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796" i="3" l="1"/>
  <c r="N796" i="3"/>
  <c r="O796" i="3"/>
  <c r="P796" i="3"/>
  <c r="BN796" i="3" s="1"/>
  <c r="Q796" i="3"/>
  <c r="R796" i="3"/>
  <c r="S796" i="3"/>
  <c r="T796" i="3"/>
  <c r="BM796" i="3" s="1"/>
  <c r="U796" i="3"/>
  <c r="V796" i="3"/>
  <c r="W796" i="3"/>
  <c r="X796" i="3"/>
  <c r="Y796" i="3"/>
  <c r="Z796" i="3"/>
  <c r="AA796" i="3"/>
  <c r="AB796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W796" i="3"/>
  <c r="AX796" i="3"/>
  <c r="AY796" i="3"/>
  <c r="AZ796" i="3"/>
  <c r="BA796" i="3"/>
  <c r="BB796" i="3"/>
  <c r="BC796" i="3"/>
  <c r="BD796" i="3"/>
  <c r="BE796" i="3"/>
  <c r="BF796" i="3"/>
  <c r="BG796" i="3"/>
  <c r="BH796" i="3"/>
  <c r="BI796" i="3"/>
  <c r="BL796" i="3"/>
  <c r="E796" i="3"/>
  <c r="F796" i="3"/>
  <c r="K796" i="3" s="1"/>
  <c r="G796" i="3"/>
  <c r="H796" i="3"/>
  <c r="I796" i="3"/>
  <c r="J796" i="3"/>
  <c r="L796" i="3" s="1"/>
  <c r="BK796" i="3" l="1"/>
  <c r="BJ796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L774" i="3" s="1"/>
  <c r="BF774" i="3"/>
  <c r="BG774" i="3"/>
  <c r="BH774" i="3"/>
  <c r="BI774" i="3"/>
  <c r="BJ774" i="3"/>
  <c r="BK774" i="3"/>
  <c r="BM774" i="3"/>
  <c r="BN774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BI775" i="3"/>
  <c r="BJ775" i="3"/>
  <c r="BK775" i="3"/>
  <c r="BL775" i="3"/>
  <c r="BM775" i="3"/>
  <c r="BN775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BI776" i="3"/>
  <c r="BL776" i="3" s="1"/>
  <c r="BJ776" i="3"/>
  <c r="BK776" i="3"/>
  <c r="BM776" i="3"/>
  <c r="BN776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BI777" i="3"/>
  <c r="BJ777" i="3"/>
  <c r="BK777" i="3"/>
  <c r="BL777" i="3"/>
  <c r="BM777" i="3"/>
  <c r="BN777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BI778" i="3"/>
  <c r="BJ778" i="3"/>
  <c r="BK778" i="3"/>
  <c r="BL778" i="3"/>
  <c r="BM778" i="3"/>
  <c r="BN778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BI779" i="3"/>
  <c r="BJ779" i="3"/>
  <c r="BK779" i="3"/>
  <c r="BL779" i="3"/>
  <c r="BM779" i="3"/>
  <c r="BN779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BI780" i="3"/>
  <c r="BJ780" i="3"/>
  <c r="BK780" i="3"/>
  <c r="BL780" i="3"/>
  <c r="BM780" i="3"/>
  <c r="BN780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M781" i="3" s="1"/>
  <c r="BE781" i="3"/>
  <c r="BF781" i="3"/>
  <c r="BG781" i="3"/>
  <c r="BH781" i="3"/>
  <c r="BI781" i="3"/>
  <c r="BJ781" i="3"/>
  <c r="BK781" i="3"/>
  <c r="BL781" i="3"/>
  <c r="BN781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BI782" i="3"/>
  <c r="BJ782" i="3"/>
  <c r="BK782" i="3"/>
  <c r="BL782" i="3"/>
  <c r="BM782" i="3"/>
  <c r="BN782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A783" i="3"/>
  <c r="BB783" i="3"/>
  <c r="BC783" i="3"/>
  <c r="BD783" i="3"/>
  <c r="BM783" i="3" s="1"/>
  <c r="BE783" i="3"/>
  <c r="BF783" i="3"/>
  <c r="BG783" i="3"/>
  <c r="BH783" i="3"/>
  <c r="BI783" i="3"/>
  <c r="BJ783" i="3"/>
  <c r="BK783" i="3"/>
  <c r="BL783" i="3"/>
  <c r="BN783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A784" i="3"/>
  <c r="BB784" i="3"/>
  <c r="BC784" i="3"/>
  <c r="BD784" i="3"/>
  <c r="BE784" i="3"/>
  <c r="BF784" i="3"/>
  <c r="BG784" i="3"/>
  <c r="BH784" i="3"/>
  <c r="BI784" i="3"/>
  <c r="BJ784" i="3"/>
  <c r="BK784" i="3"/>
  <c r="BL784" i="3"/>
  <c r="BM784" i="3"/>
  <c r="BN784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A785" i="3"/>
  <c r="BB785" i="3"/>
  <c r="BC785" i="3"/>
  <c r="BD785" i="3"/>
  <c r="BE785" i="3"/>
  <c r="BF785" i="3"/>
  <c r="BM785" i="3" s="1"/>
  <c r="BG785" i="3"/>
  <c r="BH785" i="3"/>
  <c r="BI785" i="3"/>
  <c r="BJ785" i="3"/>
  <c r="BK785" i="3"/>
  <c r="BL785" i="3"/>
  <c r="BN785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A786" i="3"/>
  <c r="BB786" i="3"/>
  <c r="BC786" i="3"/>
  <c r="BD786" i="3"/>
  <c r="BM786" i="3" s="1"/>
  <c r="BE786" i="3"/>
  <c r="BF786" i="3"/>
  <c r="BG786" i="3"/>
  <c r="BH786" i="3"/>
  <c r="BI786" i="3"/>
  <c r="BJ786" i="3"/>
  <c r="BK786" i="3"/>
  <c r="BL786" i="3"/>
  <c r="BN786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A787" i="3"/>
  <c r="BB787" i="3"/>
  <c r="BC787" i="3"/>
  <c r="BD787" i="3"/>
  <c r="BE787" i="3"/>
  <c r="BF787" i="3"/>
  <c r="BG787" i="3"/>
  <c r="BH787" i="3"/>
  <c r="BI787" i="3"/>
  <c r="BJ787" i="3"/>
  <c r="BK787" i="3"/>
  <c r="BL787" i="3"/>
  <c r="BM787" i="3"/>
  <c r="BN787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A788" i="3"/>
  <c r="BB788" i="3"/>
  <c r="BC788" i="3"/>
  <c r="BD788" i="3"/>
  <c r="BE788" i="3"/>
  <c r="BF788" i="3"/>
  <c r="BG788" i="3"/>
  <c r="BH788" i="3"/>
  <c r="BI788" i="3"/>
  <c r="BJ788" i="3"/>
  <c r="BK788" i="3"/>
  <c r="BL788" i="3"/>
  <c r="BM788" i="3"/>
  <c r="BN788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A789" i="3"/>
  <c r="BB789" i="3"/>
  <c r="BC789" i="3"/>
  <c r="BD789" i="3"/>
  <c r="BE789" i="3"/>
  <c r="BF789" i="3"/>
  <c r="BG789" i="3"/>
  <c r="BH789" i="3"/>
  <c r="BI789" i="3"/>
  <c r="BJ789" i="3"/>
  <c r="BK789" i="3"/>
  <c r="BL789" i="3"/>
  <c r="BM789" i="3"/>
  <c r="BN789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A790" i="3"/>
  <c r="BB790" i="3"/>
  <c r="BC790" i="3"/>
  <c r="BD790" i="3"/>
  <c r="BE790" i="3"/>
  <c r="BF790" i="3"/>
  <c r="BG790" i="3"/>
  <c r="BH790" i="3"/>
  <c r="BI790" i="3"/>
  <c r="BJ790" i="3"/>
  <c r="BK790" i="3"/>
  <c r="BL790" i="3"/>
  <c r="BM790" i="3"/>
  <c r="BN790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Z791" i="3"/>
  <c r="BA791" i="3"/>
  <c r="BB791" i="3"/>
  <c r="BC791" i="3"/>
  <c r="BD791" i="3"/>
  <c r="BE791" i="3"/>
  <c r="BF791" i="3"/>
  <c r="BG791" i="3"/>
  <c r="BH791" i="3"/>
  <c r="BI791" i="3"/>
  <c r="BJ791" i="3"/>
  <c r="BK791" i="3"/>
  <c r="BL791" i="3"/>
  <c r="BM791" i="3"/>
  <c r="BN791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Z792" i="3"/>
  <c r="BA792" i="3"/>
  <c r="BB792" i="3"/>
  <c r="BC792" i="3"/>
  <c r="BD792" i="3"/>
  <c r="BE792" i="3"/>
  <c r="BF792" i="3"/>
  <c r="BG792" i="3"/>
  <c r="BH792" i="3"/>
  <c r="BM792" i="3" s="1"/>
  <c r="BI792" i="3"/>
  <c r="BJ792" i="3"/>
  <c r="BK792" i="3"/>
  <c r="BL792" i="3"/>
  <c r="BN792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Z793" i="3"/>
  <c r="BA793" i="3"/>
  <c r="BB793" i="3"/>
  <c r="BC793" i="3"/>
  <c r="BD793" i="3"/>
  <c r="BE793" i="3"/>
  <c r="BF793" i="3"/>
  <c r="BL793" i="3" s="1"/>
  <c r="BG793" i="3"/>
  <c r="BH793" i="3"/>
  <c r="BI793" i="3"/>
  <c r="BJ793" i="3"/>
  <c r="BK793" i="3"/>
  <c r="BM793" i="3"/>
  <c r="BN793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Z794" i="3"/>
  <c r="BA794" i="3"/>
  <c r="BB794" i="3"/>
  <c r="BC794" i="3"/>
  <c r="BD794" i="3"/>
  <c r="BE794" i="3"/>
  <c r="BF794" i="3"/>
  <c r="BG794" i="3"/>
  <c r="BH794" i="3"/>
  <c r="BM794" i="3" s="1"/>
  <c r="BI794" i="3"/>
  <c r="BJ794" i="3"/>
  <c r="BK794" i="3"/>
  <c r="BL794" i="3"/>
  <c r="BN794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Z795" i="3"/>
  <c r="BA795" i="3"/>
  <c r="BB795" i="3"/>
  <c r="BC795" i="3"/>
  <c r="BD795" i="3"/>
  <c r="BE795" i="3"/>
  <c r="BF795" i="3"/>
  <c r="BG795" i="3"/>
  <c r="BH795" i="3"/>
  <c r="BI795" i="3"/>
  <c r="BJ795" i="3"/>
  <c r="BK795" i="3"/>
  <c r="BL795" i="3"/>
  <c r="BM795" i="3"/>
  <c r="BN795" i="3"/>
  <c r="E774" i="3"/>
  <c r="K774" i="3" s="1"/>
  <c r="F774" i="3"/>
  <c r="G774" i="3"/>
  <c r="H774" i="3"/>
  <c r="I774" i="3"/>
  <c r="L774" i="3" s="1"/>
  <c r="J774" i="3"/>
  <c r="E775" i="3"/>
  <c r="K775" i="3" s="1"/>
  <c r="F775" i="3"/>
  <c r="G775" i="3"/>
  <c r="H775" i="3"/>
  <c r="I775" i="3"/>
  <c r="L775" i="3" s="1"/>
  <c r="J775" i="3"/>
  <c r="E776" i="3"/>
  <c r="K776" i="3" s="1"/>
  <c r="F776" i="3"/>
  <c r="G776" i="3"/>
  <c r="H776" i="3"/>
  <c r="I776" i="3"/>
  <c r="L776" i="3" s="1"/>
  <c r="J776" i="3"/>
  <c r="E777" i="3"/>
  <c r="K777" i="3" s="1"/>
  <c r="F777" i="3"/>
  <c r="G777" i="3"/>
  <c r="H777" i="3"/>
  <c r="I777" i="3"/>
  <c r="L777" i="3" s="1"/>
  <c r="J777" i="3"/>
  <c r="E778" i="3"/>
  <c r="K778" i="3" s="1"/>
  <c r="F778" i="3"/>
  <c r="G778" i="3"/>
  <c r="H778" i="3"/>
  <c r="I778" i="3"/>
  <c r="L778" i="3" s="1"/>
  <c r="J778" i="3"/>
  <c r="E779" i="3"/>
  <c r="K779" i="3" s="1"/>
  <c r="F779" i="3"/>
  <c r="G779" i="3"/>
  <c r="H779" i="3"/>
  <c r="I779" i="3"/>
  <c r="L779" i="3" s="1"/>
  <c r="J779" i="3"/>
  <c r="E780" i="3"/>
  <c r="K780" i="3" s="1"/>
  <c r="F780" i="3"/>
  <c r="G780" i="3"/>
  <c r="H780" i="3"/>
  <c r="I780" i="3"/>
  <c r="L780" i="3" s="1"/>
  <c r="J780" i="3"/>
  <c r="E781" i="3"/>
  <c r="K781" i="3" s="1"/>
  <c r="F781" i="3"/>
  <c r="G781" i="3"/>
  <c r="H781" i="3"/>
  <c r="I781" i="3"/>
  <c r="L781" i="3" s="1"/>
  <c r="J781" i="3"/>
  <c r="E782" i="3"/>
  <c r="K782" i="3" s="1"/>
  <c r="F782" i="3"/>
  <c r="G782" i="3"/>
  <c r="H782" i="3"/>
  <c r="I782" i="3"/>
  <c r="L782" i="3" s="1"/>
  <c r="J782" i="3"/>
  <c r="E783" i="3"/>
  <c r="K783" i="3" s="1"/>
  <c r="F783" i="3"/>
  <c r="G783" i="3"/>
  <c r="H783" i="3"/>
  <c r="I783" i="3"/>
  <c r="L783" i="3" s="1"/>
  <c r="J783" i="3"/>
  <c r="E784" i="3"/>
  <c r="K784" i="3" s="1"/>
  <c r="F784" i="3"/>
  <c r="G784" i="3"/>
  <c r="H784" i="3"/>
  <c r="I784" i="3"/>
  <c r="L784" i="3" s="1"/>
  <c r="J784" i="3"/>
  <c r="E785" i="3"/>
  <c r="K785" i="3" s="1"/>
  <c r="F785" i="3"/>
  <c r="G785" i="3"/>
  <c r="H785" i="3"/>
  <c r="I785" i="3"/>
  <c r="L785" i="3" s="1"/>
  <c r="J785" i="3"/>
  <c r="E786" i="3"/>
  <c r="K786" i="3" s="1"/>
  <c r="F786" i="3"/>
  <c r="G786" i="3"/>
  <c r="H786" i="3"/>
  <c r="I786" i="3"/>
  <c r="L786" i="3" s="1"/>
  <c r="J786" i="3"/>
  <c r="E787" i="3"/>
  <c r="K787" i="3" s="1"/>
  <c r="F787" i="3"/>
  <c r="G787" i="3"/>
  <c r="H787" i="3"/>
  <c r="I787" i="3"/>
  <c r="L787" i="3" s="1"/>
  <c r="J787" i="3"/>
  <c r="E788" i="3"/>
  <c r="K788" i="3" s="1"/>
  <c r="F788" i="3"/>
  <c r="G788" i="3"/>
  <c r="H788" i="3"/>
  <c r="I788" i="3"/>
  <c r="L788" i="3" s="1"/>
  <c r="J788" i="3"/>
  <c r="E789" i="3"/>
  <c r="K789" i="3" s="1"/>
  <c r="F789" i="3"/>
  <c r="G789" i="3"/>
  <c r="H789" i="3"/>
  <c r="I789" i="3"/>
  <c r="L789" i="3" s="1"/>
  <c r="J789" i="3"/>
  <c r="E790" i="3"/>
  <c r="K790" i="3" s="1"/>
  <c r="F790" i="3"/>
  <c r="G790" i="3"/>
  <c r="H790" i="3"/>
  <c r="I790" i="3"/>
  <c r="L790" i="3" s="1"/>
  <c r="J790" i="3"/>
  <c r="E791" i="3"/>
  <c r="K791" i="3" s="1"/>
  <c r="F791" i="3"/>
  <c r="G791" i="3"/>
  <c r="H791" i="3"/>
  <c r="I791" i="3"/>
  <c r="L791" i="3" s="1"/>
  <c r="J791" i="3"/>
  <c r="E792" i="3"/>
  <c r="K792" i="3" s="1"/>
  <c r="F792" i="3"/>
  <c r="G792" i="3"/>
  <c r="H792" i="3"/>
  <c r="I792" i="3"/>
  <c r="L792" i="3" s="1"/>
  <c r="J792" i="3"/>
  <c r="E793" i="3"/>
  <c r="K793" i="3" s="1"/>
  <c r="F793" i="3"/>
  <c r="G793" i="3"/>
  <c r="H793" i="3"/>
  <c r="I793" i="3"/>
  <c r="L793" i="3" s="1"/>
  <c r="J793" i="3"/>
  <c r="E794" i="3"/>
  <c r="K794" i="3" s="1"/>
  <c r="F794" i="3"/>
  <c r="G794" i="3"/>
  <c r="H794" i="3"/>
  <c r="I794" i="3"/>
  <c r="L794" i="3" s="1"/>
  <c r="J794" i="3"/>
  <c r="E795" i="3"/>
  <c r="K795" i="3" s="1"/>
  <c r="F795" i="3"/>
  <c r="G795" i="3"/>
  <c r="H795" i="3"/>
  <c r="I795" i="3"/>
  <c r="L795" i="3" s="1"/>
  <c r="J795" i="3"/>
  <c r="M694" i="3" l="1"/>
  <c r="N694" i="3"/>
  <c r="O694" i="3"/>
  <c r="P694" i="3"/>
  <c r="BN694" i="3" s="1"/>
  <c r="Q694" i="3"/>
  <c r="R694" i="3"/>
  <c r="S694" i="3"/>
  <c r="T694" i="3"/>
  <c r="U694" i="3"/>
  <c r="V694" i="3"/>
  <c r="W694" i="3"/>
  <c r="X694" i="3"/>
  <c r="Y694" i="3"/>
  <c r="Z694" i="3"/>
  <c r="AA694" i="3"/>
  <c r="AB694" i="3"/>
  <c r="BL694" i="3" s="1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M695" i="3"/>
  <c r="N695" i="3"/>
  <c r="BN695" i="3" s="1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BJ695" i="3" s="1"/>
  <c r="AY695" i="3"/>
  <c r="AZ695" i="3"/>
  <c r="BA695" i="3"/>
  <c r="BB695" i="3"/>
  <c r="BC695" i="3"/>
  <c r="BD695" i="3"/>
  <c r="BE695" i="3"/>
  <c r="BF695" i="3"/>
  <c r="BG695" i="3"/>
  <c r="BH695" i="3"/>
  <c r="BI695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BL696" i="3" s="1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M697" i="3"/>
  <c r="N697" i="3"/>
  <c r="BN697" i="3" s="1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L698" i="3"/>
  <c r="M699" i="3"/>
  <c r="N699" i="3"/>
  <c r="BN699" i="3" s="1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L700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N701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BL702" i="3" s="1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M703" i="3"/>
  <c r="N703" i="3"/>
  <c r="BN703" i="3" s="1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BJ703" i="3" s="1"/>
  <c r="AY703" i="3"/>
  <c r="AZ703" i="3"/>
  <c r="BA703" i="3"/>
  <c r="BB703" i="3"/>
  <c r="BC703" i="3"/>
  <c r="BD703" i="3"/>
  <c r="BE703" i="3"/>
  <c r="BF703" i="3"/>
  <c r="BG703" i="3"/>
  <c r="BH703" i="3"/>
  <c r="BI703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BL704" i="3" s="1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M705" i="3"/>
  <c r="N705" i="3"/>
  <c r="BN705" i="3" s="1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L706" i="3"/>
  <c r="M707" i="3"/>
  <c r="N707" i="3"/>
  <c r="BN707" i="3" s="1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L708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N709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BL710" i="3" s="1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M711" i="3"/>
  <c r="N711" i="3"/>
  <c r="BN711" i="3" s="1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M712" i="3"/>
  <c r="BK712" i="3" s="1"/>
  <c r="N712" i="3"/>
  <c r="O712" i="3"/>
  <c r="P712" i="3"/>
  <c r="BN712" i="3" s="1"/>
  <c r="Q712" i="3"/>
  <c r="R712" i="3"/>
  <c r="S712" i="3"/>
  <c r="T712" i="3"/>
  <c r="U712" i="3"/>
  <c r="V712" i="3"/>
  <c r="W712" i="3"/>
  <c r="X712" i="3"/>
  <c r="Y712" i="3"/>
  <c r="Z712" i="3"/>
  <c r="AA712" i="3"/>
  <c r="AB712" i="3"/>
  <c r="BL712" i="3" s="1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M713" i="3"/>
  <c r="N713" i="3"/>
  <c r="BN713" i="3" s="1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L714" i="3"/>
  <c r="M715" i="3"/>
  <c r="N715" i="3"/>
  <c r="BN715" i="3" s="1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M716" i="3"/>
  <c r="BN716" i="3" s="1"/>
  <c r="N716" i="3"/>
  <c r="O716" i="3"/>
  <c r="P716" i="3"/>
  <c r="Q716" i="3"/>
  <c r="BJ716" i="3" s="1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L716" i="3"/>
  <c r="M717" i="3"/>
  <c r="N717" i="3"/>
  <c r="O717" i="3"/>
  <c r="BL717" i="3" s="1"/>
  <c r="P717" i="3"/>
  <c r="Q717" i="3"/>
  <c r="R717" i="3"/>
  <c r="S717" i="3"/>
  <c r="BM717" i="3" s="1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N717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BL718" i="3" s="1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M719" i="3"/>
  <c r="N719" i="3"/>
  <c r="BN719" i="3" s="1"/>
  <c r="O719" i="3"/>
  <c r="P719" i="3"/>
  <c r="Q719" i="3"/>
  <c r="R719" i="3"/>
  <c r="S719" i="3"/>
  <c r="T719" i="3"/>
  <c r="U719" i="3"/>
  <c r="V719" i="3"/>
  <c r="BK719" i="3" s="1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BL720" i="3" s="1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M721" i="3"/>
  <c r="N721" i="3"/>
  <c r="BN721" i="3" s="1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L722" i="3"/>
  <c r="M723" i="3"/>
  <c r="N723" i="3"/>
  <c r="BN723" i="3" s="1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J723" i="3"/>
  <c r="M724" i="3"/>
  <c r="BN724" i="3" s="1"/>
  <c r="N724" i="3"/>
  <c r="O724" i="3"/>
  <c r="P724" i="3"/>
  <c r="Q724" i="3"/>
  <c r="BJ724" i="3" s="1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BI724" i="3"/>
  <c r="BL724" i="3"/>
  <c r="M725" i="3"/>
  <c r="N725" i="3"/>
  <c r="O725" i="3"/>
  <c r="BL725" i="3" s="1"/>
  <c r="P725" i="3"/>
  <c r="Q725" i="3"/>
  <c r="R725" i="3"/>
  <c r="S725" i="3"/>
  <c r="BM725" i="3" s="1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J725" i="3"/>
  <c r="BN725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BL726" i="3" s="1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M727" i="3"/>
  <c r="N727" i="3"/>
  <c r="BN727" i="3" s="1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J727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BL728" i="3" s="1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M729" i="3"/>
  <c r="N729" i="3"/>
  <c r="BN729" i="3" s="1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BJ729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BL730" i="3"/>
  <c r="M731" i="3"/>
  <c r="N731" i="3"/>
  <c r="BN731" i="3" s="1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BJ731" i="3"/>
  <c r="M732" i="3"/>
  <c r="BN732" i="3" s="1"/>
  <c r="N732" i="3"/>
  <c r="O732" i="3"/>
  <c r="P732" i="3"/>
  <c r="Q732" i="3"/>
  <c r="BJ732" i="3" s="1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L732" i="3"/>
  <c r="M733" i="3"/>
  <c r="N733" i="3"/>
  <c r="O733" i="3"/>
  <c r="BL733" i="3" s="1"/>
  <c r="P733" i="3"/>
  <c r="Q733" i="3"/>
  <c r="R733" i="3"/>
  <c r="S733" i="3"/>
  <c r="BM733" i="3" s="1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BI733" i="3"/>
  <c r="BJ733" i="3"/>
  <c r="BN733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BL734" i="3" s="1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M735" i="3"/>
  <c r="N735" i="3"/>
  <c r="BN735" i="3" s="1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BI735" i="3"/>
  <c r="BJ735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BL736" i="3" s="1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M737" i="3"/>
  <c r="N737" i="3"/>
  <c r="BN737" i="3" s="1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A737" i="3"/>
  <c r="BB737" i="3"/>
  <c r="BC737" i="3"/>
  <c r="BD737" i="3"/>
  <c r="BE737" i="3"/>
  <c r="BF737" i="3"/>
  <c r="BG737" i="3"/>
  <c r="BH737" i="3"/>
  <c r="BI737" i="3"/>
  <c r="BJ737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A738" i="3"/>
  <c r="BB738" i="3"/>
  <c r="BC738" i="3"/>
  <c r="BD738" i="3"/>
  <c r="BE738" i="3"/>
  <c r="BF738" i="3"/>
  <c r="BG738" i="3"/>
  <c r="BH738" i="3"/>
  <c r="BI738" i="3"/>
  <c r="BL738" i="3"/>
  <c r="M739" i="3"/>
  <c r="N739" i="3"/>
  <c r="BN739" i="3" s="1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A739" i="3"/>
  <c r="BB739" i="3"/>
  <c r="BC739" i="3"/>
  <c r="BD739" i="3"/>
  <c r="BE739" i="3"/>
  <c r="BF739" i="3"/>
  <c r="BG739" i="3"/>
  <c r="BH739" i="3"/>
  <c r="BI739" i="3"/>
  <c r="BJ739" i="3"/>
  <c r="M740" i="3"/>
  <c r="BN740" i="3" s="1"/>
  <c r="N740" i="3"/>
  <c r="O740" i="3"/>
  <c r="P740" i="3"/>
  <c r="Q740" i="3"/>
  <c r="BJ740" i="3" s="1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A740" i="3"/>
  <c r="BB740" i="3"/>
  <c r="BC740" i="3"/>
  <c r="BD740" i="3"/>
  <c r="BE740" i="3"/>
  <c r="BF740" i="3"/>
  <c r="BG740" i="3"/>
  <c r="BH740" i="3"/>
  <c r="BI740" i="3"/>
  <c r="BL740" i="3"/>
  <c r="M741" i="3"/>
  <c r="N741" i="3"/>
  <c r="O741" i="3"/>
  <c r="BL741" i="3" s="1"/>
  <c r="P741" i="3"/>
  <c r="Q741" i="3"/>
  <c r="R741" i="3"/>
  <c r="S741" i="3"/>
  <c r="BM741" i="3" s="1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BI741" i="3"/>
  <c r="BJ741" i="3"/>
  <c r="BN741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BL742" i="3" s="1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A742" i="3"/>
  <c r="BB742" i="3"/>
  <c r="BC742" i="3"/>
  <c r="BD742" i="3"/>
  <c r="BE742" i="3"/>
  <c r="BF742" i="3"/>
  <c r="BG742" i="3"/>
  <c r="BH742" i="3"/>
  <c r="BI742" i="3"/>
  <c r="M743" i="3"/>
  <c r="N743" i="3"/>
  <c r="BN743" i="3" s="1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BJ743" i="3" s="1"/>
  <c r="AY743" i="3"/>
  <c r="AZ743" i="3"/>
  <c r="BA743" i="3"/>
  <c r="BB743" i="3"/>
  <c r="BC743" i="3"/>
  <c r="BD743" i="3"/>
  <c r="BE743" i="3"/>
  <c r="BF743" i="3"/>
  <c r="BG743" i="3"/>
  <c r="BH743" i="3"/>
  <c r="BI743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BL744" i="3" s="1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A744" i="3"/>
  <c r="BB744" i="3"/>
  <c r="BC744" i="3"/>
  <c r="BD744" i="3"/>
  <c r="BE744" i="3"/>
  <c r="BF744" i="3"/>
  <c r="BG744" i="3"/>
  <c r="BH744" i="3"/>
  <c r="BI744" i="3"/>
  <c r="M745" i="3"/>
  <c r="N745" i="3"/>
  <c r="BN745" i="3" s="1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A745" i="3"/>
  <c r="BB745" i="3"/>
  <c r="BC745" i="3"/>
  <c r="BD745" i="3"/>
  <c r="BE745" i="3"/>
  <c r="BF745" i="3"/>
  <c r="BG745" i="3"/>
  <c r="BH745" i="3"/>
  <c r="BI745" i="3"/>
  <c r="BJ745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A746" i="3"/>
  <c r="BB746" i="3"/>
  <c r="BC746" i="3"/>
  <c r="BD746" i="3"/>
  <c r="BE746" i="3"/>
  <c r="BF746" i="3"/>
  <c r="BG746" i="3"/>
  <c r="BH746" i="3"/>
  <c r="BI746" i="3"/>
  <c r="BL746" i="3"/>
  <c r="M747" i="3"/>
  <c r="N747" i="3"/>
  <c r="BN747" i="3" s="1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A747" i="3"/>
  <c r="BB747" i="3"/>
  <c r="BC747" i="3"/>
  <c r="BD747" i="3"/>
  <c r="BE747" i="3"/>
  <c r="BF747" i="3"/>
  <c r="BG747" i="3"/>
  <c r="BH747" i="3"/>
  <c r="BI747" i="3"/>
  <c r="BJ747" i="3"/>
  <c r="M748" i="3"/>
  <c r="BN748" i="3" s="1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A748" i="3"/>
  <c r="BB748" i="3"/>
  <c r="BC748" i="3"/>
  <c r="BD748" i="3"/>
  <c r="BE748" i="3"/>
  <c r="BF748" i="3"/>
  <c r="BG748" i="3"/>
  <c r="BH748" i="3"/>
  <c r="BI748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J749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K750" i="3"/>
  <c r="BL750" i="3"/>
  <c r="BM750" i="3"/>
  <c r="BN750" i="3"/>
  <c r="M751" i="3"/>
  <c r="N751" i="3"/>
  <c r="O751" i="3"/>
  <c r="P751" i="3"/>
  <c r="Q751" i="3"/>
  <c r="R751" i="3"/>
  <c r="BL751" i="3" s="1"/>
  <c r="S751" i="3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M751" i="3"/>
  <c r="M752" i="3"/>
  <c r="N752" i="3"/>
  <c r="O752" i="3"/>
  <c r="P752" i="3"/>
  <c r="Q752" i="3"/>
  <c r="R752" i="3"/>
  <c r="S752" i="3"/>
  <c r="T752" i="3"/>
  <c r="BJ752" i="3" s="1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M753" i="3"/>
  <c r="N753" i="3"/>
  <c r="O753" i="3"/>
  <c r="P753" i="3"/>
  <c r="Q753" i="3"/>
  <c r="R753" i="3"/>
  <c r="BL753" i="3" s="1"/>
  <c r="S753" i="3"/>
  <c r="T753" i="3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M753" i="3"/>
  <c r="M754" i="3"/>
  <c r="N754" i="3"/>
  <c r="O754" i="3"/>
  <c r="P754" i="3"/>
  <c r="Q754" i="3"/>
  <c r="R754" i="3"/>
  <c r="S754" i="3"/>
  <c r="T754" i="3"/>
  <c r="BJ754" i="3" s="1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M755" i="3" s="1"/>
  <c r="BB755" i="3"/>
  <c r="BC755" i="3"/>
  <c r="BD755" i="3"/>
  <c r="BE755" i="3"/>
  <c r="BF755" i="3"/>
  <c r="BG755" i="3"/>
  <c r="BH755" i="3"/>
  <c r="BI755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M757" i="3"/>
  <c r="N757" i="3"/>
  <c r="O757" i="3"/>
  <c r="P757" i="3"/>
  <c r="Q757" i="3"/>
  <c r="R757" i="3"/>
  <c r="S757" i="3"/>
  <c r="T757" i="3"/>
  <c r="U757" i="3"/>
  <c r="BM757" i="3" s="1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M759" i="3"/>
  <c r="N759" i="3"/>
  <c r="O759" i="3"/>
  <c r="P759" i="3"/>
  <c r="Q759" i="3"/>
  <c r="R759" i="3"/>
  <c r="S759" i="3"/>
  <c r="T759" i="3"/>
  <c r="U759" i="3"/>
  <c r="BM759" i="3" s="1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M761" i="3"/>
  <c r="N761" i="3"/>
  <c r="O761" i="3"/>
  <c r="P761" i="3"/>
  <c r="Q761" i="3"/>
  <c r="R761" i="3"/>
  <c r="S761" i="3"/>
  <c r="T761" i="3"/>
  <c r="U761" i="3"/>
  <c r="BM761" i="3" s="1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M763" i="3"/>
  <c r="N763" i="3"/>
  <c r="O763" i="3"/>
  <c r="P763" i="3"/>
  <c r="Q763" i="3"/>
  <c r="R763" i="3"/>
  <c r="S763" i="3"/>
  <c r="T763" i="3"/>
  <c r="U763" i="3"/>
  <c r="BM763" i="3" s="1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M765" i="3"/>
  <c r="N765" i="3"/>
  <c r="O765" i="3"/>
  <c r="P765" i="3"/>
  <c r="Q765" i="3"/>
  <c r="R765" i="3"/>
  <c r="S765" i="3"/>
  <c r="T765" i="3"/>
  <c r="U765" i="3"/>
  <c r="BM765" i="3" s="1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M767" i="3"/>
  <c r="N767" i="3"/>
  <c r="O767" i="3"/>
  <c r="P767" i="3"/>
  <c r="Q767" i="3"/>
  <c r="R767" i="3"/>
  <c r="S767" i="3"/>
  <c r="T767" i="3"/>
  <c r="U767" i="3"/>
  <c r="BM767" i="3" s="1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M769" i="3"/>
  <c r="N769" i="3"/>
  <c r="O769" i="3"/>
  <c r="P769" i="3"/>
  <c r="Q769" i="3"/>
  <c r="R769" i="3"/>
  <c r="S769" i="3"/>
  <c r="T769" i="3"/>
  <c r="U769" i="3"/>
  <c r="BM769" i="3" s="1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M771" i="3"/>
  <c r="N771" i="3"/>
  <c r="O771" i="3"/>
  <c r="P771" i="3"/>
  <c r="Q771" i="3"/>
  <c r="R771" i="3"/>
  <c r="S771" i="3"/>
  <c r="T771" i="3"/>
  <c r="U771" i="3"/>
  <c r="BM771" i="3" s="1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I771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M773" i="3"/>
  <c r="N773" i="3"/>
  <c r="O773" i="3"/>
  <c r="P773" i="3"/>
  <c r="Q773" i="3"/>
  <c r="R773" i="3"/>
  <c r="S773" i="3"/>
  <c r="T773" i="3"/>
  <c r="U773" i="3"/>
  <c r="BM773" i="3" s="1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E694" i="3"/>
  <c r="F694" i="3"/>
  <c r="G694" i="3"/>
  <c r="H694" i="3"/>
  <c r="L694" i="3" s="1"/>
  <c r="I694" i="3"/>
  <c r="J694" i="3"/>
  <c r="K694" i="3"/>
  <c r="E695" i="3"/>
  <c r="F695" i="3"/>
  <c r="G695" i="3"/>
  <c r="H695" i="3"/>
  <c r="L695" i="3" s="1"/>
  <c r="I695" i="3"/>
  <c r="J695" i="3"/>
  <c r="K695" i="3"/>
  <c r="E696" i="3"/>
  <c r="F696" i="3"/>
  <c r="G696" i="3"/>
  <c r="H696" i="3"/>
  <c r="I696" i="3"/>
  <c r="J696" i="3"/>
  <c r="K696" i="3"/>
  <c r="L696" i="3"/>
  <c r="E697" i="3"/>
  <c r="F697" i="3"/>
  <c r="G697" i="3"/>
  <c r="H697" i="3"/>
  <c r="L697" i="3" s="1"/>
  <c r="I697" i="3"/>
  <c r="J697" i="3"/>
  <c r="K697" i="3"/>
  <c r="E698" i="3"/>
  <c r="F698" i="3"/>
  <c r="G698" i="3"/>
  <c r="H698" i="3"/>
  <c r="L698" i="3" s="1"/>
  <c r="I698" i="3"/>
  <c r="J698" i="3"/>
  <c r="K698" i="3"/>
  <c r="E699" i="3"/>
  <c r="F699" i="3"/>
  <c r="G699" i="3"/>
  <c r="H699" i="3"/>
  <c r="L699" i="3" s="1"/>
  <c r="I699" i="3"/>
  <c r="J699" i="3"/>
  <c r="K699" i="3"/>
  <c r="E700" i="3"/>
  <c r="F700" i="3"/>
  <c r="G700" i="3"/>
  <c r="H700" i="3"/>
  <c r="L700" i="3" s="1"/>
  <c r="I700" i="3"/>
  <c r="J700" i="3"/>
  <c r="K700" i="3"/>
  <c r="E701" i="3"/>
  <c r="F701" i="3"/>
  <c r="G701" i="3"/>
  <c r="H701" i="3"/>
  <c r="L701" i="3" s="1"/>
  <c r="I701" i="3"/>
  <c r="J701" i="3"/>
  <c r="K701" i="3"/>
  <c r="E702" i="3"/>
  <c r="F702" i="3"/>
  <c r="G702" i="3"/>
  <c r="H702" i="3"/>
  <c r="L702" i="3" s="1"/>
  <c r="I702" i="3"/>
  <c r="J702" i="3"/>
  <c r="K702" i="3"/>
  <c r="E703" i="3"/>
  <c r="F703" i="3"/>
  <c r="G703" i="3"/>
  <c r="H703" i="3"/>
  <c r="L703" i="3" s="1"/>
  <c r="I703" i="3"/>
  <c r="J703" i="3"/>
  <c r="K703" i="3"/>
  <c r="E704" i="3"/>
  <c r="F704" i="3"/>
  <c r="G704" i="3"/>
  <c r="H704" i="3"/>
  <c r="L704" i="3" s="1"/>
  <c r="I704" i="3"/>
  <c r="J704" i="3"/>
  <c r="K704" i="3"/>
  <c r="E705" i="3"/>
  <c r="F705" i="3"/>
  <c r="G705" i="3"/>
  <c r="H705" i="3"/>
  <c r="I705" i="3"/>
  <c r="J705" i="3"/>
  <c r="K705" i="3"/>
  <c r="L705" i="3"/>
  <c r="E706" i="3"/>
  <c r="F706" i="3"/>
  <c r="G706" i="3"/>
  <c r="H706" i="3"/>
  <c r="I706" i="3"/>
  <c r="J706" i="3"/>
  <c r="K706" i="3"/>
  <c r="L706" i="3"/>
  <c r="E707" i="3"/>
  <c r="F707" i="3"/>
  <c r="G707" i="3"/>
  <c r="H707" i="3"/>
  <c r="I707" i="3"/>
  <c r="J707" i="3"/>
  <c r="K707" i="3"/>
  <c r="L707" i="3"/>
  <c r="E708" i="3"/>
  <c r="F708" i="3"/>
  <c r="G708" i="3"/>
  <c r="H708" i="3"/>
  <c r="L708" i="3" s="1"/>
  <c r="I708" i="3"/>
  <c r="J708" i="3"/>
  <c r="K708" i="3"/>
  <c r="E709" i="3"/>
  <c r="F709" i="3"/>
  <c r="G709" i="3"/>
  <c r="H709" i="3"/>
  <c r="L709" i="3" s="1"/>
  <c r="I709" i="3"/>
  <c r="J709" i="3"/>
  <c r="K709" i="3"/>
  <c r="E710" i="3"/>
  <c r="F710" i="3"/>
  <c r="G710" i="3"/>
  <c r="H710" i="3"/>
  <c r="L710" i="3" s="1"/>
  <c r="I710" i="3"/>
  <c r="J710" i="3"/>
  <c r="K710" i="3"/>
  <c r="E711" i="3"/>
  <c r="F711" i="3"/>
  <c r="G711" i="3"/>
  <c r="H711" i="3"/>
  <c r="L711" i="3" s="1"/>
  <c r="I711" i="3"/>
  <c r="J711" i="3"/>
  <c r="K711" i="3"/>
  <c r="E712" i="3"/>
  <c r="F712" i="3"/>
  <c r="G712" i="3"/>
  <c r="H712" i="3"/>
  <c r="L712" i="3" s="1"/>
  <c r="I712" i="3"/>
  <c r="J712" i="3"/>
  <c r="K712" i="3"/>
  <c r="E713" i="3"/>
  <c r="F713" i="3"/>
  <c r="G713" i="3"/>
  <c r="H713" i="3"/>
  <c r="L713" i="3" s="1"/>
  <c r="I713" i="3"/>
  <c r="J713" i="3"/>
  <c r="K713" i="3"/>
  <c r="E714" i="3"/>
  <c r="F714" i="3"/>
  <c r="G714" i="3"/>
  <c r="H714" i="3"/>
  <c r="I714" i="3"/>
  <c r="J714" i="3"/>
  <c r="K714" i="3"/>
  <c r="L714" i="3"/>
  <c r="E715" i="3"/>
  <c r="F715" i="3"/>
  <c r="G715" i="3"/>
  <c r="H715" i="3"/>
  <c r="I715" i="3"/>
  <c r="J715" i="3"/>
  <c r="K715" i="3"/>
  <c r="L715" i="3"/>
  <c r="E716" i="3"/>
  <c r="F716" i="3"/>
  <c r="G716" i="3"/>
  <c r="H716" i="3"/>
  <c r="I716" i="3"/>
  <c r="J716" i="3"/>
  <c r="K716" i="3"/>
  <c r="L716" i="3"/>
  <c r="E717" i="3"/>
  <c r="F717" i="3"/>
  <c r="G717" i="3"/>
  <c r="H717" i="3"/>
  <c r="I717" i="3"/>
  <c r="J717" i="3"/>
  <c r="K717" i="3"/>
  <c r="L717" i="3"/>
  <c r="E718" i="3"/>
  <c r="F718" i="3"/>
  <c r="G718" i="3"/>
  <c r="H718" i="3"/>
  <c r="I718" i="3"/>
  <c r="J718" i="3"/>
  <c r="K718" i="3"/>
  <c r="L718" i="3"/>
  <c r="E719" i="3"/>
  <c r="F719" i="3"/>
  <c r="G719" i="3"/>
  <c r="H719" i="3"/>
  <c r="I719" i="3"/>
  <c r="J719" i="3"/>
  <c r="K719" i="3"/>
  <c r="L719" i="3"/>
  <c r="E720" i="3"/>
  <c r="F720" i="3"/>
  <c r="G720" i="3"/>
  <c r="H720" i="3"/>
  <c r="I720" i="3"/>
  <c r="J720" i="3"/>
  <c r="K720" i="3"/>
  <c r="L720" i="3"/>
  <c r="E721" i="3"/>
  <c r="F721" i="3"/>
  <c r="G721" i="3"/>
  <c r="H721" i="3"/>
  <c r="I721" i="3"/>
  <c r="J721" i="3"/>
  <c r="K721" i="3"/>
  <c r="L721" i="3"/>
  <c r="E722" i="3"/>
  <c r="F722" i="3"/>
  <c r="G722" i="3"/>
  <c r="H722" i="3"/>
  <c r="I722" i="3"/>
  <c r="J722" i="3"/>
  <c r="K722" i="3"/>
  <c r="L722" i="3"/>
  <c r="E723" i="3"/>
  <c r="F723" i="3"/>
  <c r="G723" i="3"/>
  <c r="H723" i="3"/>
  <c r="I723" i="3"/>
  <c r="J723" i="3"/>
  <c r="K723" i="3"/>
  <c r="L723" i="3"/>
  <c r="E724" i="3"/>
  <c r="F724" i="3"/>
  <c r="G724" i="3"/>
  <c r="H724" i="3"/>
  <c r="I724" i="3"/>
  <c r="J724" i="3"/>
  <c r="K724" i="3"/>
  <c r="L724" i="3"/>
  <c r="E725" i="3"/>
  <c r="F725" i="3"/>
  <c r="G725" i="3"/>
  <c r="H725" i="3"/>
  <c r="I725" i="3"/>
  <c r="J725" i="3"/>
  <c r="K725" i="3"/>
  <c r="L725" i="3"/>
  <c r="E726" i="3"/>
  <c r="F726" i="3"/>
  <c r="G726" i="3"/>
  <c r="H726" i="3"/>
  <c r="I726" i="3"/>
  <c r="J726" i="3"/>
  <c r="K726" i="3"/>
  <c r="L726" i="3"/>
  <c r="E727" i="3"/>
  <c r="F727" i="3"/>
  <c r="G727" i="3"/>
  <c r="H727" i="3"/>
  <c r="I727" i="3"/>
  <c r="J727" i="3"/>
  <c r="K727" i="3"/>
  <c r="L727" i="3"/>
  <c r="E728" i="3"/>
  <c r="F728" i="3"/>
  <c r="G728" i="3"/>
  <c r="H728" i="3"/>
  <c r="I728" i="3"/>
  <c r="J728" i="3"/>
  <c r="K728" i="3"/>
  <c r="L728" i="3"/>
  <c r="E729" i="3"/>
  <c r="F729" i="3"/>
  <c r="G729" i="3"/>
  <c r="H729" i="3"/>
  <c r="I729" i="3"/>
  <c r="J729" i="3"/>
  <c r="K729" i="3"/>
  <c r="L729" i="3"/>
  <c r="E730" i="3"/>
  <c r="F730" i="3"/>
  <c r="G730" i="3"/>
  <c r="H730" i="3"/>
  <c r="I730" i="3"/>
  <c r="J730" i="3"/>
  <c r="K730" i="3"/>
  <c r="L730" i="3"/>
  <c r="E731" i="3"/>
  <c r="F731" i="3"/>
  <c r="G731" i="3"/>
  <c r="H731" i="3"/>
  <c r="I731" i="3"/>
  <c r="J731" i="3"/>
  <c r="K731" i="3"/>
  <c r="L731" i="3"/>
  <c r="E732" i="3"/>
  <c r="F732" i="3"/>
  <c r="G732" i="3"/>
  <c r="H732" i="3"/>
  <c r="I732" i="3"/>
  <c r="J732" i="3"/>
  <c r="K732" i="3"/>
  <c r="L732" i="3"/>
  <c r="E733" i="3"/>
  <c r="F733" i="3"/>
  <c r="G733" i="3"/>
  <c r="H733" i="3"/>
  <c r="I733" i="3"/>
  <c r="J733" i="3"/>
  <c r="K733" i="3"/>
  <c r="L733" i="3"/>
  <c r="E734" i="3"/>
  <c r="F734" i="3"/>
  <c r="G734" i="3"/>
  <c r="H734" i="3"/>
  <c r="I734" i="3"/>
  <c r="J734" i="3"/>
  <c r="K734" i="3"/>
  <c r="L734" i="3"/>
  <c r="E735" i="3"/>
  <c r="F735" i="3"/>
  <c r="G735" i="3"/>
  <c r="H735" i="3"/>
  <c r="I735" i="3"/>
  <c r="J735" i="3"/>
  <c r="K735" i="3"/>
  <c r="L735" i="3"/>
  <c r="E736" i="3"/>
  <c r="F736" i="3"/>
  <c r="G736" i="3"/>
  <c r="H736" i="3"/>
  <c r="I736" i="3"/>
  <c r="J736" i="3"/>
  <c r="K736" i="3"/>
  <c r="L736" i="3"/>
  <c r="E737" i="3"/>
  <c r="F737" i="3"/>
  <c r="G737" i="3"/>
  <c r="H737" i="3"/>
  <c r="I737" i="3"/>
  <c r="J737" i="3"/>
  <c r="K737" i="3"/>
  <c r="L737" i="3"/>
  <c r="E738" i="3"/>
  <c r="F738" i="3"/>
  <c r="G738" i="3"/>
  <c r="H738" i="3"/>
  <c r="I738" i="3"/>
  <c r="J738" i="3"/>
  <c r="K738" i="3"/>
  <c r="L738" i="3"/>
  <c r="E739" i="3"/>
  <c r="F739" i="3"/>
  <c r="G739" i="3"/>
  <c r="H739" i="3"/>
  <c r="I739" i="3"/>
  <c r="J739" i="3"/>
  <c r="K739" i="3"/>
  <c r="L739" i="3"/>
  <c r="E740" i="3"/>
  <c r="F740" i="3"/>
  <c r="G740" i="3"/>
  <c r="H740" i="3"/>
  <c r="I740" i="3"/>
  <c r="J740" i="3"/>
  <c r="K740" i="3"/>
  <c r="L740" i="3"/>
  <c r="E741" i="3"/>
  <c r="F741" i="3"/>
  <c r="G741" i="3"/>
  <c r="H741" i="3"/>
  <c r="I741" i="3"/>
  <c r="J741" i="3"/>
  <c r="K741" i="3"/>
  <c r="L741" i="3"/>
  <c r="E742" i="3"/>
  <c r="F742" i="3"/>
  <c r="G742" i="3"/>
  <c r="H742" i="3"/>
  <c r="I742" i="3"/>
  <c r="J742" i="3"/>
  <c r="K742" i="3"/>
  <c r="L742" i="3"/>
  <c r="E743" i="3"/>
  <c r="F743" i="3"/>
  <c r="G743" i="3"/>
  <c r="H743" i="3"/>
  <c r="I743" i="3"/>
  <c r="J743" i="3"/>
  <c r="K743" i="3"/>
  <c r="L743" i="3"/>
  <c r="E744" i="3"/>
  <c r="F744" i="3"/>
  <c r="G744" i="3"/>
  <c r="H744" i="3"/>
  <c r="I744" i="3"/>
  <c r="J744" i="3"/>
  <c r="K744" i="3"/>
  <c r="L744" i="3"/>
  <c r="E745" i="3"/>
  <c r="F745" i="3"/>
  <c r="G745" i="3"/>
  <c r="H745" i="3"/>
  <c r="I745" i="3"/>
  <c r="J745" i="3"/>
  <c r="K745" i="3"/>
  <c r="L745" i="3"/>
  <c r="E746" i="3"/>
  <c r="F746" i="3"/>
  <c r="G746" i="3"/>
  <c r="H746" i="3"/>
  <c r="I746" i="3"/>
  <c r="J746" i="3"/>
  <c r="K746" i="3"/>
  <c r="L746" i="3"/>
  <c r="E747" i="3"/>
  <c r="F747" i="3"/>
  <c r="G747" i="3"/>
  <c r="H747" i="3"/>
  <c r="I747" i="3"/>
  <c r="J747" i="3"/>
  <c r="K747" i="3"/>
  <c r="L747" i="3"/>
  <c r="E748" i="3"/>
  <c r="F748" i="3"/>
  <c r="G748" i="3"/>
  <c r="H748" i="3"/>
  <c r="I748" i="3"/>
  <c r="J748" i="3"/>
  <c r="K748" i="3"/>
  <c r="L748" i="3"/>
  <c r="E749" i="3"/>
  <c r="F749" i="3"/>
  <c r="G749" i="3"/>
  <c r="H749" i="3"/>
  <c r="I749" i="3"/>
  <c r="J749" i="3"/>
  <c r="K749" i="3"/>
  <c r="L749" i="3"/>
  <c r="E750" i="3"/>
  <c r="F750" i="3"/>
  <c r="G750" i="3"/>
  <c r="H750" i="3"/>
  <c r="I750" i="3"/>
  <c r="J750" i="3"/>
  <c r="K750" i="3"/>
  <c r="L750" i="3"/>
  <c r="E751" i="3"/>
  <c r="F751" i="3"/>
  <c r="G751" i="3"/>
  <c r="H751" i="3"/>
  <c r="I751" i="3"/>
  <c r="J751" i="3"/>
  <c r="K751" i="3"/>
  <c r="L751" i="3"/>
  <c r="E752" i="3"/>
  <c r="F752" i="3"/>
  <c r="G752" i="3"/>
  <c r="H752" i="3"/>
  <c r="I752" i="3"/>
  <c r="J752" i="3"/>
  <c r="K752" i="3"/>
  <c r="L752" i="3"/>
  <c r="E753" i="3"/>
  <c r="F753" i="3"/>
  <c r="G753" i="3"/>
  <c r="H753" i="3"/>
  <c r="I753" i="3"/>
  <c r="J753" i="3"/>
  <c r="K753" i="3"/>
  <c r="L753" i="3"/>
  <c r="E754" i="3"/>
  <c r="F754" i="3"/>
  <c r="G754" i="3"/>
  <c r="H754" i="3"/>
  <c r="I754" i="3"/>
  <c r="J754" i="3"/>
  <c r="K754" i="3"/>
  <c r="L754" i="3"/>
  <c r="E755" i="3"/>
  <c r="F755" i="3"/>
  <c r="G755" i="3"/>
  <c r="H755" i="3"/>
  <c r="I755" i="3"/>
  <c r="J755" i="3"/>
  <c r="K755" i="3"/>
  <c r="L755" i="3"/>
  <c r="E756" i="3"/>
  <c r="F756" i="3"/>
  <c r="G756" i="3"/>
  <c r="H756" i="3"/>
  <c r="I756" i="3"/>
  <c r="J756" i="3"/>
  <c r="K756" i="3"/>
  <c r="L756" i="3"/>
  <c r="E757" i="3"/>
  <c r="F757" i="3"/>
  <c r="G757" i="3"/>
  <c r="H757" i="3"/>
  <c r="I757" i="3"/>
  <c r="J757" i="3"/>
  <c r="K757" i="3"/>
  <c r="L757" i="3"/>
  <c r="E758" i="3"/>
  <c r="F758" i="3"/>
  <c r="G758" i="3"/>
  <c r="H758" i="3"/>
  <c r="I758" i="3"/>
  <c r="J758" i="3"/>
  <c r="K758" i="3"/>
  <c r="L758" i="3"/>
  <c r="E759" i="3"/>
  <c r="F759" i="3"/>
  <c r="G759" i="3"/>
  <c r="H759" i="3"/>
  <c r="I759" i="3"/>
  <c r="J759" i="3"/>
  <c r="K759" i="3"/>
  <c r="L759" i="3"/>
  <c r="E760" i="3"/>
  <c r="F760" i="3"/>
  <c r="G760" i="3"/>
  <c r="H760" i="3"/>
  <c r="I760" i="3"/>
  <c r="J760" i="3"/>
  <c r="K760" i="3"/>
  <c r="L760" i="3"/>
  <c r="E761" i="3"/>
  <c r="F761" i="3"/>
  <c r="G761" i="3"/>
  <c r="H761" i="3"/>
  <c r="I761" i="3"/>
  <c r="J761" i="3"/>
  <c r="K761" i="3"/>
  <c r="L761" i="3"/>
  <c r="E762" i="3"/>
  <c r="F762" i="3"/>
  <c r="G762" i="3"/>
  <c r="H762" i="3"/>
  <c r="I762" i="3"/>
  <c r="J762" i="3"/>
  <c r="K762" i="3"/>
  <c r="L762" i="3"/>
  <c r="E763" i="3"/>
  <c r="F763" i="3"/>
  <c r="G763" i="3"/>
  <c r="H763" i="3"/>
  <c r="I763" i="3"/>
  <c r="J763" i="3"/>
  <c r="K763" i="3"/>
  <c r="L763" i="3"/>
  <c r="E764" i="3"/>
  <c r="F764" i="3"/>
  <c r="G764" i="3"/>
  <c r="H764" i="3"/>
  <c r="I764" i="3"/>
  <c r="J764" i="3"/>
  <c r="K764" i="3"/>
  <c r="L764" i="3"/>
  <c r="E765" i="3"/>
  <c r="F765" i="3"/>
  <c r="G765" i="3"/>
  <c r="K765" i="3" s="1"/>
  <c r="H765" i="3"/>
  <c r="I765" i="3"/>
  <c r="J765" i="3"/>
  <c r="L765" i="3"/>
  <c r="E766" i="3"/>
  <c r="K766" i="3" s="1"/>
  <c r="F766" i="3"/>
  <c r="G766" i="3"/>
  <c r="H766" i="3"/>
  <c r="I766" i="3"/>
  <c r="J766" i="3"/>
  <c r="L766" i="3"/>
  <c r="E767" i="3"/>
  <c r="K767" i="3" s="1"/>
  <c r="F767" i="3"/>
  <c r="G767" i="3"/>
  <c r="H767" i="3"/>
  <c r="I767" i="3"/>
  <c r="J767" i="3"/>
  <c r="L767" i="3"/>
  <c r="E768" i="3"/>
  <c r="K768" i="3" s="1"/>
  <c r="F768" i="3"/>
  <c r="G768" i="3"/>
  <c r="H768" i="3"/>
  <c r="I768" i="3"/>
  <c r="J768" i="3"/>
  <c r="L768" i="3"/>
  <c r="E769" i="3"/>
  <c r="K769" i="3" s="1"/>
  <c r="F769" i="3"/>
  <c r="G769" i="3"/>
  <c r="H769" i="3"/>
  <c r="I769" i="3"/>
  <c r="J769" i="3"/>
  <c r="L769" i="3"/>
  <c r="E770" i="3"/>
  <c r="K770" i="3" s="1"/>
  <c r="F770" i="3"/>
  <c r="G770" i="3"/>
  <c r="H770" i="3"/>
  <c r="I770" i="3"/>
  <c r="J770" i="3"/>
  <c r="L770" i="3"/>
  <c r="E771" i="3"/>
  <c r="K771" i="3" s="1"/>
  <c r="F771" i="3"/>
  <c r="G771" i="3"/>
  <c r="H771" i="3"/>
  <c r="I771" i="3"/>
  <c r="J771" i="3"/>
  <c r="L771" i="3"/>
  <c r="E772" i="3"/>
  <c r="K772" i="3" s="1"/>
  <c r="F772" i="3"/>
  <c r="G772" i="3"/>
  <c r="H772" i="3"/>
  <c r="I772" i="3"/>
  <c r="J772" i="3"/>
  <c r="L772" i="3"/>
  <c r="E773" i="3"/>
  <c r="K773" i="3" s="1"/>
  <c r="F773" i="3"/>
  <c r="G773" i="3"/>
  <c r="H773" i="3"/>
  <c r="I773" i="3"/>
  <c r="J773" i="3"/>
  <c r="L773" i="3"/>
  <c r="BJ773" i="3" l="1"/>
  <c r="BJ771" i="3"/>
  <c r="BK749" i="3"/>
  <c r="BN749" i="3"/>
  <c r="BL773" i="3"/>
  <c r="BJ772" i="3"/>
  <c r="BL771" i="3"/>
  <c r="BJ770" i="3"/>
  <c r="BL769" i="3"/>
  <c r="BJ768" i="3"/>
  <c r="BL767" i="3"/>
  <c r="BJ766" i="3"/>
  <c r="BL765" i="3"/>
  <c r="BJ764" i="3"/>
  <c r="BL763" i="3"/>
  <c r="BJ762" i="3"/>
  <c r="BL761" i="3"/>
  <c r="BJ760" i="3"/>
  <c r="BL759" i="3"/>
  <c r="BJ758" i="3"/>
  <c r="BL757" i="3"/>
  <c r="BJ756" i="3"/>
  <c r="BL755" i="3"/>
  <c r="BL772" i="3"/>
  <c r="BN772" i="3"/>
  <c r="BM770" i="3"/>
  <c r="BL770" i="3"/>
  <c r="BN770" i="3"/>
  <c r="BN769" i="3"/>
  <c r="BK769" i="3"/>
  <c r="BL768" i="3"/>
  <c r="BN768" i="3"/>
  <c r="BM766" i="3"/>
  <c r="BJ765" i="3"/>
  <c r="BM764" i="3"/>
  <c r="BJ763" i="3"/>
  <c r="BM762" i="3"/>
  <c r="BJ761" i="3"/>
  <c r="BL760" i="3"/>
  <c r="BN760" i="3"/>
  <c r="BJ759" i="3"/>
  <c r="BM758" i="3"/>
  <c r="BL756" i="3"/>
  <c r="BN756" i="3"/>
  <c r="BM754" i="3"/>
  <c r="BM752" i="3"/>
  <c r="BJ751" i="3"/>
  <c r="BM748" i="3"/>
  <c r="BJ748" i="3"/>
  <c r="BN773" i="3"/>
  <c r="BK773" i="3"/>
  <c r="BM772" i="3"/>
  <c r="BN771" i="3"/>
  <c r="BK771" i="3"/>
  <c r="BJ769" i="3"/>
  <c r="BM768" i="3"/>
  <c r="BJ767" i="3"/>
  <c r="BN767" i="3"/>
  <c r="BK767" i="3"/>
  <c r="BL766" i="3"/>
  <c r="BN766" i="3"/>
  <c r="BN765" i="3"/>
  <c r="BK765" i="3"/>
  <c r="BL764" i="3"/>
  <c r="BN764" i="3"/>
  <c r="BN763" i="3"/>
  <c r="BK763" i="3"/>
  <c r="BL762" i="3"/>
  <c r="BN762" i="3"/>
  <c r="BN761" i="3"/>
  <c r="BK761" i="3"/>
  <c r="BM760" i="3"/>
  <c r="BN759" i="3"/>
  <c r="BK759" i="3"/>
  <c r="BL758" i="3"/>
  <c r="BN758" i="3"/>
  <c r="BJ757" i="3"/>
  <c r="BN757" i="3"/>
  <c r="BK757" i="3"/>
  <c r="BM756" i="3"/>
  <c r="BJ755" i="3"/>
  <c r="BN755" i="3"/>
  <c r="BK755" i="3"/>
  <c r="BL754" i="3"/>
  <c r="BN754" i="3"/>
  <c r="BJ753" i="3"/>
  <c r="BN753" i="3"/>
  <c r="BK753" i="3"/>
  <c r="BL752" i="3"/>
  <c r="BN752" i="3"/>
  <c r="BN751" i="3"/>
  <c r="BK751" i="3"/>
  <c r="BL748" i="3"/>
  <c r="BK772" i="3"/>
  <c r="BK770" i="3"/>
  <c r="BK768" i="3"/>
  <c r="BK766" i="3"/>
  <c r="BK764" i="3"/>
  <c r="BK762" i="3"/>
  <c r="BK760" i="3"/>
  <c r="BK758" i="3"/>
  <c r="BK756" i="3"/>
  <c r="BK754" i="3"/>
  <c r="BK752" i="3"/>
  <c r="BL703" i="3"/>
  <c r="BM702" i="3"/>
  <c r="BJ702" i="3"/>
  <c r="BK695" i="3"/>
  <c r="BM695" i="3"/>
  <c r="BJ750" i="3"/>
  <c r="BM747" i="3"/>
  <c r="BL747" i="3"/>
  <c r="BJ746" i="3"/>
  <c r="BN746" i="3"/>
  <c r="BK741" i="3"/>
  <c r="BM740" i="3"/>
  <c r="BM739" i="3"/>
  <c r="BL739" i="3"/>
  <c r="BJ738" i="3"/>
  <c r="BN738" i="3"/>
  <c r="BK733" i="3"/>
  <c r="BM732" i="3"/>
  <c r="BM731" i="3"/>
  <c r="BL731" i="3"/>
  <c r="BJ730" i="3"/>
  <c r="BN730" i="3"/>
  <c r="BK725" i="3"/>
  <c r="BM724" i="3"/>
  <c r="BM723" i="3"/>
  <c r="BL723" i="3"/>
  <c r="BJ722" i="3"/>
  <c r="BN722" i="3"/>
  <c r="BK717" i="3"/>
  <c r="BM716" i="3"/>
  <c r="BM715" i="3"/>
  <c r="BL715" i="3"/>
  <c r="BK709" i="3"/>
  <c r="BM709" i="3"/>
  <c r="BL709" i="3"/>
  <c r="BM708" i="3"/>
  <c r="BJ708" i="3"/>
  <c r="BN708" i="3"/>
  <c r="BK708" i="3"/>
  <c r="BK701" i="3"/>
  <c r="BM701" i="3"/>
  <c r="BL701" i="3"/>
  <c r="BM700" i="3"/>
  <c r="BJ700" i="3"/>
  <c r="BN700" i="3"/>
  <c r="BK700" i="3"/>
  <c r="BL711" i="3"/>
  <c r="BM710" i="3"/>
  <c r="BJ710" i="3"/>
  <c r="BK703" i="3"/>
  <c r="BM703" i="3"/>
  <c r="BN702" i="3"/>
  <c r="BK702" i="3"/>
  <c r="BL695" i="3"/>
  <c r="BM694" i="3"/>
  <c r="BJ694" i="3"/>
  <c r="BK747" i="3"/>
  <c r="BM746" i="3"/>
  <c r="BM745" i="3"/>
  <c r="BL745" i="3"/>
  <c r="BJ744" i="3"/>
  <c r="BN744" i="3"/>
  <c r="BK739" i="3"/>
  <c r="BM738" i="3"/>
  <c r="BM737" i="3"/>
  <c r="BL737" i="3"/>
  <c r="BJ736" i="3"/>
  <c r="BN736" i="3"/>
  <c r="BK731" i="3"/>
  <c r="BM730" i="3"/>
  <c r="BM729" i="3"/>
  <c r="BL729" i="3"/>
  <c r="BJ728" i="3"/>
  <c r="BN728" i="3"/>
  <c r="BK723" i="3"/>
  <c r="BM722" i="3"/>
  <c r="BM721" i="3"/>
  <c r="BL721" i="3"/>
  <c r="BJ720" i="3"/>
  <c r="BN720" i="3"/>
  <c r="BK715" i="3"/>
  <c r="BM714" i="3"/>
  <c r="BJ714" i="3"/>
  <c r="BN714" i="3"/>
  <c r="BK714" i="3"/>
  <c r="BK707" i="3"/>
  <c r="BM707" i="3"/>
  <c r="BL707" i="3"/>
  <c r="BM706" i="3"/>
  <c r="BJ706" i="3"/>
  <c r="BN706" i="3"/>
  <c r="BK706" i="3"/>
  <c r="BK699" i="3"/>
  <c r="BM699" i="3"/>
  <c r="BL699" i="3"/>
  <c r="BM698" i="3"/>
  <c r="BJ698" i="3"/>
  <c r="BN698" i="3"/>
  <c r="BK698" i="3"/>
  <c r="BK743" i="3"/>
  <c r="BM742" i="3"/>
  <c r="BK735" i="3"/>
  <c r="BM734" i="3"/>
  <c r="BK727" i="3"/>
  <c r="BM726" i="3"/>
  <c r="BL719" i="3"/>
  <c r="BM718" i="3"/>
  <c r="BK711" i="3"/>
  <c r="BM711" i="3"/>
  <c r="BN710" i="3"/>
  <c r="BK710" i="3"/>
  <c r="BM749" i="3"/>
  <c r="BL749" i="3"/>
  <c r="BK745" i="3"/>
  <c r="BM744" i="3"/>
  <c r="BM743" i="3"/>
  <c r="BL743" i="3"/>
  <c r="BJ742" i="3"/>
  <c r="BN742" i="3"/>
  <c r="BK737" i="3"/>
  <c r="BM736" i="3"/>
  <c r="BM735" i="3"/>
  <c r="BL735" i="3"/>
  <c r="BJ734" i="3"/>
  <c r="BN734" i="3"/>
  <c r="BK729" i="3"/>
  <c r="BM728" i="3"/>
  <c r="BM727" i="3"/>
  <c r="BL727" i="3"/>
  <c r="BJ726" i="3"/>
  <c r="BN726" i="3"/>
  <c r="BK721" i="3"/>
  <c r="BM720" i="3"/>
  <c r="BM719" i="3"/>
  <c r="BJ718" i="3"/>
  <c r="BN718" i="3"/>
  <c r="BK713" i="3"/>
  <c r="BM713" i="3"/>
  <c r="BL713" i="3"/>
  <c r="BM712" i="3"/>
  <c r="BJ712" i="3"/>
  <c r="BK705" i="3"/>
  <c r="BM705" i="3"/>
  <c r="BL705" i="3"/>
  <c r="BM704" i="3"/>
  <c r="BJ704" i="3"/>
  <c r="BN704" i="3"/>
  <c r="BK704" i="3"/>
  <c r="BK697" i="3"/>
  <c r="BM697" i="3"/>
  <c r="BL697" i="3"/>
  <c r="BM696" i="3"/>
  <c r="BJ696" i="3"/>
  <c r="BN696" i="3"/>
  <c r="BK696" i="3"/>
  <c r="BK748" i="3"/>
  <c r="BK746" i="3"/>
  <c r="BK744" i="3"/>
  <c r="BK742" i="3"/>
  <c r="BK740" i="3"/>
  <c r="BK738" i="3"/>
  <c r="BK736" i="3"/>
  <c r="BK734" i="3"/>
  <c r="BK732" i="3"/>
  <c r="BK730" i="3"/>
  <c r="BK728" i="3"/>
  <c r="BK726" i="3"/>
  <c r="BK724" i="3"/>
  <c r="BK722" i="3"/>
  <c r="BK720" i="3"/>
  <c r="BK718" i="3"/>
  <c r="BK716" i="3"/>
  <c r="BK694" i="3"/>
  <c r="E658" i="3"/>
  <c r="F658" i="3"/>
  <c r="G658" i="3"/>
  <c r="H658" i="3"/>
  <c r="I658" i="3"/>
  <c r="J658" i="3"/>
  <c r="E659" i="3"/>
  <c r="F659" i="3"/>
  <c r="K659" i="3" s="1"/>
  <c r="G659" i="3"/>
  <c r="H659" i="3"/>
  <c r="I659" i="3"/>
  <c r="J659" i="3"/>
  <c r="E660" i="3"/>
  <c r="F660" i="3"/>
  <c r="G660" i="3"/>
  <c r="H660" i="3"/>
  <c r="I660" i="3"/>
  <c r="J660" i="3"/>
  <c r="E661" i="3"/>
  <c r="K661" i="3" s="1"/>
  <c r="F661" i="3"/>
  <c r="G661" i="3"/>
  <c r="H661" i="3"/>
  <c r="I661" i="3"/>
  <c r="L661" i="3" s="1"/>
  <c r="J661" i="3"/>
  <c r="E662" i="3"/>
  <c r="F662" i="3"/>
  <c r="G662" i="3"/>
  <c r="H662" i="3"/>
  <c r="I662" i="3"/>
  <c r="J662" i="3"/>
  <c r="E663" i="3"/>
  <c r="F663" i="3"/>
  <c r="G663" i="3"/>
  <c r="H663" i="3"/>
  <c r="I663" i="3"/>
  <c r="L663" i="3" s="1"/>
  <c r="J663" i="3"/>
  <c r="K663" i="3"/>
  <c r="E664" i="3"/>
  <c r="F664" i="3"/>
  <c r="G664" i="3"/>
  <c r="H664" i="3"/>
  <c r="I664" i="3"/>
  <c r="J664" i="3"/>
  <c r="E665" i="3"/>
  <c r="K665" i="3" s="1"/>
  <c r="F665" i="3"/>
  <c r="G665" i="3"/>
  <c r="H665" i="3"/>
  <c r="I665" i="3"/>
  <c r="L665" i="3" s="1"/>
  <c r="J665" i="3"/>
  <c r="E666" i="3"/>
  <c r="F666" i="3"/>
  <c r="G666" i="3"/>
  <c r="H666" i="3"/>
  <c r="I666" i="3"/>
  <c r="J666" i="3"/>
  <c r="E667" i="3"/>
  <c r="F667" i="3"/>
  <c r="G667" i="3"/>
  <c r="H667" i="3"/>
  <c r="I667" i="3"/>
  <c r="L667" i="3" s="1"/>
  <c r="J667" i="3"/>
  <c r="K667" i="3"/>
  <c r="E668" i="3"/>
  <c r="K668" i="3" s="1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K670" i="3" s="1"/>
  <c r="G670" i="3"/>
  <c r="H670" i="3"/>
  <c r="I670" i="3"/>
  <c r="J670" i="3"/>
  <c r="E671" i="3"/>
  <c r="F671" i="3"/>
  <c r="G671" i="3"/>
  <c r="H671" i="3"/>
  <c r="I671" i="3"/>
  <c r="J671" i="3"/>
  <c r="K671" i="3"/>
  <c r="E672" i="3"/>
  <c r="K672" i="3" s="1"/>
  <c r="F672" i="3"/>
  <c r="G672" i="3"/>
  <c r="H672" i="3"/>
  <c r="I672" i="3"/>
  <c r="J672" i="3"/>
  <c r="E673" i="3"/>
  <c r="F673" i="3"/>
  <c r="G673" i="3"/>
  <c r="H673" i="3"/>
  <c r="I673" i="3"/>
  <c r="L673" i="3" s="1"/>
  <c r="J673" i="3"/>
  <c r="E674" i="3"/>
  <c r="F674" i="3"/>
  <c r="G674" i="3"/>
  <c r="H674" i="3"/>
  <c r="I674" i="3"/>
  <c r="J674" i="3"/>
  <c r="E675" i="3"/>
  <c r="F675" i="3"/>
  <c r="G675" i="3"/>
  <c r="K675" i="3" s="1"/>
  <c r="H675" i="3"/>
  <c r="I675" i="3"/>
  <c r="J675" i="3"/>
  <c r="E676" i="3"/>
  <c r="F676" i="3"/>
  <c r="G676" i="3"/>
  <c r="H676" i="3"/>
  <c r="I676" i="3"/>
  <c r="J676" i="3"/>
  <c r="E677" i="3"/>
  <c r="K677" i="3" s="1"/>
  <c r="F677" i="3"/>
  <c r="G677" i="3"/>
  <c r="H677" i="3"/>
  <c r="I677" i="3"/>
  <c r="L677" i="3" s="1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K679" i="3"/>
  <c r="E680" i="3"/>
  <c r="F680" i="3"/>
  <c r="G680" i="3"/>
  <c r="H680" i="3"/>
  <c r="I680" i="3"/>
  <c r="J680" i="3"/>
  <c r="E681" i="3"/>
  <c r="K681" i="3" s="1"/>
  <c r="F681" i="3"/>
  <c r="G681" i="3"/>
  <c r="H681" i="3"/>
  <c r="I681" i="3"/>
  <c r="L681" i="3" s="1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K683" i="3"/>
  <c r="E684" i="3"/>
  <c r="F684" i="3"/>
  <c r="G684" i="3"/>
  <c r="H684" i="3"/>
  <c r="I684" i="3"/>
  <c r="J684" i="3"/>
  <c r="K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K687" i="3" s="1"/>
  <c r="H687" i="3"/>
  <c r="I687" i="3"/>
  <c r="J687" i="3"/>
  <c r="E688" i="3"/>
  <c r="F688" i="3"/>
  <c r="G688" i="3"/>
  <c r="H688" i="3"/>
  <c r="I688" i="3"/>
  <c r="J688" i="3"/>
  <c r="K688" i="3"/>
  <c r="E689" i="3"/>
  <c r="K689" i="3" s="1"/>
  <c r="F689" i="3"/>
  <c r="G689" i="3"/>
  <c r="H689" i="3"/>
  <c r="I689" i="3"/>
  <c r="L689" i="3" s="1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K691" i="3"/>
  <c r="E692" i="3"/>
  <c r="F692" i="3"/>
  <c r="G692" i="3"/>
  <c r="H692" i="3"/>
  <c r="I692" i="3"/>
  <c r="J692" i="3"/>
  <c r="K692" i="3"/>
  <c r="E693" i="3"/>
  <c r="F693" i="3"/>
  <c r="G693" i="3"/>
  <c r="H693" i="3"/>
  <c r="I693" i="3"/>
  <c r="J693" i="3"/>
  <c r="K690" i="3" l="1"/>
  <c r="K682" i="3"/>
  <c r="K666" i="3"/>
  <c r="L693" i="3"/>
  <c r="K693" i="3"/>
  <c r="L685" i="3"/>
  <c r="K685" i="3"/>
  <c r="K680" i="3"/>
  <c r="K678" i="3"/>
  <c r="K673" i="3"/>
  <c r="K664" i="3"/>
  <c r="K662" i="3"/>
  <c r="K686" i="3"/>
  <c r="K676" i="3"/>
  <c r="K674" i="3"/>
  <c r="L671" i="3"/>
  <c r="L669" i="3"/>
  <c r="K669" i="3"/>
  <c r="L660" i="3"/>
  <c r="K660" i="3"/>
  <c r="K658" i="3"/>
  <c r="M689" i="3"/>
  <c r="Q689" i="3"/>
  <c r="U689" i="3"/>
  <c r="Y689" i="3"/>
  <c r="AC689" i="3"/>
  <c r="AG689" i="3"/>
  <c r="AK689" i="3"/>
  <c r="AO689" i="3"/>
  <c r="AS689" i="3"/>
  <c r="AW689" i="3"/>
  <c r="BA689" i="3"/>
  <c r="BE689" i="3"/>
  <c r="BI689" i="3"/>
  <c r="N689" i="3"/>
  <c r="R689" i="3"/>
  <c r="V689" i="3"/>
  <c r="Z689" i="3"/>
  <c r="AD689" i="3"/>
  <c r="AH689" i="3"/>
  <c r="AL689" i="3"/>
  <c r="AP689" i="3"/>
  <c r="AT689" i="3"/>
  <c r="AX689" i="3"/>
  <c r="BB689" i="3"/>
  <c r="BF689" i="3"/>
  <c r="O689" i="3"/>
  <c r="S689" i="3"/>
  <c r="W689" i="3"/>
  <c r="AA689" i="3"/>
  <c r="AE689" i="3"/>
  <c r="AI689" i="3"/>
  <c r="AM689" i="3"/>
  <c r="AQ689" i="3"/>
  <c r="AU689" i="3"/>
  <c r="AY689" i="3"/>
  <c r="BC689" i="3"/>
  <c r="BG689" i="3"/>
  <c r="T689" i="3"/>
  <c r="AJ689" i="3"/>
  <c r="AZ689" i="3"/>
  <c r="X689" i="3"/>
  <c r="AN689" i="3"/>
  <c r="BD689" i="3"/>
  <c r="AB689" i="3"/>
  <c r="AR689" i="3"/>
  <c r="BH689" i="3"/>
  <c r="P689" i="3"/>
  <c r="AF689" i="3"/>
  <c r="AV689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T665" i="3"/>
  <c r="X665" i="3"/>
  <c r="AB665" i="3"/>
  <c r="AF665" i="3"/>
  <c r="AJ665" i="3"/>
  <c r="AN665" i="3"/>
  <c r="AR665" i="3"/>
  <c r="AV665" i="3"/>
  <c r="AZ665" i="3"/>
  <c r="BD665" i="3"/>
  <c r="BH665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N665" i="3"/>
  <c r="AD665" i="3"/>
  <c r="AT665" i="3"/>
  <c r="R665" i="3"/>
  <c r="AH665" i="3"/>
  <c r="AX665" i="3"/>
  <c r="V665" i="3"/>
  <c r="AL665" i="3"/>
  <c r="BB665" i="3"/>
  <c r="Z665" i="3"/>
  <c r="AP665" i="3"/>
  <c r="BF665" i="3"/>
  <c r="N677" i="3"/>
  <c r="R677" i="3"/>
  <c r="V677" i="3"/>
  <c r="Z677" i="3"/>
  <c r="AD677" i="3"/>
  <c r="AH677" i="3"/>
  <c r="AL677" i="3"/>
  <c r="AP677" i="3"/>
  <c r="AT677" i="3"/>
  <c r="AX677" i="3"/>
  <c r="BB677" i="3"/>
  <c r="BF677" i="3"/>
  <c r="O677" i="3"/>
  <c r="S677" i="3"/>
  <c r="W677" i="3"/>
  <c r="AA677" i="3"/>
  <c r="AE677" i="3"/>
  <c r="AI677" i="3"/>
  <c r="AM677" i="3"/>
  <c r="AQ677" i="3"/>
  <c r="AU677" i="3"/>
  <c r="AY677" i="3"/>
  <c r="BC677" i="3"/>
  <c r="BG677" i="3"/>
  <c r="P677" i="3"/>
  <c r="T677" i="3"/>
  <c r="X677" i="3"/>
  <c r="AB677" i="3"/>
  <c r="AF677" i="3"/>
  <c r="AJ677" i="3"/>
  <c r="AN677" i="3"/>
  <c r="AR677" i="3"/>
  <c r="AV677" i="3"/>
  <c r="AZ677" i="3"/>
  <c r="BD677" i="3"/>
  <c r="BH677" i="3"/>
  <c r="M677" i="3"/>
  <c r="AC677" i="3"/>
  <c r="AS677" i="3"/>
  <c r="BI677" i="3"/>
  <c r="Q677" i="3"/>
  <c r="AG677" i="3"/>
  <c r="AW677" i="3"/>
  <c r="U677" i="3"/>
  <c r="AK677" i="3"/>
  <c r="BA677" i="3"/>
  <c r="Y677" i="3"/>
  <c r="AO677" i="3"/>
  <c r="BE677" i="3"/>
  <c r="N661" i="3"/>
  <c r="R661" i="3"/>
  <c r="V661" i="3"/>
  <c r="Z661" i="3"/>
  <c r="AD661" i="3"/>
  <c r="AH661" i="3"/>
  <c r="AL661" i="3"/>
  <c r="AP661" i="3"/>
  <c r="AT661" i="3"/>
  <c r="AX661" i="3"/>
  <c r="BB661" i="3"/>
  <c r="BF661" i="3"/>
  <c r="O661" i="3"/>
  <c r="S661" i="3"/>
  <c r="W661" i="3"/>
  <c r="AA661" i="3"/>
  <c r="AE661" i="3"/>
  <c r="AI661" i="3"/>
  <c r="AM661" i="3"/>
  <c r="AQ661" i="3"/>
  <c r="AU661" i="3"/>
  <c r="AY661" i="3"/>
  <c r="BC661" i="3"/>
  <c r="BG661" i="3"/>
  <c r="P661" i="3"/>
  <c r="T661" i="3"/>
  <c r="X661" i="3"/>
  <c r="AB661" i="3"/>
  <c r="AF661" i="3"/>
  <c r="AJ661" i="3"/>
  <c r="AN661" i="3"/>
  <c r="AR661" i="3"/>
  <c r="AV661" i="3"/>
  <c r="AZ661" i="3"/>
  <c r="BD661" i="3"/>
  <c r="BH661" i="3"/>
  <c r="U661" i="3"/>
  <c r="AK661" i="3"/>
  <c r="BA661" i="3"/>
  <c r="Y661" i="3"/>
  <c r="AO661" i="3"/>
  <c r="BE661" i="3"/>
  <c r="M661" i="3"/>
  <c r="AC661" i="3"/>
  <c r="AS661" i="3"/>
  <c r="BI661" i="3"/>
  <c r="Q661" i="3"/>
  <c r="AG661" i="3"/>
  <c r="AW661" i="3"/>
  <c r="N681" i="3"/>
  <c r="R681" i="3"/>
  <c r="V681" i="3"/>
  <c r="Z681" i="3"/>
  <c r="AD681" i="3"/>
  <c r="AH681" i="3"/>
  <c r="AL681" i="3"/>
  <c r="AP681" i="3"/>
  <c r="AT681" i="3"/>
  <c r="AX681" i="3"/>
  <c r="BB681" i="3"/>
  <c r="BF681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P681" i="3"/>
  <c r="T681" i="3"/>
  <c r="X681" i="3"/>
  <c r="AB681" i="3"/>
  <c r="AF681" i="3"/>
  <c r="AJ681" i="3"/>
  <c r="AN681" i="3"/>
  <c r="AR681" i="3"/>
  <c r="AV681" i="3"/>
  <c r="AZ681" i="3"/>
  <c r="BD681" i="3"/>
  <c r="BH681" i="3"/>
  <c r="M681" i="3"/>
  <c r="AC681" i="3"/>
  <c r="AS681" i="3"/>
  <c r="BI681" i="3"/>
  <c r="Q681" i="3"/>
  <c r="AG681" i="3"/>
  <c r="AW681" i="3"/>
  <c r="U681" i="3"/>
  <c r="AK681" i="3"/>
  <c r="BA681" i="3"/>
  <c r="BE681" i="3"/>
  <c r="Y681" i="3"/>
  <c r="AO681" i="3"/>
  <c r="AG693" i="3"/>
  <c r="AT693" i="3"/>
  <c r="T693" i="3"/>
  <c r="M685" i="3"/>
  <c r="Q685" i="3"/>
  <c r="U685" i="3"/>
  <c r="Y685" i="3"/>
  <c r="AC685" i="3"/>
  <c r="AG685" i="3"/>
  <c r="AK685" i="3"/>
  <c r="AO685" i="3"/>
  <c r="AS685" i="3"/>
  <c r="AW685" i="3"/>
  <c r="BA685" i="3"/>
  <c r="BE685" i="3"/>
  <c r="BI685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O685" i="3"/>
  <c r="S685" i="3"/>
  <c r="W685" i="3"/>
  <c r="AA685" i="3"/>
  <c r="AE685" i="3"/>
  <c r="AI685" i="3"/>
  <c r="AM685" i="3"/>
  <c r="AQ685" i="3"/>
  <c r="AU685" i="3"/>
  <c r="AY685" i="3"/>
  <c r="BC685" i="3"/>
  <c r="BG685" i="3"/>
  <c r="T685" i="3"/>
  <c r="AJ685" i="3"/>
  <c r="AZ685" i="3"/>
  <c r="X685" i="3"/>
  <c r="AN685" i="3"/>
  <c r="BD685" i="3"/>
  <c r="AB685" i="3"/>
  <c r="AR685" i="3"/>
  <c r="BH685" i="3"/>
  <c r="P685" i="3"/>
  <c r="AF685" i="3"/>
  <c r="AV685" i="3"/>
  <c r="M673" i="3"/>
  <c r="Q673" i="3"/>
  <c r="U673" i="3"/>
  <c r="Y673" i="3"/>
  <c r="AC673" i="3"/>
  <c r="AG673" i="3"/>
  <c r="N673" i="3"/>
  <c r="R673" i="3"/>
  <c r="V673" i="3"/>
  <c r="O673" i="3"/>
  <c r="S673" i="3"/>
  <c r="W673" i="3"/>
  <c r="T673" i="3"/>
  <c r="AB673" i="3"/>
  <c r="AH673" i="3"/>
  <c r="AL673" i="3"/>
  <c r="AP673" i="3"/>
  <c r="AT673" i="3"/>
  <c r="AX673" i="3"/>
  <c r="BB673" i="3"/>
  <c r="BF673" i="3"/>
  <c r="X673" i="3"/>
  <c r="AD673" i="3"/>
  <c r="AI673" i="3"/>
  <c r="AM673" i="3"/>
  <c r="AQ673" i="3"/>
  <c r="AU673" i="3"/>
  <c r="AY673" i="3"/>
  <c r="BC673" i="3"/>
  <c r="BG673" i="3"/>
  <c r="Z673" i="3"/>
  <c r="AE673" i="3"/>
  <c r="AJ673" i="3"/>
  <c r="AN673" i="3"/>
  <c r="AR673" i="3"/>
  <c r="AV673" i="3"/>
  <c r="AZ673" i="3"/>
  <c r="BD673" i="3"/>
  <c r="BH673" i="3"/>
  <c r="AA673" i="3"/>
  <c r="AS673" i="3"/>
  <c r="BI673" i="3"/>
  <c r="AF673" i="3"/>
  <c r="AW673" i="3"/>
  <c r="AK673" i="3"/>
  <c r="BA673" i="3"/>
  <c r="P673" i="3"/>
  <c r="AO673" i="3"/>
  <c r="BE673" i="3"/>
  <c r="M669" i="3"/>
  <c r="Q669" i="3"/>
  <c r="U669" i="3"/>
  <c r="Y669" i="3"/>
  <c r="AC669" i="3"/>
  <c r="AG669" i="3"/>
  <c r="AK669" i="3"/>
  <c r="AO669" i="3"/>
  <c r="AS669" i="3"/>
  <c r="AW669" i="3"/>
  <c r="BA669" i="3"/>
  <c r="BE669" i="3"/>
  <c r="BI669" i="3"/>
  <c r="N669" i="3"/>
  <c r="R669" i="3"/>
  <c r="V669" i="3"/>
  <c r="Z669" i="3"/>
  <c r="AD669" i="3"/>
  <c r="AH669" i="3"/>
  <c r="AL669" i="3"/>
  <c r="AP669" i="3"/>
  <c r="AT669" i="3"/>
  <c r="AX669" i="3"/>
  <c r="BB669" i="3"/>
  <c r="BF669" i="3"/>
  <c r="O669" i="3"/>
  <c r="S669" i="3"/>
  <c r="W669" i="3"/>
  <c r="AA669" i="3"/>
  <c r="AE669" i="3"/>
  <c r="AI669" i="3"/>
  <c r="AM669" i="3"/>
  <c r="AQ669" i="3"/>
  <c r="AU669" i="3"/>
  <c r="AY669" i="3"/>
  <c r="BC669" i="3"/>
  <c r="BG669" i="3"/>
  <c r="T669" i="3"/>
  <c r="AJ669" i="3"/>
  <c r="AZ669" i="3"/>
  <c r="X669" i="3"/>
  <c r="AN669" i="3"/>
  <c r="BD669" i="3"/>
  <c r="AB669" i="3"/>
  <c r="AR669" i="3"/>
  <c r="BH669" i="3"/>
  <c r="AV669" i="3"/>
  <c r="P669" i="3"/>
  <c r="AF669" i="3"/>
  <c r="AX660" i="3"/>
  <c r="T660" i="3"/>
  <c r="AS660" i="3"/>
  <c r="AS671" i="3"/>
  <c r="BF671" i="3"/>
  <c r="P671" i="3"/>
  <c r="O667" i="3"/>
  <c r="P667" i="3"/>
  <c r="T667" i="3"/>
  <c r="X667" i="3"/>
  <c r="AB667" i="3"/>
  <c r="AF667" i="3"/>
  <c r="AJ667" i="3"/>
  <c r="AN667" i="3"/>
  <c r="AR667" i="3"/>
  <c r="AV667" i="3"/>
  <c r="AZ667" i="3"/>
  <c r="BD667" i="3"/>
  <c r="BH667" i="3"/>
  <c r="M667" i="3"/>
  <c r="Q667" i="3"/>
  <c r="U667" i="3"/>
  <c r="Y667" i="3"/>
  <c r="AC667" i="3"/>
  <c r="AG667" i="3"/>
  <c r="AK667" i="3"/>
  <c r="AO667" i="3"/>
  <c r="AS667" i="3"/>
  <c r="AW667" i="3"/>
  <c r="BA667" i="3"/>
  <c r="BE667" i="3"/>
  <c r="BI667" i="3"/>
  <c r="S667" i="3"/>
  <c r="AA667" i="3"/>
  <c r="AI667" i="3"/>
  <c r="AQ667" i="3"/>
  <c r="AY667" i="3"/>
  <c r="BG667" i="3"/>
  <c r="V667" i="3"/>
  <c r="AD667" i="3"/>
  <c r="AL667" i="3"/>
  <c r="AT667" i="3"/>
  <c r="BB667" i="3"/>
  <c r="N667" i="3"/>
  <c r="W667" i="3"/>
  <c r="AE667" i="3"/>
  <c r="AM667" i="3"/>
  <c r="AU667" i="3"/>
  <c r="BC667" i="3"/>
  <c r="AH667" i="3"/>
  <c r="AP667" i="3"/>
  <c r="R667" i="3"/>
  <c r="AX667" i="3"/>
  <c r="BF667" i="3"/>
  <c r="O663" i="3"/>
  <c r="S663" i="3"/>
  <c r="W663" i="3"/>
  <c r="AA663" i="3"/>
  <c r="AE663" i="3"/>
  <c r="AI663" i="3"/>
  <c r="P663" i="3"/>
  <c r="T663" i="3"/>
  <c r="X663" i="3"/>
  <c r="AB663" i="3"/>
  <c r="AF663" i="3"/>
  <c r="AJ663" i="3"/>
  <c r="AN663" i="3"/>
  <c r="AR663" i="3"/>
  <c r="AV663" i="3"/>
  <c r="AZ663" i="3"/>
  <c r="BD663" i="3"/>
  <c r="M663" i="3"/>
  <c r="Q663" i="3"/>
  <c r="U663" i="3"/>
  <c r="Y663" i="3"/>
  <c r="AC663" i="3"/>
  <c r="AG663" i="3"/>
  <c r="AK663" i="3"/>
  <c r="AO663" i="3"/>
  <c r="AS663" i="3"/>
  <c r="AW663" i="3"/>
  <c r="BA663" i="3"/>
  <c r="BE663" i="3"/>
  <c r="BI663" i="3"/>
  <c r="N663" i="3"/>
  <c r="AD663" i="3"/>
  <c r="AP663" i="3"/>
  <c r="AX663" i="3"/>
  <c r="BF663" i="3"/>
  <c r="R663" i="3"/>
  <c r="AH663" i="3"/>
  <c r="AQ663" i="3"/>
  <c r="AY663" i="3"/>
  <c r="BG663" i="3"/>
  <c r="V663" i="3"/>
  <c r="AL663" i="3"/>
  <c r="AT663" i="3"/>
  <c r="BB663" i="3"/>
  <c r="BH663" i="3"/>
  <c r="Z663" i="3"/>
  <c r="AM663" i="3"/>
  <c r="AU663" i="3"/>
  <c r="BC663" i="3"/>
  <c r="AU692" i="3"/>
  <c r="L690" i="3"/>
  <c r="L686" i="3"/>
  <c r="M686" i="3" s="1"/>
  <c r="L682" i="3"/>
  <c r="L678" i="3"/>
  <c r="R678" i="3" s="1"/>
  <c r="L674" i="3"/>
  <c r="L670" i="3"/>
  <c r="L666" i="3"/>
  <c r="L662" i="3"/>
  <c r="V662" i="3" s="1"/>
  <c r="L691" i="3"/>
  <c r="P691" i="3" s="1"/>
  <c r="L687" i="3"/>
  <c r="L683" i="3"/>
  <c r="AE683" i="3" s="1"/>
  <c r="L679" i="3"/>
  <c r="N679" i="3" s="1"/>
  <c r="L675" i="3"/>
  <c r="V675" i="3" s="1"/>
  <c r="AV691" i="3"/>
  <c r="AF687" i="3"/>
  <c r="AW679" i="3"/>
  <c r="Q691" i="3"/>
  <c r="U691" i="3"/>
  <c r="Y691" i="3"/>
  <c r="AG691" i="3"/>
  <c r="AK691" i="3"/>
  <c r="AO691" i="3"/>
  <c r="AW691" i="3"/>
  <c r="BA691" i="3"/>
  <c r="BE691" i="3"/>
  <c r="N691" i="3"/>
  <c r="R691" i="3"/>
  <c r="V691" i="3"/>
  <c r="AD691" i="3"/>
  <c r="AH691" i="3"/>
  <c r="AL691" i="3"/>
  <c r="AP691" i="3"/>
  <c r="AT691" i="3"/>
  <c r="AX691" i="3"/>
  <c r="BB691" i="3"/>
  <c r="BF691" i="3"/>
  <c r="O691" i="3"/>
  <c r="S691" i="3"/>
  <c r="W691" i="3"/>
  <c r="AA691" i="3"/>
  <c r="AE691" i="3"/>
  <c r="AI691" i="3"/>
  <c r="AM691" i="3"/>
  <c r="AQ691" i="3"/>
  <c r="AU691" i="3"/>
  <c r="AY691" i="3"/>
  <c r="BC691" i="3"/>
  <c r="BG691" i="3"/>
  <c r="Q687" i="3"/>
  <c r="AG687" i="3"/>
  <c r="AW687" i="3"/>
  <c r="AD687" i="3"/>
  <c r="AT687" i="3"/>
  <c r="O687" i="3"/>
  <c r="AU687" i="3"/>
  <c r="L692" i="3"/>
  <c r="L688" i="3"/>
  <c r="AK688" i="3" s="1"/>
  <c r="L684" i="3"/>
  <c r="L680" i="3"/>
  <c r="L676" i="3"/>
  <c r="L672" i="3"/>
  <c r="L668" i="3"/>
  <c r="L664" i="3"/>
  <c r="BD692" i="3"/>
  <c r="BH691" i="3"/>
  <c r="AR691" i="3"/>
  <c r="AB691" i="3"/>
  <c r="AB687" i="3"/>
  <c r="AA684" i="3"/>
  <c r="AU683" i="3"/>
  <c r="O683" i="3"/>
  <c r="AG679" i="3"/>
  <c r="AW675" i="3"/>
  <c r="Z667" i="3"/>
  <c r="L659" i="3"/>
  <c r="AD659" i="3" s="1"/>
  <c r="L658" i="3"/>
  <c r="Y658" i="3"/>
  <c r="V658" i="3"/>
  <c r="AL658" i="3"/>
  <c r="AM658" i="3"/>
  <c r="BC658" i="3"/>
  <c r="AR658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K536" i="3" s="1"/>
  <c r="F536" i="3"/>
  <c r="G536" i="3"/>
  <c r="H536" i="3"/>
  <c r="I536" i="3"/>
  <c r="J536" i="3"/>
  <c r="E537" i="3"/>
  <c r="F537" i="3"/>
  <c r="G537" i="3"/>
  <c r="H537" i="3"/>
  <c r="I537" i="3"/>
  <c r="J537" i="3"/>
  <c r="E538" i="3"/>
  <c r="K538" i="3" s="1"/>
  <c r="F538" i="3"/>
  <c r="G538" i="3"/>
  <c r="H538" i="3"/>
  <c r="I538" i="3"/>
  <c r="J538" i="3"/>
  <c r="E539" i="3"/>
  <c r="F539" i="3"/>
  <c r="G539" i="3"/>
  <c r="H539" i="3"/>
  <c r="I539" i="3"/>
  <c r="J539" i="3"/>
  <c r="L539" i="3"/>
  <c r="E540" i="3"/>
  <c r="F540" i="3"/>
  <c r="G540" i="3"/>
  <c r="H540" i="3"/>
  <c r="L540" i="3" s="1"/>
  <c r="I540" i="3"/>
  <c r="J540" i="3"/>
  <c r="E541" i="3"/>
  <c r="F541" i="3"/>
  <c r="G541" i="3"/>
  <c r="H541" i="3"/>
  <c r="I541" i="3"/>
  <c r="J541" i="3"/>
  <c r="E542" i="3"/>
  <c r="F542" i="3"/>
  <c r="G542" i="3"/>
  <c r="H542" i="3"/>
  <c r="L542" i="3" s="1"/>
  <c r="I542" i="3"/>
  <c r="J542" i="3"/>
  <c r="E543" i="3"/>
  <c r="F543" i="3"/>
  <c r="G543" i="3"/>
  <c r="H543" i="3"/>
  <c r="I543" i="3"/>
  <c r="J543" i="3"/>
  <c r="L543" i="3" s="1"/>
  <c r="E544" i="3"/>
  <c r="F544" i="3"/>
  <c r="G544" i="3"/>
  <c r="H544" i="3"/>
  <c r="I544" i="3"/>
  <c r="J544" i="3"/>
  <c r="E545" i="3"/>
  <c r="F545" i="3"/>
  <c r="G545" i="3"/>
  <c r="H545" i="3"/>
  <c r="L545" i="3" s="1"/>
  <c r="I545" i="3"/>
  <c r="J545" i="3"/>
  <c r="E546" i="3"/>
  <c r="F546" i="3"/>
  <c r="G546" i="3"/>
  <c r="H546" i="3"/>
  <c r="I546" i="3"/>
  <c r="J546" i="3"/>
  <c r="E547" i="3"/>
  <c r="F547" i="3"/>
  <c r="G547" i="3"/>
  <c r="H547" i="3"/>
  <c r="L547" i="3" s="1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K553" i="3" s="1"/>
  <c r="F553" i="3"/>
  <c r="G553" i="3"/>
  <c r="H553" i="3"/>
  <c r="I553" i="3"/>
  <c r="J553" i="3"/>
  <c r="E554" i="3"/>
  <c r="F554" i="3"/>
  <c r="G554" i="3"/>
  <c r="H554" i="3"/>
  <c r="I554" i="3"/>
  <c r="J554" i="3"/>
  <c r="E555" i="3"/>
  <c r="K555" i="3" s="1"/>
  <c r="F555" i="3"/>
  <c r="G555" i="3"/>
  <c r="H555" i="3"/>
  <c r="I555" i="3"/>
  <c r="L555" i="3" s="1"/>
  <c r="J555" i="3"/>
  <c r="E556" i="3"/>
  <c r="F556" i="3"/>
  <c r="G556" i="3"/>
  <c r="H556" i="3"/>
  <c r="L556" i="3" s="1"/>
  <c r="I556" i="3"/>
  <c r="J556" i="3"/>
  <c r="E557" i="3"/>
  <c r="F557" i="3"/>
  <c r="G557" i="3"/>
  <c r="H557" i="3"/>
  <c r="I557" i="3"/>
  <c r="J557" i="3"/>
  <c r="E558" i="3"/>
  <c r="F558" i="3"/>
  <c r="G558" i="3"/>
  <c r="H558" i="3"/>
  <c r="L558" i="3" s="1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L561" i="3" s="1"/>
  <c r="I561" i="3"/>
  <c r="J561" i="3"/>
  <c r="E562" i="3"/>
  <c r="F562" i="3"/>
  <c r="G562" i="3"/>
  <c r="H562" i="3"/>
  <c r="I562" i="3"/>
  <c r="J562" i="3"/>
  <c r="E563" i="3"/>
  <c r="F563" i="3"/>
  <c r="G563" i="3"/>
  <c r="H563" i="3"/>
  <c r="L563" i="3" s="1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K568" i="3" s="1"/>
  <c r="F568" i="3"/>
  <c r="G568" i="3"/>
  <c r="H568" i="3"/>
  <c r="I568" i="3"/>
  <c r="J568" i="3"/>
  <c r="E569" i="3"/>
  <c r="F569" i="3"/>
  <c r="G569" i="3"/>
  <c r="H569" i="3"/>
  <c r="I569" i="3"/>
  <c r="J569" i="3"/>
  <c r="E570" i="3"/>
  <c r="K570" i="3" s="1"/>
  <c r="F570" i="3"/>
  <c r="G570" i="3"/>
  <c r="H570" i="3"/>
  <c r="I570" i="3"/>
  <c r="J570" i="3"/>
  <c r="E571" i="3"/>
  <c r="F571" i="3"/>
  <c r="G571" i="3"/>
  <c r="H571" i="3"/>
  <c r="I571" i="3"/>
  <c r="J571" i="3"/>
  <c r="L571" i="3"/>
  <c r="E572" i="3"/>
  <c r="F572" i="3"/>
  <c r="G572" i="3"/>
  <c r="H572" i="3"/>
  <c r="L572" i="3" s="1"/>
  <c r="I572" i="3"/>
  <c r="J572" i="3"/>
  <c r="E573" i="3"/>
  <c r="F573" i="3"/>
  <c r="G573" i="3"/>
  <c r="H573" i="3"/>
  <c r="I573" i="3"/>
  <c r="J573" i="3"/>
  <c r="E574" i="3"/>
  <c r="F574" i="3"/>
  <c r="G574" i="3"/>
  <c r="H574" i="3"/>
  <c r="L574" i="3" s="1"/>
  <c r="I574" i="3"/>
  <c r="J574" i="3"/>
  <c r="E575" i="3"/>
  <c r="F575" i="3"/>
  <c r="G575" i="3"/>
  <c r="H575" i="3"/>
  <c r="I575" i="3"/>
  <c r="J575" i="3"/>
  <c r="L575" i="3" s="1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L579" i="3" s="1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L583" i="3" s="1"/>
  <c r="E584" i="3"/>
  <c r="F584" i="3"/>
  <c r="G584" i="3"/>
  <c r="H584" i="3"/>
  <c r="I584" i="3"/>
  <c r="J584" i="3"/>
  <c r="E585" i="3"/>
  <c r="F585" i="3"/>
  <c r="G585" i="3"/>
  <c r="H585" i="3"/>
  <c r="I585" i="3"/>
  <c r="L585" i="3" s="1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L587" i="3"/>
  <c r="E588" i="3"/>
  <c r="F588" i="3"/>
  <c r="G588" i="3"/>
  <c r="H588" i="3"/>
  <c r="L588" i="3" s="1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L591" i="3" s="1"/>
  <c r="E592" i="3"/>
  <c r="F592" i="3"/>
  <c r="G592" i="3"/>
  <c r="H592" i="3"/>
  <c r="I592" i="3"/>
  <c r="J592" i="3"/>
  <c r="E593" i="3"/>
  <c r="K593" i="3" s="1"/>
  <c r="F593" i="3"/>
  <c r="G593" i="3"/>
  <c r="H593" i="3"/>
  <c r="I593" i="3"/>
  <c r="L593" i="3" s="1"/>
  <c r="J593" i="3"/>
  <c r="E594" i="3"/>
  <c r="F594" i="3"/>
  <c r="G594" i="3"/>
  <c r="H594" i="3"/>
  <c r="I594" i="3"/>
  <c r="J594" i="3"/>
  <c r="E595" i="3"/>
  <c r="K595" i="3" s="1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K601" i="3" s="1"/>
  <c r="F601" i="3"/>
  <c r="G601" i="3"/>
  <c r="H601" i="3"/>
  <c r="I601" i="3"/>
  <c r="L601" i="3" s="1"/>
  <c r="J601" i="3"/>
  <c r="E602" i="3"/>
  <c r="F602" i="3"/>
  <c r="G602" i="3"/>
  <c r="H602" i="3"/>
  <c r="I602" i="3"/>
  <c r="J602" i="3"/>
  <c r="E603" i="3"/>
  <c r="K603" i="3" s="1"/>
  <c r="F603" i="3"/>
  <c r="G603" i="3"/>
  <c r="H603" i="3"/>
  <c r="L603" i="3" s="1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K609" i="3" s="1"/>
  <c r="F609" i="3"/>
  <c r="G609" i="3"/>
  <c r="H609" i="3"/>
  <c r="I609" i="3"/>
  <c r="L609" i="3" s="1"/>
  <c r="J609" i="3"/>
  <c r="E610" i="3"/>
  <c r="F610" i="3"/>
  <c r="G610" i="3"/>
  <c r="H610" i="3"/>
  <c r="I610" i="3"/>
  <c r="J610" i="3"/>
  <c r="E611" i="3"/>
  <c r="K611" i="3" s="1"/>
  <c r="F611" i="3"/>
  <c r="G611" i="3"/>
  <c r="H611" i="3"/>
  <c r="L611" i="3" s="1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K618" i="3" s="1"/>
  <c r="F618" i="3"/>
  <c r="G618" i="3"/>
  <c r="H618" i="3"/>
  <c r="I618" i="3"/>
  <c r="L618" i="3" s="1"/>
  <c r="J618" i="3"/>
  <c r="E619" i="3"/>
  <c r="F619" i="3"/>
  <c r="G619" i="3"/>
  <c r="H619" i="3"/>
  <c r="I619" i="3"/>
  <c r="J619" i="3"/>
  <c r="E620" i="3"/>
  <c r="K620" i="3" s="1"/>
  <c r="F620" i="3"/>
  <c r="G620" i="3"/>
  <c r="H620" i="3"/>
  <c r="I620" i="3"/>
  <c r="L620" i="3" s="1"/>
  <c r="J620" i="3"/>
  <c r="E621" i="3"/>
  <c r="F621" i="3"/>
  <c r="G621" i="3"/>
  <c r="H621" i="3"/>
  <c r="I621" i="3"/>
  <c r="J621" i="3"/>
  <c r="E622" i="3"/>
  <c r="K622" i="3" s="1"/>
  <c r="F622" i="3"/>
  <c r="G622" i="3"/>
  <c r="H622" i="3"/>
  <c r="I622" i="3"/>
  <c r="L622" i="3" s="1"/>
  <c r="J622" i="3"/>
  <c r="E623" i="3"/>
  <c r="F623" i="3"/>
  <c r="G623" i="3"/>
  <c r="H623" i="3"/>
  <c r="I623" i="3"/>
  <c r="J623" i="3"/>
  <c r="E624" i="3"/>
  <c r="K624" i="3" s="1"/>
  <c r="F624" i="3"/>
  <c r="G624" i="3"/>
  <c r="H624" i="3"/>
  <c r="I624" i="3"/>
  <c r="L624" i="3" s="1"/>
  <c r="J624" i="3"/>
  <c r="E625" i="3"/>
  <c r="F625" i="3"/>
  <c r="G625" i="3"/>
  <c r="H625" i="3"/>
  <c r="I625" i="3"/>
  <c r="J625" i="3"/>
  <c r="E626" i="3"/>
  <c r="K626" i="3" s="1"/>
  <c r="F626" i="3"/>
  <c r="G626" i="3"/>
  <c r="H626" i="3"/>
  <c r="I626" i="3"/>
  <c r="J626" i="3"/>
  <c r="E627" i="3"/>
  <c r="F627" i="3"/>
  <c r="G627" i="3"/>
  <c r="H627" i="3"/>
  <c r="I627" i="3"/>
  <c r="J627" i="3"/>
  <c r="E628" i="3"/>
  <c r="K628" i="3" s="1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V660" i="3" l="1"/>
  <c r="AL660" i="3"/>
  <c r="BB660" i="3"/>
  <c r="W660" i="3"/>
  <c r="AM660" i="3"/>
  <c r="BC660" i="3"/>
  <c r="X660" i="3"/>
  <c r="AN660" i="3"/>
  <c r="BD660" i="3"/>
  <c r="BE660" i="3"/>
  <c r="BI660" i="3"/>
  <c r="BA660" i="3"/>
  <c r="Z660" i="3"/>
  <c r="AP660" i="3"/>
  <c r="BF660" i="3"/>
  <c r="AA660" i="3"/>
  <c r="AQ660" i="3"/>
  <c r="BG660" i="3"/>
  <c r="AB660" i="3"/>
  <c r="AR660" i="3"/>
  <c r="BH660" i="3"/>
  <c r="M660" i="3"/>
  <c r="Q660" i="3"/>
  <c r="U660" i="3"/>
  <c r="N660" i="3"/>
  <c r="AD660" i="3"/>
  <c r="AT660" i="3"/>
  <c r="O660" i="3"/>
  <c r="BN660" i="3" s="1"/>
  <c r="AE660" i="3"/>
  <c r="AU660" i="3"/>
  <c r="P660" i="3"/>
  <c r="AF660" i="3"/>
  <c r="AV660" i="3"/>
  <c r="Y660" i="3"/>
  <c r="AC660" i="3"/>
  <c r="AG660" i="3"/>
  <c r="AK660" i="3"/>
  <c r="Q671" i="3"/>
  <c r="AG671" i="3"/>
  <c r="AW671" i="3"/>
  <c r="N671" i="3"/>
  <c r="AD671" i="3"/>
  <c r="AT671" i="3"/>
  <c r="O671" i="3"/>
  <c r="BL671" i="3" s="1"/>
  <c r="AE671" i="3"/>
  <c r="AU671" i="3"/>
  <c r="AB671" i="3"/>
  <c r="AF671" i="3"/>
  <c r="AZ671" i="3"/>
  <c r="U671" i="3"/>
  <c r="AK671" i="3"/>
  <c r="BA671" i="3"/>
  <c r="R671" i="3"/>
  <c r="AH671" i="3"/>
  <c r="AX671" i="3"/>
  <c r="S671" i="3"/>
  <c r="BM671" i="3" s="1"/>
  <c r="AI671" i="3"/>
  <c r="AY671" i="3"/>
  <c r="AR671" i="3"/>
  <c r="AV671" i="3"/>
  <c r="X671" i="3"/>
  <c r="Y671" i="3"/>
  <c r="AO671" i="3"/>
  <c r="BE671" i="3"/>
  <c r="V671" i="3"/>
  <c r="AL671" i="3"/>
  <c r="BB671" i="3"/>
  <c r="W671" i="3"/>
  <c r="AM671" i="3"/>
  <c r="BC671" i="3"/>
  <c r="BH671" i="3"/>
  <c r="T671" i="3"/>
  <c r="AN671" i="3"/>
  <c r="BD671" i="3"/>
  <c r="U693" i="3"/>
  <c r="AK693" i="3"/>
  <c r="BA693" i="3"/>
  <c r="R693" i="3"/>
  <c r="AH693" i="3"/>
  <c r="AX693" i="3"/>
  <c r="S693" i="3"/>
  <c r="AI693" i="3"/>
  <c r="AY693" i="3"/>
  <c r="AJ693" i="3"/>
  <c r="BL693" i="3" s="1"/>
  <c r="BD693" i="3"/>
  <c r="P693" i="3"/>
  <c r="Y693" i="3"/>
  <c r="AO693" i="3"/>
  <c r="BE693" i="3"/>
  <c r="V693" i="3"/>
  <c r="AL693" i="3"/>
  <c r="BB693" i="3"/>
  <c r="W693" i="3"/>
  <c r="AM693" i="3"/>
  <c r="BC693" i="3"/>
  <c r="AZ693" i="3"/>
  <c r="AB693" i="3"/>
  <c r="AF693" i="3"/>
  <c r="M693" i="3"/>
  <c r="AC693" i="3"/>
  <c r="BM693" i="3" s="1"/>
  <c r="AS693" i="3"/>
  <c r="BI693" i="3"/>
  <c r="Z693" i="3"/>
  <c r="AP693" i="3"/>
  <c r="BF693" i="3"/>
  <c r="AA693" i="3"/>
  <c r="AQ693" i="3"/>
  <c r="BG693" i="3"/>
  <c r="X693" i="3"/>
  <c r="AR693" i="3"/>
  <c r="AV693" i="3"/>
  <c r="M658" i="3"/>
  <c r="AC658" i="3"/>
  <c r="AS658" i="3"/>
  <c r="BI658" i="3"/>
  <c r="Z658" i="3"/>
  <c r="AP658" i="3"/>
  <c r="BF658" i="3"/>
  <c r="AA658" i="3"/>
  <c r="AQ658" i="3"/>
  <c r="BG658" i="3"/>
  <c r="T658" i="3"/>
  <c r="AN658" i="3"/>
  <c r="BH658" i="3"/>
  <c r="Q658" i="3"/>
  <c r="AG658" i="3"/>
  <c r="AW658" i="3"/>
  <c r="N658" i="3"/>
  <c r="BJ658" i="3" s="1"/>
  <c r="AD658" i="3"/>
  <c r="AT658" i="3"/>
  <c r="O658" i="3"/>
  <c r="AE658" i="3"/>
  <c r="AU658" i="3"/>
  <c r="P658" i="3"/>
  <c r="AJ658" i="3"/>
  <c r="BD658" i="3"/>
  <c r="U658" i="3"/>
  <c r="AK658" i="3"/>
  <c r="BA658" i="3"/>
  <c r="R658" i="3"/>
  <c r="BL658" i="3" s="1"/>
  <c r="AH658" i="3"/>
  <c r="AX658" i="3"/>
  <c r="S658" i="3"/>
  <c r="AI658" i="3"/>
  <c r="AY658" i="3"/>
  <c r="AF658" i="3"/>
  <c r="AZ658" i="3"/>
  <c r="AB658" i="3"/>
  <c r="AC692" i="3"/>
  <c r="AW692" i="3"/>
  <c r="AN692" i="3"/>
  <c r="AD692" i="3"/>
  <c r="X692" i="3"/>
  <c r="O692" i="3"/>
  <c r="Q692" i="3"/>
  <c r="BG671" i="3"/>
  <c r="AP671" i="3"/>
  <c r="AC671" i="3"/>
  <c r="AO660" i="3"/>
  <c r="AY660" i="3"/>
  <c r="BK660" i="3" s="1"/>
  <c r="AH660" i="3"/>
  <c r="AU693" i="3"/>
  <c r="AD693" i="3"/>
  <c r="Q693" i="3"/>
  <c r="L616" i="3"/>
  <c r="L615" i="3"/>
  <c r="L595" i="3"/>
  <c r="L590" i="3"/>
  <c r="X658" i="3"/>
  <c r="W658" i="3"/>
  <c r="BE658" i="3"/>
  <c r="AR692" i="3"/>
  <c r="U687" i="3"/>
  <c r="AK687" i="3"/>
  <c r="BA687" i="3"/>
  <c r="R687" i="3"/>
  <c r="AH687" i="3"/>
  <c r="AX687" i="3"/>
  <c r="S687" i="3"/>
  <c r="AI687" i="3"/>
  <c r="AY687" i="3"/>
  <c r="Y687" i="3"/>
  <c r="AO687" i="3"/>
  <c r="BE687" i="3"/>
  <c r="V687" i="3"/>
  <c r="AL687" i="3"/>
  <c r="BB687" i="3"/>
  <c r="W687" i="3"/>
  <c r="AM687" i="3"/>
  <c r="BC687" i="3"/>
  <c r="BH687" i="3"/>
  <c r="AV687" i="3"/>
  <c r="M687" i="3"/>
  <c r="AC687" i="3"/>
  <c r="AS687" i="3"/>
  <c r="BI687" i="3"/>
  <c r="Z687" i="3"/>
  <c r="AP687" i="3"/>
  <c r="BF687" i="3"/>
  <c r="AA687" i="3"/>
  <c r="AQ687" i="3"/>
  <c r="BG687" i="3"/>
  <c r="AR687" i="3"/>
  <c r="AQ671" i="3"/>
  <c r="Z671" i="3"/>
  <c r="M671" i="3"/>
  <c r="AZ660" i="3"/>
  <c r="AI660" i="3"/>
  <c r="R660" i="3"/>
  <c r="BH693" i="3"/>
  <c r="AE693" i="3"/>
  <c r="N693" i="3"/>
  <c r="BJ693" i="3" s="1"/>
  <c r="K623" i="3"/>
  <c r="L621" i="3"/>
  <c r="K621" i="3"/>
  <c r="L619" i="3"/>
  <c r="K619" i="3"/>
  <c r="L617" i="3"/>
  <c r="K617" i="3"/>
  <c r="L607" i="3"/>
  <c r="AV658" i="3"/>
  <c r="BB658" i="3"/>
  <c r="AO658" i="3"/>
  <c r="AE687" i="3"/>
  <c r="N687" i="3"/>
  <c r="AJ671" i="3"/>
  <c r="AA671" i="3"/>
  <c r="BI671" i="3"/>
  <c r="AW660" i="3"/>
  <c r="AJ660" i="3"/>
  <c r="S660" i="3"/>
  <c r="AN693" i="3"/>
  <c r="O693" i="3"/>
  <c r="AW693" i="3"/>
  <c r="K585" i="3"/>
  <c r="K581" i="3"/>
  <c r="K579" i="3"/>
  <c r="K577" i="3"/>
  <c r="L567" i="3"/>
  <c r="K562" i="3"/>
  <c r="K560" i="3"/>
  <c r="L549" i="3"/>
  <c r="K547" i="3"/>
  <c r="K545" i="3"/>
  <c r="L538" i="3"/>
  <c r="L536" i="3"/>
  <c r="L535" i="3"/>
  <c r="L531" i="3"/>
  <c r="L602" i="3"/>
  <c r="L600" i="3"/>
  <c r="L599" i="3"/>
  <c r="L586" i="3"/>
  <c r="L582" i="3"/>
  <c r="L577" i="3"/>
  <c r="K571" i="3"/>
  <c r="K569" i="3"/>
  <c r="L559" i="3"/>
  <c r="K554" i="3"/>
  <c r="K552" i="3"/>
  <c r="K539" i="3"/>
  <c r="K537" i="3"/>
  <c r="K531" i="3"/>
  <c r="Q531" i="3" s="1"/>
  <c r="Z691" i="3"/>
  <c r="BI691" i="3"/>
  <c r="AS691" i="3"/>
  <c r="AC691" i="3"/>
  <c r="M691" i="3"/>
  <c r="AF691" i="3"/>
  <c r="T691" i="3"/>
  <c r="Q679" i="3"/>
  <c r="BK685" i="3"/>
  <c r="K578" i="3"/>
  <c r="K576" i="3"/>
  <c r="L565" i="3"/>
  <c r="K563" i="3"/>
  <c r="K561" i="3"/>
  <c r="L551" i="3"/>
  <c r="K546" i="3"/>
  <c r="K544" i="3"/>
  <c r="AJ691" i="3"/>
  <c r="X691" i="3"/>
  <c r="BN663" i="3"/>
  <c r="M531" i="3"/>
  <c r="U531" i="3"/>
  <c r="Y531" i="3"/>
  <c r="AC531" i="3"/>
  <c r="AK531" i="3"/>
  <c r="AO531" i="3"/>
  <c r="AS531" i="3"/>
  <c r="BA531" i="3"/>
  <c r="N531" i="3"/>
  <c r="R531" i="3"/>
  <c r="Z531" i="3"/>
  <c r="AD531" i="3"/>
  <c r="AH531" i="3"/>
  <c r="AP531" i="3"/>
  <c r="AT531" i="3"/>
  <c r="AX531" i="3"/>
  <c r="BF531" i="3"/>
  <c r="P531" i="3"/>
  <c r="T531" i="3"/>
  <c r="AB531" i="3"/>
  <c r="AF531" i="3"/>
  <c r="AJ531" i="3"/>
  <c r="AR531" i="3"/>
  <c r="AV531" i="3"/>
  <c r="AZ531" i="3"/>
  <c r="BH531" i="3"/>
  <c r="O531" i="3"/>
  <c r="AE531" i="3"/>
  <c r="BG531" i="3"/>
  <c r="S531" i="3"/>
  <c r="AI531" i="3"/>
  <c r="BI531" i="3"/>
  <c r="W531" i="3"/>
  <c r="AM531" i="3"/>
  <c r="AA531" i="3"/>
  <c r="AQ531" i="3"/>
  <c r="BE531" i="3"/>
  <c r="K607" i="3"/>
  <c r="L605" i="3"/>
  <c r="K605" i="3"/>
  <c r="K591" i="3"/>
  <c r="L589" i="3"/>
  <c r="K589" i="3"/>
  <c r="L584" i="3"/>
  <c r="K580" i="3"/>
  <c r="K575" i="3"/>
  <c r="K573" i="3"/>
  <c r="L570" i="3"/>
  <c r="L568" i="3"/>
  <c r="K566" i="3"/>
  <c r="K564" i="3"/>
  <c r="K559" i="3"/>
  <c r="K557" i="3"/>
  <c r="L554" i="3"/>
  <c r="L552" i="3"/>
  <c r="K550" i="3"/>
  <c r="K548" i="3"/>
  <c r="K543" i="3"/>
  <c r="K541" i="3"/>
  <c r="K534" i="3"/>
  <c r="K532" i="3"/>
  <c r="L657" i="3"/>
  <c r="K657" i="3"/>
  <c r="L655" i="3"/>
  <c r="K655" i="3"/>
  <c r="L653" i="3"/>
  <c r="K653" i="3"/>
  <c r="L651" i="3"/>
  <c r="K651" i="3"/>
  <c r="L649" i="3"/>
  <c r="K649" i="3"/>
  <c r="L647" i="3"/>
  <c r="K647" i="3"/>
  <c r="L645" i="3"/>
  <c r="K645" i="3"/>
  <c r="L643" i="3"/>
  <c r="K643" i="3"/>
  <c r="L641" i="3"/>
  <c r="K641" i="3"/>
  <c r="L639" i="3"/>
  <c r="K639" i="3"/>
  <c r="L637" i="3"/>
  <c r="K637" i="3"/>
  <c r="L635" i="3"/>
  <c r="K635" i="3"/>
  <c r="L633" i="3"/>
  <c r="K633" i="3"/>
  <c r="L631" i="3"/>
  <c r="K631" i="3"/>
  <c r="L629" i="3"/>
  <c r="K629" i="3"/>
  <c r="L627" i="3"/>
  <c r="K627" i="3"/>
  <c r="L625" i="3"/>
  <c r="K625" i="3"/>
  <c r="L623" i="3"/>
  <c r="Z623" i="3"/>
  <c r="BF623" i="3"/>
  <c r="AQ623" i="3"/>
  <c r="AB623" i="3"/>
  <c r="BH623" i="3"/>
  <c r="AO623" i="3"/>
  <c r="N621" i="3"/>
  <c r="V621" i="3"/>
  <c r="AD621" i="3"/>
  <c r="AL621" i="3"/>
  <c r="AT621" i="3"/>
  <c r="BB621" i="3"/>
  <c r="O621" i="3"/>
  <c r="W621" i="3"/>
  <c r="AE621" i="3"/>
  <c r="AM621" i="3"/>
  <c r="AU621" i="3"/>
  <c r="BC621" i="3"/>
  <c r="P621" i="3"/>
  <c r="X621" i="3"/>
  <c r="AF621" i="3"/>
  <c r="AN621" i="3"/>
  <c r="AV621" i="3"/>
  <c r="BD621" i="3"/>
  <c r="M621" i="3"/>
  <c r="U621" i="3"/>
  <c r="AC621" i="3"/>
  <c r="AK621" i="3"/>
  <c r="AS621" i="3"/>
  <c r="BA621" i="3"/>
  <c r="BI621" i="3"/>
  <c r="R619" i="3"/>
  <c r="Z619" i="3"/>
  <c r="AH619" i="3"/>
  <c r="AP619" i="3"/>
  <c r="AX619" i="3"/>
  <c r="BF619" i="3"/>
  <c r="S619" i="3"/>
  <c r="AA619" i="3"/>
  <c r="AI619" i="3"/>
  <c r="AQ619" i="3"/>
  <c r="AY619" i="3"/>
  <c r="BG619" i="3"/>
  <c r="T619" i="3"/>
  <c r="AB619" i="3"/>
  <c r="AJ619" i="3"/>
  <c r="AR619" i="3"/>
  <c r="AZ619" i="3"/>
  <c r="BH619" i="3"/>
  <c r="Q619" i="3"/>
  <c r="Y619" i="3"/>
  <c r="AG619" i="3"/>
  <c r="AO619" i="3"/>
  <c r="AW619" i="3"/>
  <c r="BE619" i="3"/>
  <c r="M617" i="3"/>
  <c r="U617" i="3"/>
  <c r="AC617" i="3"/>
  <c r="AK617" i="3"/>
  <c r="AS617" i="3"/>
  <c r="BA617" i="3"/>
  <c r="BI617" i="3"/>
  <c r="R617" i="3"/>
  <c r="Z617" i="3"/>
  <c r="AH617" i="3"/>
  <c r="AP617" i="3"/>
  <c r="AX617" i="3"/>
  <c r="BF617" i="3"/>
  <c r="S617" i="3"/>
  <c r="AA617" i="3"/>
  <c r="AI617" i="3"/>
  <c r="AQ617" i="3"/>
  <c r="AY617" i="3"/>
  <c r="BG617" i="3"/>
  <c r="T617" i="3"/>
  <c r="AB617" i="3"/>
  <c r="AJ617" i="3"/>
  <c r="AR617" i="3"/>
  <c r="AZ617" i="3"/>
  <c r="BH617" i="3"/>
  <c r="L614" i="3"/>
  <c r="L612" i="3"/>
  <c r="P603" i="3"/>
  <c r="T603" i="3"/>
  <c r="X603" i="3"/>
  <c r="AB603" i="3"/>
  <c r="BL603" i="3" s="1"/>
  <c r="AF603" i="3"/>
  <c r="AJ603" i="3"/>
  <c r="AN603" i="3"/>
  <c r="AR603" i="3"/>
  <c r="AV603" i="3"/>
  <c r="AZ603" i="3"/>
  <c r="BD603" i="3"/>
  <c r="BH603" i="3"/>
  <c r="M603" i="3"/>
  <c r="Q603" i="3"/>
  <c r="U603" i="3"/>
  <c r="Y603" i="3"/>
  <c r="AC603" i="3"/>
  <c r="AG603" i="3"/>
  <c r="AK603" i="3"/>
  <c r="AO603" i="3"/>
  <c r="AS603" i="3"/>
  <c r="AW603" i="3"/>
  <c r="BA603" i="3"/>
  <c r="BE603" i="3"/>
  <c r="BI603" i="3"/>
  <c r="N603" i="3"/>
  <c r="R603" i="3"/>
  <c r="V603" i="3"/>
  <c r="BK603" i="3" s="1"/>
  <c r="Z603" i="3"/>
  <c r="AD603" i="3"/>
  <c r="AH603" i="3"/>
  <c r="AL603" i="3"/>
  <c r="AP603" i="3"/>
  <c r="AT603" i="3"/>
  <c r="AX603" i="3"/>
  <c r="BB603" i="3"/>
  <c r="BF603" i="3"/>
  <c r="O603" i="3"/>
  <c r="S603" i="3"/>
  <c r="W603" i="3"/>
  <c r="AA603" i="3"/>
  <c r="AE603" i="3"/>
  <c r="AI603" i="3"/>
  <c r="AM603" i="3"/>
  <c r="AQ603" i="3"/>
  <c r="AU603" i="3"/>
  <c r="AY603" i="3"/>
  <c r="BC603" i="3"/>
  <c r="BG603" i="3"/>
  <c r="O601" i="3"/>
  <c r="S601" i="3"/>
  <c r="W601" i="3"/>
  <c r="AA601" i="3"/>
  <c r="AE601" i="3"/>
  <c r="AI601" i="3"/>
  <c r="AM601" i="3"/>
  <c r="AQ601" i="3"/>
  <c r="AU601" i="3"/>
  <c r="AY601" i="3"/>
  <c r="BC601" i="3"/>
  <c r="BG601" i="3"/>
  <c r="P601" i="3"/>
  <c r="T601" i="3"/>
  <c r="X601" i="3"/>
  <c r="AB601" i="3"/>
  <c r="AF601" i="3"/>
  <c r="AJ601" i="3"/>
  <c r="AN601" i="3"/>
  <c r="AR601" i="3"/>
  <c r="AV601" i="3"/>
  <c r="AZ601" i="3"/>
  <c r="BD601" i="3"/>
  <c r="BH601" i="3"/>
  <c r="M601" i="3"/>
  <c r="Q601" i="3"/>
  <c r="U601" i="3"/>
  <c r="Y601" i="3"/>
  <c r="AC601" i="3"/>
  <c r="AG601" i="3"/>
  <c r="AK601" i="3"/>
  <c r="AO601" i="3"/>
  <c r="AS601" i="3"/>
  <c r="AW601" i="3"/>
  <c r="BA601" i="3"/>
  <c r="BE601" i="3"/>
  <c r="BI601" i="3"/>
  <c r="N601" i="3"/>
  <c r="R601" i="3"/>
  <c r="BN601" i="3" s="1"/>
  <c r="V601" i="3"/>
  <c r="Z601" i="3"/>
  <c r="AD601" i="3"/>
  <c r="AH601" i="3"/>
  <c r="AL601" i="3"/>
  <c r="AP601" i="3"/>
  <c r="AT601" i="3"/>
  <c r="AX601" i="3"/>
  <c r="BB601" i="3"/>
  <c r="BF601" i="3"/>
  <c r="L598" i="3"/>
  <c r="L596" i="3"/>
  <c r="R585" i="3"/>
  <c r="V585" i="3"/>
  <c r="Z585" i="3"/>
  <c r="AH585" i="3"/>
  <c r="AL585" i="3"/>
  <c r="AP585" i="3"/>
  <c r="AX585" i="3"/>
  <c r="BB585" i="3"/>
  <c r="BF585" i="3"/>
  <c r="T585" i="3"/>
  <c r="X585" i="3"/>
  <c r="AB585" i="3"/>
  <c r="AJ585" i="3"/>
  <c r="AN585" i="3"/>
  <c r="AR585" i="3"/>
  <c r="AZ585" i="3"/>
  <c r="BD585" i="3"/>
  <c r="BH585" i="3"/>
  <c r="W585" i="3"/>
  <c r="AE585" i="3"/>
  <c r="AM585" i="3"/>
  <c r="BC585" i="3"/>
  <c r="Q585" i="3"/>
  <c r="Y585" i="3"/>
  <c r="AO585" i="3"/>
  <c r="AW585" i="3"/>
  <c r="BE585" i="3"/>
  <c r="AA585" i="3"/>
  <c r="AI585" i="3"/>
  <c r="AQ585" i="3"/>
  <c r="BG585" i="3"/>
  <c r="M585" i="3"/>
  <c r="U585" i="3"/>
  <c r="AK585" i="3"/>
  <c r="AS585" i="3"/>
  <c r="BA585" i="3"/>
  <c r="L580" i="3"/>
  <c r="L573" i="3"/>
  <c r="N571" i="3"/>
  <c r="V571" i="3"/>
  <c r="Z571" i="3"/>
  <c r="AD571" i="3"/>
  <c r="AL571" i="3"/>
  <c r="AP571" i="3"/>
  <c r="AT571" i="3"/>
  <c r="BB571" i="3"/>
  <c r="BF571" i="3"/>
  <c r="O571" i="3"/>
  <c r="W571" i="3"/>
  <c r="AA571" i="3"/>
  <c r="AE571" i="3"/>
  <c r="AM571" i="3"/>
  <c r="AQ571" i="3"/>
  <c r="AU571" i="3"/>
  <c r="BC571" i="3"/>
  <c r="BG571" i="3"/>
  <c r="P571" i="3"/>
  <c r="X571" i="3"/>
  <c r="AB571" i="3"/>
  <c r="AF571" i="3"/>
  <c r="AN571" i="3"/>
  <c r="AR571" i="3"/>
  <c r="AV571" i="3"/>
  <c r="BD571" i="3"/>
  <c r="BH571" i="3"/>
  <c r="M571" i="3"/>
  <c r="U571" i="3"/>
  <c r="Y571" i="3"/>
  <c r="AC571" i="3"/>
  <c r="AK571" i="3"/>
  <c r="AO571" i="3"/>
  <c r="AS571" i="3"/>
  <c r="BA571" i="3"/>
  <c r="BE571" i="3"/>
  <c r="BI571" i="3"/>
  <c r="AQ569" i="3"/>
  <c r="Y569" i="3"/>
  <c r="BB569" i="3"/>
  <c r="L566" i="3"/>
  <c r="L564" i="3"/>
  <c r="Z560" i="3"/>
  <c r="AR560" i="3"/>
  <c r="BE560" i="3"/>
  <c r="L557" i="3"/>
  <c r="M555" i="3"/>
  <c r="Q555" i="3"/>
  <c r="U555" i="3"/>
  <c r="Y555" i="3"/>
  <c r="AC555" i="3"/>
  <c r="AG555" i="3"/>
  <c r="AK555" i="3"/>
  <c r="N555" i="3"/>
  <c r="BJ555" i="3" s="1"/>
  <c r="R555" i="3"/>
  <c r="V555" i="3"/>
  <c r="Z555" i="3"/>
  <c r="AD555" i="3"/>
  <c r="AH555" i="3"/>
  <c r="AL555" i="3"/>
  <c r="AP555" i="3"/>
  <c r="AT555" i="3"/>
  <c r="AX555" i="3"/>
  <c r="BB555" i="3"/>
  <c r="BF555" i="3"/>
  <c r="P555" i="3"/>
  <c r="T555" i="3"/>
  <c r="X555" i="3"/>
  <c r="AB555" i="3"/>
  <c r="AF555" i="3"/>
  <c r="AJ555" i="3"/>
  <c r="AN555" i="3"/>
  <c r="AR555" i="3"/>
  <c r="AV555" i="3"/>
  <c r="AZ555" i="3"/>
  <c r="BD555" i="3"/>
  <c r="BH555" i="3"/>
  <c r="W555" i="3"/>
  <c r="BM555" i="3" s="1"/>
  <c r="AM555" i="3"/>
  <c r="AU555" i="3"/>
  <c r="BC555" i="3"/>
  <c r="AA555" i="3"/>
  <c r="AO555" i="3"/>
  <c r="AW555" i="3"/>
  <c r="BE555" i="3"/>
  <c r="O555" i="3"/>
  <c r="AE555" i="3"/>
  <c r="AQ555" i="3"/>
  <c r="AY555" i="3"/>
  <c r="BG555" i="3"/>
  <c r="S555" i="3"/>
  <c r="AI555" i="3"/>
  <c r="AS555" i="3"/>
  <c r="BA555" i="3"/>
  <c r="BI555" i="3"/>
  <c r="L550" i="3"/>
  <c r="L548" i="3"/>
  <c r="AI546" i="3"/>
  <c r="T546" i="3"/>
  <c r="AZ546" i="3"/>
  <c r="AG546" i="3"/>
  <c r="N546" i="3"/>
  <c r="AT546" i="3"/>
  <c r="L541" i="3"/>
  <c r="O539" i="3"/>
  <c r="S539" i="3"/>
  <c r="W539" i="3"/>
  <c r="AA539" i="3"/>
  <c r="AE539" i="3"/>
  <c r="AI539" i="3"/>
  <c r="AM539" i="3"/>
  <c r="AQ539" i="3"/>
  <c r="AU539" i="3"/>
  <c r="AY539" i="3"/>
  <c r="BC539" i="3"/>
  <c r="BG539" i="3"/>
  <c r="P539" i="3"/>
  <c r="U539" i="3"/>
  <c r="Z539" i="3"/>
  <c r="AF539" i="3"/>
  <c r="AK539" i="3"/>
  <c r="AP539" i="3"/>
  <c r="AV539" i="3"/>
  <c r="BA539" i="3"/>
  <c r="BF539" i="3"/>
  <c r="Q539" i="3"/>
  <c r="V539" i="3"/>
  <c r="AB539" i="3"/>
  <c r="AG539" i="3"/>
  <c r="AL539" i="3"/>
  <c r="AR539" i="3"/>
  <c r="AW539" i="3"/>
  <c r="BB539" i="3"/>
  <c r="BH539" i="3"/>
  <c r="M539" i="3"/>
  <c r="R539" i="3"/>
  <c r="X539" i="3"/>
  <c r="BM539" i="3" s="1"/>
  <c r="AC539" i="3"/>
  <c r="AH539" i="3"/>
  <c r="AN539" i="3"/>
  <c r="AS539" i="3"/>
  <c r="AX539" i="3"/>
  <c r="BD539" i="3"/>
  <c r="BI539" i="3"/>
  <c r="N539" i="3"/>
  <c r="BJ539" i="3" s="1"/>
  <c r="T539" i="3"/>
  <c r="Y539" i="3"/>
  <c r="AD539" i="3"/>
  <c r="AJ539" i="3"/>
  <c r="AO539" i="3"/>
  <c r="AT539" i="3"/>
  <c r="AZ539" i="3"/>
  <c r="BE539" i="3"/>
  <c r="AJ537" i="3"/>
  <c r="R537" i="3"/>
  <c r="AX537" i="3"/>
  <c r="BE537" i="3"/>
  <c r="U537" i="3"/>
  <c r="AE537" i="3"/>
  <c r="L534" i="3"/>
  <c r="L532" i="3"/>
  <c r="K615" i="3"/>
  <c r="L613" i="3"/>
  <c r="K613" i="3"/>
  <c r="L610" i="3"/>
  <c r="L608" i="3"/>
  <c r="K599" i="3"/>
  <c r="L597" i="3"/>
  <c r="K597" i="3"/>
  <c r="L594" i="3"/>
  <c r="L592" i="3"/>
  <c r="K583" i="3"/>
  <c r="L581" i="3"/>
  <c r="Q581" i="3" s="1"/>
  <c r="M581" i="3"/>
  <c r="Y581" i="3"/>
  <c r="AC581" i="3"/>
  <c r="AO581" i="3"/>
  <c r="AS581" i="3"/>
  <c r="BE581" i="3"/>
  <c r="BI581" i="3"/>
  <c r="W581" i="3"/>
  <c r="AA581" i="3"/>
  <c r="AM581" i="3"/>
  <c r="AQ581" i="3"/>
  <c r="BC581" i="3"/>
  <c r="BG581" i="3"/>
  <c r="AD581" i="3"/>
  <c r="AL581" i="3"/>
  <c r="BB581" i="3"/>
  <c r="P581" i="3"/>
  <c r="X581" i="3"/>
  <c r="AN581" i="3"/>
  <c r="AV581" i="3"/>
  <c r="BD581" i="3"/>
  <c r="Z581" i="3"/>
  <c r="AH581" i="3"/>
  <c r="AP581" i="3"/>
  <c r="BF581" i="3"/>
  <c r="T581" i="3"/>
  <c r="AB581" i="3"/>
  <c r="AR581" i="3"/>
  <c r="AZ581" i="3"/>
  <c r="BH581" i="3"/>
  <c r="L578" i="3"/>
  <c r="O578" i="3" s="1"/>
  <c r="L576" i="3"/>
  <c r="AA576" i="3" s="1"/>
  <c r="K574" i="3"/>
  <c r="K572" i="3"/>
  <c r="L569" i="3"/>
  <c r="AB569" i="3" s="1"/>
  <c r="K567" i="3"/>
  <c r="K565" i="3"/>
  <c r="L562" i="3"/>
  <c r="L560" i="3"/>
  <c r="N560" i="3" s="1"/>
  <c r="K558" i="3"/>
  <c r="K556" i="3"/>
  <c r="L553" i="3"/>
  <c r="R553" i="3" s="1"/>
  <c r="K551" i="3"/>
  <c r="K549" i="3"/>
  <c r="L546" i="3"/>
  <c r="W546" i="3" s="1"/>
  <c r="L544" i="3"/>
  <c r="S544" i="3" s="1"/>
  <c r="K542" i="3"/>
  <c r="K540" i="3"/>
  <c r="L537" i="3"/>
  <c r="X537" i="3" s="1"/>
  <c r="K535" i="3"/>
  <c r="K533" i="3"/>
  <c r="L656" i="3"/>
  <c r="K656" i="3"/>
  <c r="L654" i="3"/>
  <c r="K654" i="3"/>
  <c r="L652" i="3"/>
  <c r="K652" i="3"/>
  <c r="L650" i="3"/>
  <c r="K650" i="3"/>
  <c r="L648" i="3"/>
  <c r="K648" i="3"/>
  <c r="L646" i="3"/>
  <c r="K646" i="3"/>
  <c r="L644" i="3"/>
  <c r="K644" i="3"/>
  <c r="L642" i="3"/>
  <c r="K642" i="3"/>
  <c r="L640" i="3"/>
  <c r="K640" i="3"/>
  <c r="L638" i="3"/>
  <c r="K638" i="3"/>
  <c r="L636" i="3"/>
  <c r="K636" i="3"/>
  <c r="L634" i="3"/>
  <c r="K634" i="3"/>
  <c r="L632" i="3"/>
  <c r="K632" i="3"/>
  <c r="L630" i="3"/>
  <c r="K630" i="3"/>
  <c r="L628" i="3"/>
  <c r="O628" i="3" s="1"/>
  <c r="AA628" i="3"/>
  <c r="AQ628" i="3"/>
  <c r="AB628" i="3"/>
  <c r="AR628" i="3"/>
  <c r="BH628" i="3"/>
  <c r="AO628" i="3"/>
  <c r="BE628" i="3"/>
  <c r="V628" i="3"/>
  <c r="BB628" i="3"/>
  <c r="L626" i="3"/>
  <c r="U626" i="3" s="1"/>
  <c r="M626" i="3"/>
  <c r="AC626" i="3"/>
  <c r="AG626" i="3"/>
  <c r="AW626" i="3"/>
  <c r="BE626" i="3"/>
  <c r="V626" i="3"/>
  <c r="Z626" i="3"/>
  <c r="AP626" i="3"/>
  <c r="AT626" i="3"/>
  <c r="O626" i="3"/>
  <c r="W626" i="3"/>
  <c r="AM626" i="3"/>
  <c r="AQ626" i="3"/>
  <c r="BC626" i="3"/>
  <c r="BG626" i="3"/>
  <c r="P626" i="3"/>
  <c r="AB626" i="3"/>
  <c r="AF626" i="3"/>
  <c r="AN626" i="3"/>
  <c r="AV626" i="3"/>
  <c r="BD626" i="3"/>
  <c r="BH626" i="3"/>
  <c r="M624" i="3"/>
  <c r="Q624" i="3"/>
  <c r="U624" i="3"/>
  <c r="Y624" i="3"/>
  <c r="AC624" i="3"/>
  <c r="AG624" i="3"/>
  <c r="AK624" i="3"/>
  <c r="AO624" i="3"/>
  <c r="AS624" i="3"/>
  <c r="AW624" i="3"/>
  <c r="BA624" i="3"/>
  <c r="BE624" i="3"/>
  <c r="BI624" i="3"/>
  <c r="N624" i="3"/>
  <c r="R624" i="3"/>
  <c r="V624" i="3"/>
  <c r="Z624" i="3"/>
  <c r="AD624" i="3"/>
  <c r="AH624" i="3"/>
  <c r="AL624" i="3"/>
  <c r="AP624" i="3"/>
  <c r="AT624" i="3"/>
  <c r="AX624" i="3"/>
  <c r="BB624" i="3"/>
  <c r="BF624" i="3"/>
  <c r="O624" i="3"/>
  <c r="S624" i="3"/>
  <c r="W624" i="3"/>
  <c r="AA624" i="3"/>
  <c r="AE624" i="3"/>
  <c r="AI624" i="3"/>
  <c r="AM624" i="3"/>
  <c r="AQ624" i="3"/>
  <c r="AU624" i="3"/>
  <c r="AY624" i="3"/>
  <c r="BC624" i="3"/>
  <c r="BG624" i="3"/>
  <c r="P624" i="3"/>
  <c r="T624" i="3"/>
  <c r="X624" i="3"/>
  <c r="AB624" i="3"/>
  <c r="AF624" i="3"/>
  <c r="AJ624" i="3"/>
  <c r="AN624" i="3"/>
  <c r="AR624" i="3"/>
  <c r="AV624" i="3"/>
  <c r="AZ624" i="3"/>
  <c r="BD624" i="3"/>
  <c r="BH624" i="3"/>
  <c r="P622" i="3"/>
  <c r="T622" i="3"/>
  <c r="X622" i="3"/>
  <c r="AB622" i="3"/>
  <c r="AF622" i="3"/>
  <c r="AJ622" i="3"/>
  <c r="AN622" i="3"/>
  <c r="AR622" i="3"/>
  <c r="AV622" i="3"/>
  <c r="AZ622" i="3"/>
  <c r="BD622" i="3"/>
  <c r="BH622" i="3"/>
  <c r="M622" i="3"/>
  <c r="Q622" i="3"/>
  <c r="U622" i="3"/>
  <c r="Y622" i="3"/>
  <c r="AC622" i="3"/>
  <c r="AG622" i="3"/>
  <c r="AK622" i="3"/>
  <c r="AO622" i="3"/>
  <c r="AS622" i="3"/>
  <c r="AW622" i="3"/>
  <c r="BA622" i="3"/>
  <c r="BE622" i="3"/>
  <c r="BI622" i="3"/>
  <c r="N622" i="3"/>
  <c r="R622" i="3"/>
  <c r="BN622" i="3" s="1"/>
  <c r="V622" i="3"/>
  <c r="Z622" i="3"/>
  <c r="AD622" i="3"/>
  <c r="AH622" i="3"/>
  <c r="AL622" i="3"/>
  <c r="AP622" i="3"/>
  <c r="AT622" i="3"/>
  <c r="AX622" i="3"/>
  <c r="BB622" i="3"/>
  <c r="BF622" i="3"/>
  <c r="O622" i="3"/>
  <c r="S622" i="3"/>
  <c r="W622" i="3"/>
  <c r="AA622" i="3"/>
  <c r="AE622" i="3"/>
  <c r="AI622" i="3"/>
  <c r="AM622" i="3"/>
  <c r="AQ622" i="3"/>
  <c r="AU622" i="3"/>
  <c r="AY622" i="3"/>
  <c r="BC622" i="3"/>
  <c r="BG622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N620" i="3"/>
  <c r="BN620" i="3" s="1"/>
  <c r="R620" i="3"/>
  <c r="V620" i="3"/>
  <c r="Z620" i="3"/>
  <c r="AD620" i="3"/>
  <c r="AH620" i="3"/>
  <c r="AL620" i="3"/>
  <c r="AP620" i="3"/>
  <c r="AT620" i="3"/>
  <c r="AX620" i="3"/>
  <c r="BB620" i="3"/>
  <c r="BF620" i="3"/>
  <c r="O620" i="3"/>
  <c r="BL620" i="3" s="1"/>
  <c r="S620" i="3"/>
  <c r="W620" i="3"/>
  <c r="AA620" i="3"/>
  <c r="AE620" i="3"/>
  <c r="AI620" i="3"/>
  <c r="AM620" i="3"/>
  <c r="AQ620" i="3"/>
  <c r="AU620" i="3"/>
  <c r="AY620" i="3"/>
  <c r="BC620" i="3"/>
  <c r="BG620" i="3"/>
  <c r="O618" i="3"/>
  <c r="BL618" i="3" s="1"/>
  <c r="S618" i="3"/>
  <c r="W618" i="3"/>
  <c r="AA618" i="3"/>
  <c r="AE618" i="3"/>
  <c r="BJ618" i="3" s="1"/>
  <c r="AI618" i="3"/>
  <c r="AM618" i="3"/>
  <c r="AQ618" i="3"/>
  <c r="AU618" i="3"/>
  <c r="AY618" i="3"/>
  <c r="BC618" i="3"/>
  <c r="BG618" i="3"/>
  <c r="P618" i="3"/>
  <c r="T618" i="3"/>
  <c r="X618" i="3"/>
  <c r="AB618" i="3"/>
  <c r="AF618" i="3"/>
  <c r="AJ618" i="3"/>
  <c r="AN618" i="3"/>
  <c r="AR618" i="3"/>
  <c r="AV618" i="3"/>
  <c r="AZ618" i="3"/>
  <c r="BD618" i="3"/>
  <c r="BH618" i="3"/>
  <c r="M618" i="3"/>
  <c r="BN618" i="3" s="1"/>
  <c r="Q618" i="3"/>
  <c r="U618" i="3"/>
  <c r="Y618" i="3"/>
  <c r="AC618" i="3"/>
  <c r="AG618" i="3"/>
  <c r="AK618" i="3"/>
  <c r="AO618" i="3"/>
  <c r="AS618" i="3"/>
  <c r="AW618" i="3"/>
  <c r="BA618" i="3"/>
  <c r="BE618" i="3"/>
  <c r="BI618" i="3"/>
  <c r="N618" i="3"/>
  <c r="R618" i="3"/>
  <c r="V618" i="3"/>
  <c r="Z618" i="3"/>
  <c r="AD618" i="3"/>
  <c r="AH618" i="3"/>
  <c r="AL618" i="3"/>
  <c r="AP618" i="3"/>
  <c r="AT618" i="3"/>
  <c r="AX618" i="3"/>
  <c r="BB618" i="3"/>
  <c r="BF618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O611" i="3"/>
  <c r="S611" i="3"/>
  <c r="W611" i="3"/>
  <c r="AA611" i="3"/>
  <c r="AE611" i="3"/>
  <c r="AI611" i="3"/>
  <c r="AM611" i="3"/>
  <c r="AQ611" i="3"/>
  <c r="AU611" i="3"/>
  <c r="AY611" i="3"/>
  <c r="BC611" i="3"/>
  <c r="BG611" i="3"/>
  <c r="T611" i="3"/>
  <c r="AB611" i="3"/>
  <c r="AJ611" i="3"/>
  <c r="AR611" i="3"/>
  <c r="AZ611" i="3"/>
  <c r="BH611" i="3"/>
  <c r="N611" i="3"/>
  <c r="BN611" i="3" s="1"/>
  <c r="V611" i="3"/>
  <c r="AD611" i="3"/>
  <c r="AL611" i="3"/>
  <c r="AT611" i="3"/>
  <c r="BB611" i="3"/>
  <c r="P611" i="3"/>
  <c r="X611" i="3"/>
  <c r="AF611" i="3"/>
  <c r="AN611" i="3"/>
  <c r="AV611" i="3"/>
  <c r="BD611" i="3"/>
  <c r="R611" i="3"/>
  <c r="BL611" i="3" s="1"/>
  <c r="Z611" i="3"/>
  <c r="AH611" i="3"/>
  <c r="AP611" i="3"/>
  <c r="AX611" i="3"/>
  <c r="BF611" i="3"/>
  <c r="P609" i="3"/>
  <c r="T609" i="3"/>
  <c r="X609" i="3"/>
  <c r="AB609" i="3"/>
  <c r="AF609" i="3"/>
  <c r="AJ609" i="3"/>
  <c r="AN609" i="3"/>
  <c r="AR609" i="3"/>
  <c r="AV609" i="3"/>
  <c r="AZ609" i="3"/>
  <c r="BD609" i="3"/>
  <c r="BH609" i="3"/>
  <c r="N609" i="3"/>
  <c r="R609" i="3"/>
  <c r="V609" i="3"/>
  <c r="Z609" i="3"/>
  <c r="AD609" i="3"/>
  <c r="AH609" i="3"/>
  <c r="AL609" i="3"/>
  <c r="AP609" i="3"/>
  <c r="AT609" i="3"/>
  <c r="AX609" i="3"/>
  <c r="BB609" i="3"/>
  <c r="BF609" i="3"/>
  <c r="O609" i="3"/>
  <c r="W609" i="3"/>
  <c r="AE609" i="3"/>
  <c r="AM609" i="3"/>
  <c r="AU609" i="3"/>
  <c r="BC609" i="3"/>
  <c r="Q609" i="3"/>
  <c r="Y609" i="3"/>
  <c r="AG609" i="3"/>
  <c r="AO609" i="3"/>
  <c r="AW609" i="3"/>
  <c r="BE609" i="3"/>
  <c r="S609" i="3"/>
  <c r="AA609" i="3"/>
  <c r="AI609" i="3"/>
  <c r="BL609" i="3" s="1"/>
  <c r="AQ609" i="3"/>
  <c r="AY609" i="3"/>
  <c r="BG609" i="3"/>
  <c r="M609" i="3"/>
  <c r="BN609" i="3" s="1"/>
  <c r="U609" i="3"/>
  <c r="AC609" i="3"/>
  <c r="AK609" i="3"/>
  <c r="AS609" i="3"/>
  <c r="BA609" i="3"/>
  <c r="BI609" i="3"/>
  <c r="L606" i="3"/>
  <c r="L604" i="3"/>
  <c r="P595" i="3"/>
  <c r="T595" i="3"/>
  <c r="X595" i="3"/>
  <c r="AB595" i="3"/>
  <c r="BL595" i="3" s="1"/>
  <c r="AF595" i="3"/>
  <c r="AJ595" i="3"/>
  <c r="AN595" i="3"/>
  <c r="AR595" i="3"/>
  <c r="AV595" i="3"/>
  <c r="AZ595" i="3"/>
  <c r="BD595" i="3"/>
  <c r="BH595" i="3"/>
  <c r="M595" i="3"/>
  <c r="Q595" i="3"/>
  <c r="U595" i="3"/>
  <c r="Y595" i="3"/>
  <c r="AC595" i="3"/>
  <c r="AG595" i="3"/>
  <c r="AK595" i="3"/>
  <c r="AO595" i="3"/>
  <c r="AS595" i="3"/>
  <c r="AW595" i="3"/>
  <c r="BA595" i="3"/>
  <c r="BE595" i="3"/>
  <c r="BI595" i="3"/>
  <c r="N595" i="3"/>
  <c r="R595" i="3"/>
  <c r="V595" i="3"/>
  <c r="BK595" i="3" s="1"/>
  <c r="Z595" i="3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O593" i="3"/>
  <c r="S593" i="3"/>
  <c r="W593" i="3"/>
  <c r="AA593" i="3"/>
  <c r="AE593" i="3"/>
  <c r="AI593" i="3"/>
  <c r="AM593" i="3"/>
  <c r="AQ593" i="3"/>
  <c r="AU593" i="3"/>
  <c r="AY593" i="3"/>
  <c r="BC593" i="3"/>
  <c r="BG593" i="3"/>
  <c r="P593" i="3"/>
  <c r="T593" i="3"/>
  <c r="X593" i="3"/>
  <c r="AB593" i="3"/>
  <c r="AF593" i="3"/>
  <c r="AJ593" i="3"/>
  <c r="AN593" i="3"/>
  <c r="AR593" i="3"/>
  <c r="AV593" i="3"/>
  <c r="AZ593" i="3"/>
  <c r="BD593" i="3"/>
  <c r="BH593" i="3"/>
  <c r="M593" i="3"/>
  <c r="Q593" i="3"/>
  <c r="U593" i="3"/>
  <c r="Y593" i="3"/>
  <c r="AC593" i="3"/>
  <c r="AG593" i="3"/>
  <c r="AK593" i="3"/>
  <c r="AO593" i="3"/>
  <c r="AS593" i="3"/>
  <c r="AW593" i="3"/>
  <c r="BA593" i="3"/>
  <c r="BE593" i="3"/>
  <c r="BI593" i="3"/>
  <c r="N593" i="3"/>
  <c r="R593" i="3"/>
  <c r="BN593" i="3" s="1"/>
  <c r="V593" i="3"/>
  <c r="Z593" i="3"/>
  <c r="AD593" i="3"/>
  <c r="AH593" i="3"/>
  <c r="AL593" i="3"/>
  <c r="AP593" i="3"/>
  <c r="AT593" i="3"/>
  <c r="AX593" i="3"/>
  <c r="BB593" i="3"/>
  <c r="BF593" i="3"/>
  <c r="P579" i="3"/>
  <c r="T579" i="3"/>
  <c r="BJ579" i="3" s="1"/>
  <c r="X579" i="3"/>
  <c r="AB579" i="3"/>
  <c r="AF579" i="3"/>
  <c r="AJ579" i="3"/>
  <c r="AN579" i="3"/>
  <c r="AR579" i="3"/>
  <c r="AV579" i="3"/>
  <c r="AZ579" i="3"/>
  <c r="BD579" i="3"/>
  <c r="BH579" i="3"/>
  <c r="N579" i="3"/>
  <c r="R579" i="3"/>
  <c r="BN579" i="3" s="1"/>
  <c r="V579" i="3"/>
  <c r="Z579" i="3"/>
  <c r="AD579" i="3"/>
  <c r="AH579" i="3"/>
  <c r="AL579" i="3"/>
  <c r="AP579" i="3"/>
  <c r="AT579" i="3"/>
  <c r="AX579" i="3"/>
  <c r="BB579" i="3"/>
  <c r="BF579" i="3"/>
  <c r="Q579" i="3"/>
  <c r="Y579" i="3"/>
  <c r="AG579" i="3"/>
  <c r="AO579" i="3"/>
  <c r="AW579" i="3"/>
  <c r="BE579" i="3"/>
  <c r="S579" i="3"/>
  <c r="AA579" i="3"/>
  <c r="AI579" i="3"/>
  <c r="AQ579" i="3"/>
  <c r="AY579" i="3"/>
  <c r="BG579" i="3"/>
  <c r="M579" i="3"/>
  <c r="U579" i="3"/>
  <c r="AC579" i="3"/>
  <c r="AK579" i="3"/>
  <c r="AS579" i="3"/>
  <c r="BA579" i="3"/>
  <c r="BI579" i="3"/>
  <c r="O579" i="3"/>
  <c r="W579" i="3"/>
  <c r="AE579" i="3"/>
  <c r="AM579" i="3"/>
  <c r="AU579" i="3"/>
  <c r="BC579" i="3"/>
  <c r="M577" i="3"/>
  <c r="BN577" i="3" s="1"/>
  <c r="Q577" i="3"/>
  <c r="U577" i="3"/>
  <c r="Y577" i="3"/>
  <c r="AC577" i="3"/>
  <c r="AG577" i="3"/>
  <c r="AK577" i="3"/>
  <c r="AO577" i="3"/>
  <c r="AS577" i="3"/>
  <c r="AW577" i="3"/>
  <c r="BA577" i="3"/>
  <c r="BE577" i="3"/>
  <c r="BI577" i="3"/>
  <c r="O577" i="3"/>
  <c r="S577" i="3"/>
  <c r="W577" i="3"/>
  <c r="AA577" i="3"/>
  <c r="AE577" i="3"/>
  <c r="AI577" i="3"/>
  <c r="AM577" i="3"/>
  <c r="AQ577" i="3"/>
  <c r="AU577" i="3"/>
  <c r="AY577" i="3"/>
  <c r="BC577" i="3"/>
  <c r="BG577" i="3"/>
  <c r="N577" i="3"/>
  <c r="V577" i="3"/>
  <c r="AD577" i="3"/>
  <c r="AL577" i="3"/>
  <c r="AT577" i="3"/>
  <c r="BB577" i="3"/>
  <c r="P577" i="3"/>
  <c r="X577" i="3"/>
  <c r="BM577" i="3" s="1"/>
  <c r="AF577" i="3"/>
  <c r="AN577" i="3"/>
  <c r="AV577" i="3"/>
  <c r="BD577" i="3"/>
  <c r="R577" i="3"/>
  <c r="Z577" i="3"/>
  <c r="AH577" i="3"/>
  <c r="AP577" i="3"/>
  <c r="AX577" i="3"/>
  <c r="BF577" i="3"/>
  <c r="T577" i="3"/>
  <c r="AB577" i="3"/>
  <c r="AJ577" i="3"/>
  <c r="AR577" i="3"/>
  <c r="AZ577" i="3"/>
  <c r="BH577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N570" i="3"/>
  <c r="R570" i="3"/>
  <c r="V570" i="3"/>
  <c r="BK570" i="3" s="1"/>
  <c r="Z570" i="3"/>
  <c r="AD570" i="3"/>
  <c r="AH570" i="3"/>
  <c r="AL570" i="3"/>
  <c r="AP570" i="3"/>
  <c r="AT570" i="3"/>
  <c r="AX570" i="3"/>
  <c r="BB570" i="3"/>
  <c r="BF570" i="3"/>
  <c r="O570" i="3"/>
  <c r="S570" i="3"/>
  <c r="W570" i="3"/>
  <c r="AA570" i="3"/>
  <c r="AE570" i="3"/>
  <c r="AI570" i="3"/>
  <c r="AM570" i="3"/>
  <c r="AQ570" i="3"/>
  <c r="AU570" i="3"/>
  <c r="AY570" i="3"/>
  <c r="BC570" i="3"/>
  <c r="BG570" i="3"/>
  <c r="P570" i="3"/>
  <c r="T570" i="3"/>
  <c r="X570" i="3"/>
  <c r="AB570" i="3"/>
  <c r="AF570" i="3"/>
  <c r="AJ570" i="3"/>
  <c r="AN570" i="3"/>
  <c r="AR570" i="3"/>
  <c r="AV570" i="3"/>
  <c r="AZ570" i="3"/>
  <c r="BD570" i="3"/>
  <c r="BL570" i="3" s="1"/>
  <c r="BH570" i="3"/>
  <c r="M568" i="3"/>
  <c r="Q568" i="3"/>
  <c r="U568" i="3"/>
  <c r="Y568" i="3"/>
  <c r="AC568" i="3"/>
  <c r="AG568" i="3"/>
  <c r="AK568" i="3"/>
  <c r="AO568" i="3"/>
  <c r="AS568" i="3"/>
  <c r="AW568" i="3"/>
  <c r="BA568" i="3"/>
  <c r="BE568" i="3"/>
  <c r="BI568" i="3"/>
  <c r="N568" i="3"/>
  <c r="R568" i="3"/>
  <c r="BL568" i="3" s="1"/>
  <c r="V568" i="3"/>
  <c r="Z568" i="3"/>
  <c r="AD568" i="3"/>
  <c r="AH568" i="3"/>
  <c r="AL568" i="3"/>
  <c r="AP568" i="3"/>
  <c r="AT568" i="3"/>
  <c r="AX568" i="3"/>
  <c r="BB568" i="3"/>
  <c r="BF568" i="3"/>
  <c r="O568" i="3"/>
  <c r="S568" i="3"/>
  <c r="BK568" i="3" s="1"/>
  <c r="W568" i="3"/>
  <c r="AA568" i="3"/>
  <c r="AE568" i="3"/>
  <c r="AI568" i="3"/>
  <c r="AM568" i="3"/>
  <c r="AQ568" i="3"/>
  <c r="AU568" i="3"/>
  <c r="AY568" i="3"/>
  <c r="BC568" i="3"/>
  <c r="BG568" i="3"/>
  <c r="P568" i="3"/>
  <c r="T568" i="3"/>
  <c r="X568" i="3"/>
  <c r="AB568" i="3"/>
  <c r="AF568" i="3"/>
  <c r="AJ568" i="3"/>
  <c r="AN568" i="3"/>
  <c r="AR568" i="3"/>
  <c r="AV568" i="3"/>
  <c r="AZ568" i="3"/>
  <c r="BD568" i="3"/>
  <c r="BH568" i="3"/>
  <c r="O563" i="3"/>
  <c r="Q563" i="3"/>
  <c r="U563" i="3"/>
  <c r="Y563" i="3"/>
  <c r="AC563" i="3"/>
  <c r="AG563" i="3"/>
  <c r="AK563" i="3"/>
  <c r="AO563" i="3"/>
  <c r="AS563" i="3"/>
  <c r="AW563" i="3"/>
  <c r="BA563" i="3"/>
  <c r="BE563" i="3"/>
  <c r="BI563" i="3"/>
  <c r="M563" i="3"/>
  <c r="BN563" i="3" s="1"/>
  <c r="R563" i="3"/>
  <c r="V563" i="3"/>
  <c r="Z563" i="3"/>
  <c r="AD563" i="3"/>
  <c r="BM563" i="3" s="1"/>
  <c r="AH563" i="3"/>
  <c r="AL563" i="3"/>
  <c r="AP563" i="3"/>
  <c r="AT563" i="3"/>
  <c r="BL563" i="3" s="1"/>
  <c r="AX563" i="3"/>
  <c r="BB563" i="3"/>
  <c r="BF563" i="3"/>
  <c r="N563" i="3"/>
  <c r="BJ563" i="3" s="1"/>
  <c r="S563" i="3"/>
  <c r="W563" i="3"/>
  <c r="AA563" i="3"/>
  <c r="AE563" i="3"/>
  <c r="AI563" i="3"/>
  <c r="AM563" i="3"/>
  <c r="AQ563" i="3"/>
  <c r="AU563" i="3"/>
  <c r="AY563" i="3"/>
  <c r="BC563" i="3"/>
  <c r="BG563" i="3"/>
  <c r="P563" i="3"/>
  <c r="T563" i="3"/>
  <c r="X563" i="3"/>
  <c r="AB563" i="3"/>
  <c r="AF563" i="3"/>
  <c r="AJ563" i="3"/>
  <c r="AN563" i="3"/>
  <c r="AR563" i="3"/>
  <c r="AV563" i="3"/>
  <c r="AZ563" i="3"/>
  <c r="BD563" i="3"/>
  <c r="BH563" i="3"/>
  <c r="P561" i="3"/>
  <c r="BK561" i="3" s="1"/>
  <c r="T561" i="3"/>
  <c r="X561" i="3"/>
  <c r="AB561" i="3"/>
  <c r="AF561" i="3"/>
  <c r="AJ561" i="3"/>
  <c r="AN561" i="3"/>
  <c r="AR561" i="3"/>
  <c r="AV561" i="3"/>
  <c r="AZ561" i="3"/>
  <c r="BD561" i="3"/>
  <c r="BH561" i="3"/>
  <c r="N561" i="3"/>
  <c r="BN561" i="3" s="1"/>
  <c r="R561" i="3"/>
  <c r="V561" i="3"/>
  <c r="Z561" i="3"/>
  <c r="AD561" i="3"/>
  <c r="AH561" i="3"/>
  <c r="AL561" i="3"/>
  <c r="M561" i="3"/>
  <c r="U561" i="3"/>
  <c r="BM561" i="3" s="1"/>
  <c r="AC561" i="3"/>
  <c r="AK561" i="3"/>
  <c r="AQ561" i="3"/>
  <c r="AW561" i="3"/>
  <c r="BB561" i="3"/>
  <c r="BG561" i="3"/>
  <c r="O561" i="3"/>
  <c r="W561" i="3"/>
  <c r="AE561" i="3"/>
  <c r="AM561" i="3"/>
  <c r="AS561" i="3"/>
  <c r="AX561" i="3"/>
  <c r="BC561" i="3"/>
  <c r="BI561" i="3"/>
  <c r="Q561" i="3"/>
  <c r="Y561" i="3"/>
  <c r="AG561" i="3"/>
  <c r="AO561" i="3"/>
  <c r="AT561" i="3"/>
  <c r="AY561" i="3"/>
  <c r="BE561" i="3"/>
  <c r="S561" i="3"/>
  <c r="AA561" i="3"/>
  <c r="AI561" i="3"/>
  <c r="AP561" i="3"/>
  <c r="AU561" i="3"/>
  <c r="BA561" i="3"/>
  <c r="BF561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M554" i="3"/>
  <c r="Q554" i="3"/>
  <c r="U554" i="3"/>
  <c r="Y554" i="3"/>
  <c r="AC554" i="3"/>
  <c r="AG554" i="3"/>
  <c r="AK554" i="3"/>
  <c r="AO554" i="3"/>
  <c r="AS554" i="3"/>
  <c r="AW554" i="3"/>
  <c r="BA554" i="3"/>
  <c r="BE554" i="3"/>
  <c r="BI554" i="3"/>
  <c r="N554" i="3"/>
  <c r="R554" i="3"/>
  <c r="V554" i="3"/>
  <c r="BK554" i="3" s="1"/>
  <c r="O554" i="3"/>
  <c r="S554" i="3"/>
  <c r="W554" i="3"/>
  <c r="AA554" i="3"/>
  <c r="BL554" i="3" s="1"/>
  <c r="AE554" i="3"/>
  <c r="AI554" i="3"/>
  <c r="AM554" i="3"/>
  <c r="AQ554" i="3"/>
  <c r="AU554" i="3"/>
  <c r="AY554" i="3"/>
  <c r="BC554" i="3"/>
  <c r="BG554" i="3"/>
  <c r="Z554" i="3"/>
  <c r="AP554" i="3"/>
  <c r="BF554" i="3"/>
  <c r="AD554" i="3"/>
  <c r="AT554" i="3"/>
  <c r="AH554" i="3"/>
  <c r="AX554" i="3"/>
  <c r="AL554" i="3"/>
  <c r="BB554" i="3"/>
  <c r="P552" i="3"/>
  <c r="T552" i="3"/>
  <c r="X552" i="3"/>
  <c r="AB552" i="3"/>
  <c r="AF552" i="3"/>
  <c r="AJ552" i="3"/>
  <c r="AN552" i="3"/>
  <c r="AR552" i="3"/>
  <c r="AV552" i="3"/>
  <c r="AZ552" i="3"/>
  <c r="BD552" i="3"/>
  <c r="BH552" i="3"/>
  <c r="M552" i="3"/>
  <c r="Q552" i="3"/>
  <c r="U552" i="3"/>
  <c r="Y552" i="3"/>
  <c r="AC552" i="3"/>
  <c r="AG552" i="3"/>
  <c r="AK552" i="3"/>
  <c r="AO552" i="3"/>
  <c r="AS552" i="3"/>
  <c r="AW552" i="3"/>
  <c r="BA552" i="3"/>
  <c r="BE552" i="3"/>
  <c r="BI552" i="3"/>
  <c r="N552" i="3"/>
  <c r="R552" i="3"/>
  <c r="BL552" i="3" s="1"/>
  <c r="V552" i="3"/>
  <c r="Z552" i="3"/>
  <c r="AD552" i="3"/>
  <c r="AH552" i="3"/>
  <c r="AL552" i="3"/>
  <c r="AP552" i="3"/>
  <c r="AT552" i="3"/>
  <c r="AX552" i="3"/>
  <c r="BB552" i="3"/>
  <c r="BF552" i="3"/>
  <c r="O552" i="3"/>
  <c r="S552" i="3"/>
  <c r="BM552" i="3" s="1"/>
  <c r="W552" i="3"/>
  <c r="AA552" i="3"/>
  <c r="AE552" i="3"/>
  <c r="AI552" i="3"/>
  <c r="AM552" i="3"/>
  <c r="AQ552" i="3"/>
  <c r="AU552" i="3"/>
  <c r="AY552" i="3"/>
  <c r="BC552" i="3"/>
  <c r="BG552" i="3"/>
  <c r="P547" i="3"/>
  <c r="T547" i="3"/>
  <c r="BM547" i="3" s="1"/>
  <c r="X547" i="3"/>
  <c r="AB547" i="3"/>
  <c r="AF547" i="3"/>
  <c r="AJ547" i="3"/>
  <c r="AN547" i="3"/>
  <c r="AR547" i="3"/>
  <c r="AV547" i="3"/>
  <c r="AZ547" i="3"/>
  <c r="BD547" i="3"/>
  <c r="BH547" i="3"/>
  <c r="M547" i="3"/>
  <c r="Q547" i="3"/>
  <c r="U547" i="3"/>
  <c r="Y547" i="3"/>
  <c r="AC547" i="3"/>
  <c r="AG547" i="3"/>
  <c r="AK547" i="3"/>
  <c r="AO547" i="3"/>
  <c r="AS547" i="3"/>
  <c r="AW547" i="3"/>
  <c r="BA547" i="3"/>
  <c r="BE547" i="3"/>
  <c r="BI547" i="3"/>
  <c r="N547" i="3"/>
  <c r="BJ547" i="3" s="1"/>
  <c r="R547" i="3"/>
  <c r="V547" i="3"/>
  <c r="Z547" i="3"/>
  <c r="AD547" i="3"/>
  <c r="AH547" i="3"/>
  <c r="AL547" i="3"/>
  <c r="AP547" i="3"/>
  <c r="AT547" i="3"/>
  <c r="AX547" i="3"/>
  <c r="BB547" i="3"/>
  <c r="BF547" i="3"/>
  <c r="O547" i="3"/>
  <c r="S547" i="3"/>
  <c r="W547" i="3"/>
  <c r="AA547" i="3"/>
  <c r="AE547" i="3"/>
  <c r="AI547" i="3"/>
  <c r="AM547" i="3"/>
  <c r="AQ547" i="3"/>
  <c r="AU547" i="3"/>
  <c r="AY547" i="3"/>
  <c r="BC547" i="3"/>
  <c r="BG547" i="3"/>
  <c r="M545" i="3"/>
  <c r="BK545" i="3" s="1"/>
  <c r="Q545" i="3"/>
  <c r="U545" i="3"/>
  <c r="Y545" i="3"/>
  <c r="AC545" i="3"/>
  <c r="AG545" i="3"/>
  <c r="AK545" i="3"/>
  <c r="AO545" i="3"/>
  <c r="AS545" i="3"/>
  <c r="AW545" i="3"/>
  <c r="BA545" i="3"/>
  <c r="BE545" i="3"/>
  <c r="BI545" i="3"/>
  <c r="N545" i="3"/>
  <c r="R545" i="3"/>
  <c r="V545" i="3"/>
  <c r="Z545" i="3"/>
  <c r="BM545" i="3" s="1"/>
  <c r="AD545" i="3"/>
  <c r="AH545" i="3"/>
  <c r="AL545" i="3"/>
  <c r="AP545" i="3"/>
  <c r="BJ545" i="3" s="1"/>
  <c r="AT545" i="3"/>
  <c r="AX545" i="3"/>
  <c r="BB545" i="3"/>
  <c r="BF545" i="3"/>
  <c r="O545" i="3"/>
  <c r="S545" i="3"/>
  <c r="W545" i="3"/>
  <c r="AA545" i="3"/>
  <c r="AE545" i="3"/>
  <c r="AI545" i="3"/>
  <c r="AM545" i="3"/>
  <c r="AQ545" i="3"/>
  <c r="AU545" i="3"/>
  <c r="AY545" i="3"/>
  <c r="BC545" i="3"/>
  <c r="BG545" i="3"/>
  <c r="P545" i="3"/>
  <c r="T545" i="3"/>
  <c r="X545" i="3"/>
  <c r="AB545" i="3"/>
  <c r="AF545" i="3"/>
  <c r="AJ545" i="3"/>
  <c r="AN545" i="3"/>
  <c r="AR545" i="3"/>
  <c r="AV545" i="3"/>
  <c r="AZ545" i="3"/>
  <c r="BD545" i="3"/>
  <c r="BH545" i="3"/>
  <c r="N538" i="3"/>
  <c r="R538" i="3"/>
  <c r="V538" i="3"/>
  <c r="Z538" i="3"/>
  <c r="BM538" i="3" s="1"/>
  <c r="AD538" i="3"/>
  <c r="AH538" i="3"/>
  <c r="AL538" i="3"/>
  <c r="AP538" i="3"/>
  <c r="AT538" i="3"/>
  <c r="AX538" i="3"/>
  <c r="BB538" i="3"/>
  <c r="BF538" i="3"/>
  <c r="P538" i="3"/>
  <c r="T538" i="3"/>
  <c r="X538" i="3"/>
  <c r="O538" i="3"/>
  <c r="W538" i="3"/>
  <c r="AC538" i="3"/>
  <c r="AI538" i="3"/>
  <c r="AN538" i="3"/>
  <c r="AS538" i="3"/>
  <c r="AY538" i="3"/>
  <c r="BD538" i="3"/>
  <c r="BI538" i="3"/>
  <c r="Q538" i="3"/>
  <c r="Y538" i="3"/>
  <c r="AE538" i="3"/>
  <c r="AJ538" i="3"/>
  <c r="AO538" i="3"/>
  <c r="AU538" i="3"/>
  <c r="AZ538" i="3"/>
  <c r="BE538" i="3"/>
  <c r="S538" i="3"/>
  <c r="AA538" i="3"/>
  <c r="AF538" i="3"/>
  <c r="AK538" i="3"/>
  <c r="AQ538" i="3"/>
  <c r="AV538" i="3"/>
  <c r="BA538" i="3"/>
  <c r="BG538" i="3"/>
  <c r="M538" i="3"/>
  <c r="U538" i="3"/>
  <c r="AB538" i="3"/>
  <c r="AG538" i="3"/>
  <c r="AM538" i="3"/>
  <c r="AR538" i="3"/>
  <c r="AW538" i="3"/>
  <c r="BC538" i="3"/>
  <c r="BH538" i="3"/>
  <c r="N536" i="3"/>
  <c r="R536" i="3"/>
  <c r="V536" i="3"/>
  <c r="Z536" i="3"/>
  <c r="AD536" i="3"/>
  <c r="AH536" i="3"/>
  <c r="AL536" i="3"/>
  <c r="AP536" i="3"/>
  <c r="AT536" i="3"/>
  <c r="AX536" i="3"/>
  <c r="BB536" i="3"/>
  <c r="BF536" i="3"/>
  <c r="P536" i="3"/>
  <c r="T536" i="3"/>
  <c r="X536" i="3"/>
  <c r="AB536" i="3"/>
  <c r="AF536" i="3"/>
  <c r="AJ536" i="3"/>
  <c r="AN536" i="3"/>
  <c r="AR536" i="3"/>
  <c r="AV536" i="3"/>
  <c r="AZ536" i="3"/>
  <c r="BD536" i="3"/>
  <c r="BH536" i="3"/>
  <c r="S536" i="3"/>
  <c r="AA536" i="3"/>
  <c r="AI536" i="3"/>
  <c r="BL536" i="3" s="1"/>
  <c r="AQ536" i="3"/>
  <c r="AY536" i="3"/>
  <c r="BG536" i="3"/>
  <c r="M536" i="3"/>
  <c r="BK536" i="3" s="1"/>
  <c r="U536" i="3"/>
  <c r="AC536" i="3"/>
  <c r="AK536" i="3"/>
  <c r="AS536" i="3"/>
  <c r="BA536" i="3"/>
  <c r="BI536" i="3"/>
  <c r="O536" i="3"/>
  <c r="W536" i="3"/>
  <c r="AE536" i="3"/>
  <c r="AM536" i="3"/>
  <c r="AU536" i="3"/>
  <c r="BC536" i="3"/>
  <c r="Q536" i="3"/>
  <c r="Y536" i="3"/>
  <c r="AG536" i="3"/>
  <c r="AO536" i="3"/>
  <c r="AW536" i="3"/>
  <c r="BE536" i="3"/>
  <c r="L533" i="3"/>
  <c r="BM658" i="3"/>
  <c r="BD688" i="3"/>
  <c r="X668" i="3"/>
  <c r="AN668" i="3"/>
  <c r="BD668" i="3"/>
  <c r="U668" i="3"/>
  <c r="AK668" i="3"/>
  <c r="BA668" i="3"/>
  <c r="W668" i="3"/>
  <c r="BC668" i="3"/>
  <c r="AP668" i="3"/>
  <c r="AA668" i="3"/>
  <c r="BG668" i="3"/>
  <c r="BB668" i="3"/>
  <c r="AB668" i="3"/>
  <c r="AR668" i="3"/>
  <c r="BH668" i="3"/>
  <c r="Y668" i="3"/>
  <c r="AO668" i="3"/>
  <c r="BE668" i="3"/>
  <c r="AE668" i="3"/>
  <c r="R668" i="3"/>
  <c r="AX668" i="3"/>
  <c r="AI668" i="3"/>
  <c r="N668" i="3"/>
  <c r="AD668" i="3"/>
  <c r="P668" i="3"/>
  <c r="AF668" i="3"/>
  <c r="AV668" i="3"/>
  <c r="M668" i="3"/>
  <c r="AC668" i="3"/>
  <c r="AS668" i="3"/>
  <c r="BI668" i="3"/>
  <c r="AM668" i="3"/>
  <c r="Z668" i="3"/>
  <c r="BF668" i="3"/>
  <c r="AQ668" i="3"/>
  <c r="AT668" i="3"/>
  <c r="AL668" i="3"/>
  <c r="T668" i="3"/>
  <c r="AJ668" i="3"/>
  <c r="AZ668" i="3"/>
  <c r="Q668" i="3"/>
  <c r="AG668" i="3"/>
  <c r="AW668" i="3"/>
  <c r="O668" i="3"/>
  <c r="AU668" i="3"/>
  <c r="AH668" i="3"/>
  <c r="S668" i="3"/>
  <c r="AY668" i="3"/>
  <c r="V668" i="3"/>
  <c r="S684" i="3"/>
  <c r="AY684" i="3"/>
  <c r="X684" i="3"/>
  <c r="AN684" i="3"/>
  <c r="Q684" i="3"/>
  <c r="AG684" i="3"/>
  <c r="AW684" i="3"/>
  <c r="AD684" i="3"/>
  <c r="BE684" i="3"/>
  <c r="AE684" i="3"/>
  <c r="BF684" i="3"/>
  <c r="AP684" i="3"/>
  <c r="BH684" i="3"/>
  <c r="AB684" i="3"/>
  <c r="AR684" i="3"/>
  <c r="U684" i="3"/>
  <c r="AK684" i="3"/>
  <c r="BA684" i="3"/>
  <c r="AL684" i="3"/>
  <c r="BI684" i="3"/>
  <c r="AM684" i="3"/>
  <c r="R684" i="3"/>
  <c r="AX684" i="3"/>
  <c r="AI684" i="3"/>
  <c r="AH684" i="3"/>
  <c r="W684" i="3"/>
  <c r="V684" i="3"/>
  <c r="AC684" i="3"/>
  <c r="AJ684" i="3"/>
  <c r="AI688" i="3"/>
  <c r="AX688" i="3"/>
  <c r="R688" i="3"/>
  <c r="BG692" i="3"/>
  <c r="AA692" i="3"/>
  <c r="AP692" i="3"/>
  <c r="BI692" i="3"/>
  <c r="Y659" i="3"/>
  <c r="Q659" i="3"/>
  <c r="AV659" i="3"/>
  <c r="P659" i="3"/>
  <c r="AE659" i="3"/>
  <c r="AT659" i="3"/>
  <c r="N659" i="3"/>
  <c r="Y672" i="3"/>
  <c r="AO672" i="3"/>
  <c r="BE672" i="3"/>
  <c r="V672" i="3"/>
  <c r="AL672" i="3"/>
  <c r="BB672" i="3"/>
  <c r="W672" i="3"/>
  <c r="AM672" i="3"/>
  <c r="BC672" i="3"/>
  <c r="BD672" i="3"/>
  <c r="P672" i="3"/>
  <c r="AJ672" i="3"/>
  <c r="M672" i="3"/>
  <c r="AC672" i="3"/>
  <c r="AS672" i="3"/>
  <c r="BI672" i="3"/>
  <c r="Z672" i="3"/>
  <c r="AP672" i="3"/>
  <c r="BF672" i="3"/>
  <c r="AA672" i="3"/>
  <c r="AQ672" i="3"/>
  <c r="BG672" i="3"/>
  <c r="AB672" i="3"/>
  <c r="AF672" i="3"/>
  <c r="AZ672" i="3"/>
  <c r="Q672" i="3"/>
  <c r="AG672" i="3"/>
  <c r="AW672" i="3"/>
  <c r="N672" i="3"/>
  <c r="AD672" i="3"/>
  <c r="AT672" i="3"/>
  <c r="O672" i="3"/>
  <c r="AE672" i="3"/>
  <c r="AU672" i="3"/>
  <c r="X672" i="3"/>
  <c r="AR672" i="3"/>
  <c r="AV672" i="3"/>
  <c r="U672" i="3"/>
  <c r="AK672" i="3"/>
  <c r="BA672" i="3"/>
  <c r="R672" i="3"/>
  <c r="AH672" i="3"/>
  <c r="AX672" i="3"/>
  <c r="S672" i="3"/>
  <c r="AI672" i="3"/>
  <c r="AY672" i="3"/>
  <c r="AN672" i="3"/>
  <c r="BH672" i="3"/>
  <c r="T672" i="3"/>
  <c r="T688" i="3"/>
  <c r="AJ688" i="3"/>
  <c r="AZ688" i="3"/>
  <c r="M688" i="3"/>
  <c r="AC688" i="3"/>
  <c r="AS688" i="3"/>
  <c r="BI688" i="3"/>
  <c r="Z688" i="3"/>
  <c r="AP688" i="3"/>
  <c r="BF688" i="3"/>
  <c r="AA688" i="3"/>
  <c r="AQ688" i="3"/>
  <c r="BG688" i="3"/>
  <c r="AV688" i="3"/>
  <c r="AR688" i="3"/>
  <c r="Q688" i="3"/>
  <c r="AG688" i="3"/>
  <c r="AW688" i="3"/>
  <c r="N688" i="3"/>
  <c r="AD688" i="3"/>
  <c r="AT688" i="3"/>
  <c r="O688" i="3"/>
  <c r="AE688" i="3"/>
  <c r="AU688" i="3"/>
  <c r="AF688" i="3"/>
  <c r="AB688" i="3"/>
  <c r="AB683" i="3"/>
  <c r="AR683" i="3"/>
  <c r="BH683" i="3"/>
  <c r="Y683" i="3"/>
  <c r="AO683" i="3"/>
  <c r="BE683" i="3"/>
  <c r="AH683" i="3"/>
  <c r="S683" i="3"/>
  <c r="AY683" i="3"/>
  <c r="AD683" i="3"/>
  <c r="P683" i="3"/>
  <c r="AF683" i="3"/>
  <c r="AV683" i="3"/>
  <c r="M683" i="3"/>
  <c r="AC683" i="3"/>
  <c r="AS683" i="3"/>
  <c r="BI683" i="3"/>
  <c r="AP683" i="3"/>
  <c r="AA683" i="3"/>
  <c r="BG683" i="3"/>
  <c r="AL683" i="3"/>
  <c r="T683" i="3"/>
  <c r="AJ683" i="3"/>
  <c r="AZ683" i="3"/>
  <c r="Q683" i="3"/>
  <c r="AG683" i="3"/>
  <c r="AW683" i="3"/>
  <c r="R683" i="3"/>
  <c r="AX683" i="3"/>
  <c r="AI683" i="3"/>
  <c r="N683" i="3"/>
  <c r="AT683" i="3"/>
  <c r="X683" i="3"/>
  <c r="AN683" i="3"/>
  <c r="BD683" i="3"/>
  <c r="U683" i="3"/>
  <c r="AK683" i="3"/>
  <c r="BA683" i="3"/>
  <c r="Z683" i="3"/>
  <c r="BF683" i="3"/>
  <c r="AQ683" i="3"/>
  <c r="V683" i="3"/>
  <c r="BB683" i="3"/>
  <c r="AQ684" i="3"/>
  <c r="Z684" i="3"/>
  <c r="O684" i="3"/>
  <c r="N684" i="3"/>
  <c r="Y684" i="3"/>
  <c r="AF684" i="3"/>
  <c r="BC688" i="3"/>
  <c r="W688" i="3"/>
  <c r="AL688" i="3"/>
  <c r="BE688" i="3"/>
  <c r="Y688" i="3"/>
  <c r="AM683" i="3"/>
  <c r="BE659" i="3"/>
  <c r="BI659" i="3"/>
  <c r="AR659" i="3"/>
  <c r="BG659" i="3"/>
  <c r="AA659" i="3"/>
  <c r="AP659" i="3"/>
  <c r="BK658" i="3"/>
  <c r="BD684" i="3"/>
  <c r="X688" i="3"/>
  <c r="Z676" i="3"/>
  <c r="AP676" i="3"/>
  <c r="BF676" i="3"/>
  <c r="AA676" i="3"/>
  <c r="AQ676" i="3"/>
  <c r="BG676" i="3"/>
  <c r="AB676" i="3"/>
  <c r="AR676" i="3"/>
  <c r="BH676" i="3"/>
  <c r="U676" i="3"/>
  <c r="AO676" i="3"/>
  <c r="AC676" i="3"/>
  <c r="N676" i="3"/>
  <c r="AD676" i="3"/>
  <c r="AT676" i="3"/>
  <c r="O676" i="3"/>
  <c r="AE676" i="3"/>
  <c r="AU676" i="3"/>
  <c r="P676" i="3"/>
  <c r="AF676" i="3"/>
  <c r="AV676" i="3"/>
  <c r="Q676" i="3"/>
  <c r="AK676" i="3"/>
  <c r="BE676" i="3"/>
  <c r="AS676" i="3"/>
  <c r="R676" i="3"/>
  <c r="AH676" i="3"/>
  <c r="AX676" i="3"/>
  <c r="S676" i="3"/>
  <c r="AI676" i="3"/>
  <c r="AY676" i="3"/>
  <c r="T676" i="3"/>
  <c r="AJ676" i="3"/>
  <c r="AZ676" i="3"/>
  <c r="AG676" i="3"/>
  <c r="BA676" i="3"/>
  <c r="BI676" i="3"/>
  <c r="V676" i="3"/>
  <c r="AL676" i="3"/>
  <c r="BB676" i="3"/>
  <c r="W676" i="3"/>
  <c r="AM676" i="3"/>
  <c r="BC676" i="3"/>
  <c r="X676" i="3"/>
  <c r="AN676" i="3"/>
  <c r="BD676" i="3"/>
  <c r="AW676" i="3"/>
  <c r="Y676" i="3"/>
  <c r="M676" i="3"/>
  <c r="AZ692" i="3"/>
  <c r="T692" i="3"/>
  <c r="AJ692" i="3"/>
  <c r="U692" i="3"/>
  <c r="AK692" i="3"/>
  <c r="BA692" i="3"/>
  <c r="R692" i="3"/>
  <c r="AH692" i="3"/>
  <c r="AX692" i="3"/>
  <c r="S692" i="3"/>
  <c r="AI692" i="3"/>
  <c r="AY692" i="3"/>
  <c r="P692" i="3"/>
  <c r="AB692" i="3"/>
  <c r="Y692" i="3"/>
  <c r="AO692" i="3"/>
  <c r="BE692" i="3"/>
  <c r="V692" i="3"/>
  <c r="AL692" i="3"/>
  <c r="BB692" i="3"/>
  <c r="W692" i="3"/>
  <c r="AM692" i="3"/>
  <c r="BC692" i="3"/>
  <c r="W683" i="3"/>
  <c r="BH688" i="3"/>
  <c r="BH692" i="3"/>
  <c r="AN687" i="3"/>
  <c r="AJ687" i="3"/>
  <c r="P687" i="3"/>
  <c r="BK687" i="3" s="1"/>
  <c r="X687" i="3"/>
  <c r="T687" i="3"/>
  <c r="AZ687" i="3"/>
  <c r="AF692" i="3"/>
  <c r="U670" i="3"/>
  <c r="AK670" i="3"/>
  <c r="BA670" i="3"/>
  <c r="R670" i="3"/>
  <c r="AH670" i="3"/>
  <c r="AX670" i="3"/>
  <c r="S670" i="3"/>
  <c r="AI670" i="3"/>
  <c r="AY670" i="3"/>
  <c r="AF670" i="3"/>
  <c r="AZ670" i="3"/>
  <c r="BH670" i="3"/>
  <c r="Y670" i="3"/>
  <c r="AO670" i="3"/>
  <c r="BE670" i="3"/>
  <c r="V670" i="3"/>
  <c r="AL670" i="3"/>
  <c r="BB670" i="3"/>
  <c r="W670" i="3"/>
  <c r="AM670" i="3"/>
  <c r="BC670" i="3"/>
  <c r="AV670" i="3"/>
  <c r="X670" i="3"/>
  <c r="AB670" i="3"/>
  <c r="M670" i="3"/>
  <c r="AC670" i="3"/>
  <c r="AS670" i="3"/>
  <c r="BI670" i="3"/>
  <c r="Z670" i="3"/>
  <c r="AP670" i="3"/>
  <c r="BF670" i="3"/>
  <c r="AA670" i="3"/>
  <c r="AQ670" i="3"/>
  <c r="BG670" i="3"/>
  <c r="T670" i="3"/>
  <c r="AN670" i="3"/>
  <c r="AR670" i="3"/>
  <c r="Q670" i="3"/>
  <c r="AG670" i="3"/>
  <c r="AW670" i="3"/>
  <c r="N670" i="3"/>
  <c r="AD670" i="3"/>
  <c r="AT670" i="3"/>
  <c r="O670" i="3"/>
  <c r="AE670" i="3"/>
  <c r="AU670" i="3"/>
  <c r="P670" i="3"/>
  <c r="AJ670" i="3"/>
  <c r="BD670" i="3"/>
  <c r="BG684" i="3"/>
  <c r="BB684" i="3"/>
  <c r="AZ684" i="3"/>
  <c r="AS684" i="3"/>
  <c r="M684" i="3"/>
  <c r="T684" i="3"/>
  <c r="AY688" i="3"/>
  <c r="S688" i="3"/>
  <c r="AH688" i="3"/>
  <c r="BA688" i="3"/>
  <c r="U688" i="3"/>
  <c r="AQ692" i="3"/>
  <c r="BF692" i="3"/>
  <c r="Z692" i="3"/>
  <c r="AS692" i="3"/>
  <c r="M692" i="3"/>
  <c r="BD687" i="3"/>
  <c r="AK659" i="3"/>
  <c r="M659" i="3"/>
  <c r="AF659" i="3"/>
  <c r="AU659" i="3"/>
  <c r="O659" i="3"/>
  <c r="R659" i="3"/>
  <c r="AH659" i="3"/>
  <c r="AX659" i="3"/>
  <c r="S659" i="3"/>
  <c r="AI659" i="3"/>
  <c r="AY659" i="3"/>
  <c r="T659" i="3"/>
  <c r="AJ659" i="3"/>
  <c r="AZ659" i="3"/>
  <c r="AC659" i="3"/>
  <c r="AG659" i="3"/>
  <c r="BA659" i="3"/>
  <c r="V659" i="3"/>
  <c r="AL659" i="3"/>
  <c r="BB659" i="3"/>
  <c r="W659" i="3"/>
  <c r="AM659" i="3"/>
  <c r="BC659" i="3"/>
  <c r="X659" i="3"/>
  <c r="AN659" i="3"/>
  <c r="BD659" i="3"/>
  <c r="AS659" i="3"/>
  <c r="AW659" i="3"/>
  <c r="AO659" i="3"/>
  <c r="AN688" i="3"/>
  <c r="Y664" i="3"/>
  <c r="AO664" i="3"/>
  <c r="AF664" i="3"/>
  <c r="AY664" i="3"/>
  <c r="W664" i="3"/>
  <c r="AR664" i="3"/>
  <c r="BH664" i="3"/>
  <c r="AD664" i="3"/>
  <c r="AW664" i="3"/>
  <c r="AE664" i="3"/>
  <c r="BB664" i="3"/>
  <c r="Z664" i="3"/>
  <c r="M664" i="3"/>
  <c r="AC664" i="3"/>
  <c r="P664" i="3"/>
  <c r="AL664" i="3"/>
  <c r="BC664" i="3"/>
  <c r="AB664" i="3"/>
  <c r="AV664" i="3"/>
  <c r="N664" i="3"/>
  <c r="AI664" i="3"/>
  <c r="BA664" i="3"/>
  <c r="AX664" i="3"/>
  <c r="T664" i="3"/>
  <c r="AT664" i="3"/>
  <c r="Q664" i="3"/>
  <c r="AG664" i="3"/>
  <c r="V664" i="3"/>
  <c r="AQ664" i="3"/>
  <c r="BG664" i="3"/>
  <c r="AH664" i="3"/>
  <c r="AZ664" i="3"/>
  <c r="S664" i="3"/>
  <c r="AN664" i="3"/>
  <c r="BE664" i="3"/>
  <c r="O664" i="3"/>
  <c r="AP664" i="3"/>
  <c r="U664" i="3"/>
  <c r="AK664" i="3"/>
  <c r="AA664" i="3"/>
  <c r="AU664" i="3"/>
  <c r="R664" i="3"/>
  <c r="AM664" i="3"/>
  <c r="BD664" i="3"/>
  <c r="X664" i="3"/>
  <c r="AS664" i="3"/>
  <c r="BI664" i="3"/>
  <c r="AJ664" i="3"/>
  <c r="BF664" i="3"/>
  <c r="N680" i="3"/>
  <c r="AD680" i="3"/>
  <c r="AT680" i="3"/>
  <c r="O680" i="3"/>
  <c r="AE680" i="3"/>
  <c r="R680" i="3"/>
  <c r="AH680" i="3"/>
  <c r="AX680" i="3"/>
  <c r="S680" i="3"/>
  <c r="AI680" i="3"/>
  <c r="AY680" i="3"/>
  <c r="T680" i="3"/>
  <c r="AJ680" i="3"/>
  <c r="Z680" i="3"/>
  <c r="BF680" i="3"/>
  <c r="AQ680" i="3"/>
  <c r="P680" i="3"/>
  <c r="AN680" i="3"/>
  <c r="BD680" i="3"/>
  <c r="AW680" i="3"/>
  <c r="Y680" i="3"/>
  <c r="BI680" i="3"/>
  <c r="AL680" i="3"/>
  <c r="W680" i="3"/>
  <c r="AU680" i="3"/>
  <c r="X680" i="3"/>
  <c r="AR680" i="3"/>
  <c r="BH680" i="3"/>
  <c r="U680" i="3"/>
  <c r="AO680" i="3"/>
  <c r="M680" i="3"/>
  <c r="AP680" i="3"/>
  <c r="AA680" i="3"/>
  <c r="BC680" i="3"/>
  <c r="AB680" i="3"/>
  <c r="AV680" i="3"/>
  <c r="Q680" i="3"/>
  <c r="AK680" i="3"/>
  <c r="BE680" i="3"/>
  <c r="AC680" i="3"/>
  <c r="V680" i="3"/>
  <c r="BB680" i="3"/>
  <c r="AM680" i="3"/>
  <c r="BG680" i="3"/>
  <c r="AF680" i="3"/>
  <c r="AZ680" i="3"/>
  <c r="AG680" i="3"/>
  <c r="BA680" i="3"/>
  <c r="AS680" i="3"/>
  <c r="BC683" i="3"/>
  <c r="P688" i="3"/>
  <c r="AV692" i="3"/>
  <c r="V674" i="3"/>
  <c r="AL674" i="3"/>
  <c r="BB674" i="3"/>
  <c r="W674" i="3"/>
  <c r="AM674" i="3"/>
  <c r="BC674" i="3"/>
  <c r="X674" i="3"/>
  <c r="AN674" i="3"/>
  <c r="BD674" i="3"/>
  <c r="BE674" i="3"/>
  <c r="BI674" i="3"/>
  <c r="AK674" i="3"/>
  <c r="Z674" i="3"/>
  <c r="AP674" i="3"/>
  <c r="BF674" i="3"/>
  <c r="AA674" i="3"/>
  <c r="AQ674" i="3"/>
  <c r="BG674" i="3"/>
  <c r="AB674" i="3"/>
  <c r="AR674" i="3"/>
  <c r="BH674" i="3"/>
  <c r="M674" i="3"/>
  <c r="Q674" i="3"/>
  <c r="BA674" i="3"/>
  <c r="N674" i="3"/>
  <c r="AD674" i="3"/>
  <c r="AT674" i="3"/>
  <c r="O674" i="3"/>
  <c r="AE674" i="3"/>
  <c r="AU674" i="3"/>
  <c r="P674" i="3"/>
  <c r="AF674" i="3"/>
  <c r="AV674" i="3"/>
  <c r="Y674" i="3"/>
  <c r="AC674" i="3"/>
  <c r="AG674" i="3"/>
  <c r="U674" i="3"/>
  <c r="R674" i="3"/>
  <c r="AH674" i="3"/>
  <c r="AX674" i="3"/>
  <c r="S674" i="3"/>
  <c r="AI674" i="3"/>
  <c r="AY674" i="3"/>
  <c r="T674" i="3"/>
  <c r="AJ674" i="3"/>
  <c r="AZ674" i="3"/>
  <c r="AO674" i="3"/>
  <c r="AS674" i="3"/>
  <c r="AW674" i="3"/>
  <c r="BC684" i="3"/>
  <c r="AU684" i="3"/>
  <c r="AT684" i="3"/>
  <c r="AO684" i="3"/>
  <c r="AV684" i="3"/>
  <c r="P684" i="3"/>
  <c r="AM688" i="3"/>
  <c r="BB688" i="3"/>
  <c r="V688" i="3"/>
  <c r="AO688" i="3"/>
  <c r="Q690" i="3"/>
  <c r="AG690" i="3"/>
  <c r="AW690" i="3"/>
  <c r="N690" i="3"/>
  <c r="AD690" i="3"/>
  <c r="AT690" i="3"/>
  <c r="O690" i="3"/>
  <c r="AE690" i="3"/>
  <c r="AU690" i="3"/>
  <c r="P690" i="3"/>
  <c r="AJ690" i="3"/>
  <c r="BD690" i="3"/>
  <c r="U690" i="3"/>
  <c r="AK690" i="3"/>
  <c r="BA690" i="3"/>
  <c r="R690" i="3"/>
  <c r="AH690" i="3"/>
  <c r="AX690" i="3"/>
  <c r="S690" i="3"/>
  <c r="AI690" i="3"/>
  <c r="AY690" i="3"/>
  <c r="AF690" i="3"/>
  <c r="AZ690" i="3"/>
  <c r="AB690" i="3"/>
  <c r="Y690" i="3"/>
  <c r="AO690" i="3"/>
  <c r="BE690" i="3"/>
  <c r="V690" i="3"/>
  <c r="AL690" i="3"/>
  <c r="BB690" i="3"/>
  <c r="W690" i="3"/>
  <c r="AM690" i="3"/>
  <c r="BC690" i="3"/>
  <c r="AV690" i="3"/>
  <c r="X690" i="3"/>
  <c r="AR690" i="3"/>
  <c r="M690" i="3"/>
  <c r="AC690" i="3"/>
  <c r="AS690" i="3"/>
  <c r="BI690" i="3"/>
  <c r="Z690" i="3"/>
  <c r="AP690" i="3"/>
  <c r="BF690" i="3"/>
  <c r="AA690" i="3"/>
  <c r="AQ690" i="3"/>
  <c r="BG690" i="3"/>
  <c r="T690" i="3"/>
  <c r="BM690" i="3" s="1"/>
  <c r="AN690" i="3"/>
  <c r="BH690" i="3"/>
  <c r="AE692" i="3"/>
  <c r="AT692" i="3"/>
  <c r="N692" i="3"/>
  <c r="AG692" i="3"/>
  <c r="U659" i="3"/>
  <c r="BH659" i="3"/>
  <c r="AB659" i="3"/>
  <c r="AQ659" i="3"/>
  <c r="BF659" i="3"/>
  <c r="Z659" i="3"/>
  <c r="BN691" i="3"/>
  <c r="BK691" i="3"/>
  <c r="AZ691" i="3"/>
  <c r="AN691" i="3"/>
  <c r="BM691" i="3" s="1"/>
  <c r="BM663" i="3"/>
  <c r="BI675" i="3"/>
  <c r="BE675" i="3"/>
  <c r="AK675" i="3"/>
  <c r="AZ675" i="3"/>
  <c r="AJ675" i="3"/>
  <c r="T675" i="3"/>
  <c r="AY675" i="3"/>
  <c r="AI675" i="3"/>
  <c r="S675" i="3"/>
  <c r="AX675" i="3"/>
  <c r="AH675" i="3"/>
  <c r="R675" i="3"/>
  <c r="AC679" i="3"/>
  <c r="Y679" i="3"/>
  <c r="BH679" i="3"/>
  <c r="AR679" i="3"/>
  <c r="AB679" i="3"/>
  <c r="BG679" i="3"/>
  <c r="AQ679" i="3"/>
  <c r="AA679" i="3"/>
  <c r="BF679" i="3"/>
  <c r="AP679" i="3"/>
  <c r="Z679" i="3"/>
  <c r="BN669" i="3"/>
  <c r="AR686" i="3"/>
  <c r="X686" i="3"/>
  <c r="AV686" i="3"/>
  <c r="BC686" i="3"/>
  <c r="AM686" i="3"/>
  <c r="W686" i="3"/>
  <c r="BB686" i="3"/>
  <c r="AL686" i="3"/>
  <c r="V686" i="3"/>
  <c r="BE686" i="3"/>
  <c r="AO686" i="3"/>
  <c r="Y686" i="3"/>
  <c r="M662" i="3"/>
  <c r="BA662" i="3"/>
  <c r="AG662" i="3"/>
  <c r="AZ662" i="3"/>
  <c r="AJ662" i="3"/>
  <c r="T662" i="3"/>
  <c r="AY662" i="3"/>
  <c r="AI662" i="3"/>
  <c r="S662" i="3"/>
  <c r="AX662" i="3"/>
  <c r="AH662" i="3"/>
  <c r="R662" i="3"/>
  <c r="BA678" i="3"/>
  <c r="AG678" i="3"/>
  <c r="AC678" i="3"/>
  <c r="Y678" i="3"/>
  <c r="AV678" i="3"/>
  <c r="AF678" i="3"/>
  <c r="P678" i="3"/>
  <c r="AU678" i="3"/>
  <c r="AE678" i="3"/>
  <c r="O678" i="3"/>
  <c r="AT678" i="3"/>
  <c r="AD678" i="3"/>
  <c r="N678" i="3"/>
  <c r="Q675" i="3"/>
  <c r="S666" i="3"/>
  <c r="AI666" i="3"/>
  <c r="AY666" i="3"/>
  <c r="T666" i="3"/>
  <c r="AJ666" i="3"/>
  <c r="AZ666" i="3"/>
  <c r="Q666" i="3"/>
  <c r="AG666" i="3"/>
  <c r="AW666" i="3"/>
  <c r="Z666" i="3"/>
  <c r="AD666" i="3"/>
  <c r="AX666" i="3"/>
  <c r="W666" i="3"/>
  <c r="AM666" i="3"/>
  <c r="BC666" i="3"/>
  <c r="X666" i="3"/>
  <c r="AN666" i="3"/>
  <c r="BD666" i="3"/>
  <c r="U666" i="3"/>
  <c r="AK666" i="3"/>
  <c r="BA666" i="3"/>
  <c r="AP666" i="3"/>
  <c r="AT666" i="3"/>
  <c r="AL666" i="3"/>
  <c r="AA666" i="3"/>
  <c r="AQ666" i="3"/>
  <c r="BG666" i="3"/>
  <c r="AB666" i="3"/>
  <c r="AR666" i="3"/>
  <c r="BH666" i="3"/>
  <c r="Y666" i="3"/>
  <c r="AO666" i="3"/>
  <c r="BE666" i="3"/>
  <c r="BF666" i="3"/>
  <c r="R666" i="3"/>
  <c r="BB666" i="3"/>
  <c r="O666" i="3"/>
  <c r="AE666" i="3"/>
  <c r="AU666" i="3"/>
  <c r="P666" i="3"/>
  <c r="AF666" i="3"/>
  <c r="AV666" i="3"/>
  <c r="M666" i="3"/>
  <c r="AC666" i="3"/>
  <c r="AS666" i="3"/>
  <c r="BI666" i="3"/>
  <c r="N666" i="3"/>
  <c r="BJ666" i="3" s="1"/>
  <c r="AH666" i="3"/>
  <c r="V666" i="3"/>
  <c r="O682" i="3"/>
  <c r="AE682" i="3"/>
  <c r="AU682" i="3"/>
  <c r="P682" i="3"/>
  <c r="AF682" i="3"/>
  <c r="AV682" i="3"/>
  <c r="M682" i="3"/>
  <c r="AC682" i="3"/>
  <c r="AS682" i="3"/>
  <c r="BI682" i="3"/>
  <c r="N682" i="3"/>
  <c r="AH682" i="3"/>
  <c r="BB682" i="3"/>
  <c r="S682" i="3"/>
  <c r="AI682" i="3"/>
  <c r="AY682" i="3"/>
  <c r="T682" i="3"/>
  <c r="AJ682" i="3"/>
  <c r="AZ682" i="3"/>
  <c r="Q682" i="3"/>
  <c r="AG682" i="3"/>
  <c r="AW682" i="3"/>
  <c r="Z682" i="3"/>
  <c r="AD682" i="3"/>
  <c r="AX682" i="3"/>
  <c r="W682" i="3"/>
  <c r="AM682" i="3"/>
  <c r="BC682" i="3"/>
  <c r="X682" i="3"/>
  <c r="AN682" i="3"/>
  <c r="BD682" i="3"/>
  <c r="U682" i="3"/>
  <c r="AK682" i="3"/>
  <c r="BA682" i="3"/>
  <c r="AP682" i="3"/>
  <c r="AT682" i="3"/>
  <c r="V682" i="3"/>
  <c r="AA682" i="3"/>
  <c r="AQ682" i="3"/>
  <c r="BG682" i="3"/>
  <c r="AB682" i="3"/>
  <c r="AR682" i="3"/>
  <c r="BH682" i="3"/>
  <c r="Y682" i="3"/>
  <c r="AO682" i="3"/>
  <c r="BE682" i="3"/>
  <c r="BF682" i="3"/>
  <c r="R682" i="3"/>
  <c r="AL682" i="3"/>
  <c r="AG675" i="3"/>
  <c r="BD691" i="3"/>
  <c r="BL691" i="3" s="1"/>
  <c r="BJ663" i="3"/>
  <c r="BK663" i="3"/>
  <c r="BM667" i="3"/>
  <c r="AS675" i="3"/>
  <c r="AO675" i="3"/>
  <c r="U675" i="3"/>
  <c r="AV675" i="3"/>
  <c r="AF675" i="3"/>
  <c r="P675" i="3"/>
  <c r="AU675" i="3"/>
  <c r="AE675" i="3"/>
  <c r="O675" i="3"/>
  <c r="AT675" i="3"/>
  <c r="AD675" i="3"/>
  <c r="N675" i="3"/>
  <c r="M679" i="3"/>
  <c r="BA679" i="3"/>
  <c r="BD679" i="3"/>
  <c r="AN679" i="3"/>
  <c r="X679" i="3"/>
  <c r="BC679" i="3"/>
  <c r="AM679" i="3"/>
  <c r="W679" i="3"/>
  <c r="BB679" i="3"/>
  <c r="AL679" i="3"/>
  <c r="V679" i="3"/>
  <c r="BK669" i="3"/>
  <c r="AB686" i="3"/>
  <c r="AZ686" i="3"/>
  <c r="AF686" i="3"/>
  <c r="AY686" i="3"/>
  <c r="AI686" i="3"/>
  <c r="S686" i="3"/>
  <c r="AX686" i="3"/>
  <c r="AH686" i="3"/>
  <c r="R686" i="3"/>
  <c r="BA686" i="3"/>
  <c r="AK686" i="3"/>
  <c r="U686" i="3"/>
  <c r="BI662" i="3"/>
  <c r="BE662" i="3"/>
  <c r="AK662" i="3"/>
  <c r="Q662" i="3"/>
  <c r="AV662" i="3"/>
  <c r="AF662" i="3"/>
  <c r="P662" i="3"/>
  <c r="AU662" i="3"/>
  <c r="AE662" i="3"/>
  <c r="O662" i="3"/>
  <c r="AT662" i="3"/>
  <c r="AD662" i="3"/>
  <c r="N662" i="3"/>
  <c r="BK673" i="3"/>
  <c r="BJ673" i="3"/>
  <c r="AK678" i="3"/>
  <c r="Q678" i="3"/>
  <c r="M678" i="3"/>
  <c r="BH678" i="3"/>
  <c r="AR678" i="3"/>
  <c r="AB678" i="3"/>
  <c r="BG678" i="3"/>
  <c r="AQ678" i="3"/>
  <c r="AA678" i="3"/>
  <c r="BF678" i="3"/>
  <c r="AP678" i="3"/>
  <c r="Z678" i="3"/>
  <c r="BJ667" i="3"/>
  <c r="BN667" i="3"/>
  <c r="BK667" i="3"/>
  <c r="BJ671" i="3"/>
  <c r="AC675" i="3"/>
  <c r="Y675" i="3"/>
  <c r="BH675" i="3"/>
  <c r="AR675" i="3"/>
  <c r="AB675" i="3"/>
  <c r="BG675" i="3"/>
  <c r="AQ675" i="3"/>
  <c r="AA675" i="3"/>
  <c r="BF675" i="3"/>
  <c r="AP675" i="3"/>
  <c r="Z675" i="3"/>
  <c r="BI679" i="3"/>
  <c r="BE679" i="3"/>
  <c r="AK679" i="3"/>
  <c r="AZ679" i="3"/>
  <c r="AJ679" i="3"/>
  <c r="T679" i="3"/>
  <c r="AY679" i="3"/>
  <c r="AI679" i="3"/>
  <c r="S679" i="3"/>
  <c r="AX679" i="3"/>
  <c r="AH679" i="3"/>
  <c r="R679" i="3"/>
  <c r="BM660" i="3"/>
  <c r="BD686" i="3"/>
  <c r="AJ686" i="3"/>
  <c r="P686" i="3"/>
  <c r="AU686" i="3"/>
  <c r="AE686" i="3"/>
  <c r="O686" i="3"/>
  <c r="AT686" i="3"/>
  <c r="AD686" i="3"/>
  <c r="N686" i="3"/>
  <c r="AW686" i="3"/>
  <c r="AG686" i="3"/>
  <c r="Q686" i="3"/>
  <c r="AS662" i="3"/>
  <c r="AO662" i="3"/>
  <c r="U662" i="3"/>
  <c r="BH662" i="3"/>
  <c r="AR662" i="3"/>
  <c r="AB662" i="3"/>
  <c r="BG662" i="3"/>
  <c r="AQ662" i="3"/>
  <c r="AA662" i="3"/>
  <c r="BF662" i="3"/>
  <c r="AP662" i="3"/>
  <c r="Z662" i="3"/>
  <c r="BL673" i="3"/>
  <c r="U678" i="3"/>
  <c r="BI678" i="3"/>
  <c r="BE678" i="3"/>
  <c r="BD678" i="3"/>
  <c r="AN678" i="3"/>
  <c r="X678" i="3"/>
  <c r="BC678" i="3"/>
  <c r="AM678" i="3"/>
  <c r="W678" i="3"/>
  <c r="BB678" i="3"/>
  <c r="AL678" i="3"/>
  <c r="V678" i="3"/>
  <c r="BL663" i="3"/>
  <c r="BL667" i="3"/>
  <c r="BN671" i="3"/>
  <c r="M675" i="3"/>
  <c r="BA675" i="3"/>
  <c r="BD675" i="3"/>
  <c r="AN675" i="3"/>
  <c r="X675" i="3"/>
  <c r="BC675" i="3"/>
  <c r="AM675" i="3"/>
  <c r="W675" i="3"/>
  <c r="BB675" i="3"/>
  <c r="AL675" i="3"/>
  <c r="AS679" i="3"/>
  <c r="AO679" i="3"/>
  <c r="U679" i="3"/>
  <c r="AV679" i="3"/>
  <c r="AF679" i="3"/>
  <c r="P679" i="3"/>
  <c r="BK679" i="3" s="1"/>
  <c r="AU679" i="3"/>
  <c r="AE679" i="3"/>
  <c r="O679" i="3"/>
  <c r="AT679" i="3"/>
  <c r="AD679" i="3"/>
  <c r="BJ660" i="3"/>
  <c r="BM669" i="3"/>
  <c r="BL669" i="3"/>
  <c r="BJ669" i="3"/>
  <c r="BH686" i="3"/>
  <c r="AN686" i="3"/>
  <c r="T686" i="3"/>
  <c r="BG686" i="3"/>
  <c r="AQ686" i="3"/>
  <c r="AA686" i="3"/>
  <c r="BF686" i="3"/>
  <c r="AP686" i="3"/>
  <c r="Z686" i="3"/>
  <c r="BI686" i="3"/>
  <c r="AS686" i="3"/>
  <c r="AC686" i="3"/>
  <c r="AC662" i="3"/>
  <c r="Y662" i="3"/>
  <c r="AW662" i="3"/>
  <c r="BD662" i="3"/>
  <c r="AN662" i="3"/>
  <c r="X662" i="3"/>
  <c r="BC662" i="3"/>
  <c r="AM662" i="3"/>
  <c r="W662" i="3"/>
  <c r="BB662" i="3"/>
  <c r="AL662" i="3"/>
  <c r="BM673" i="3"/>
  <c r="BN673" i="3"/>
  <c r="AW678" i="3"/>
  <c r="AS678" i="3"/>
  <c r="AO678" i="3"/>
  <c r="AZ678" i="3"/>
  <c r="AJ678" i="3"/>
  <c r="T678" i="3"/>
  <c r="AY678" i="3"/>
  <c r="AI678" i="3"/>
  <c r="S678" i="3"/>
  <c r="AX678" i="3"/>
  <c r="AH678" i="3"/>
  <c r="BN693" i="3"/>
  <c r="BJ665" i="3"/>
  <c r="BM665" i="3"/>
  <c r="BM685" i="3"/>
  <c r="BL685" i="3"/>
  <c r="BJ685" i="3"/>
  <c r="BM681" i="3"/>
  <c r="BN661" i="3"/>
  <c r="BM677" i="3"/>
  <c r="BN665" i="3"/>
  <c r="BK665" i="3"/>
  <c r="BL665" i="3"/>
  <c r="BK689" i="3"/>
  <c r="BN685" i="3"/>
  <c r="BN681" i="3"/>
  <c r="BK681" i="3"/>
  <c r="BJ681" i="3"/>
  <c r="BM661" i="3"/>
  <c r="BN677" i="3"/>
  <c r="BK677" i="3"/>
  <c r="BL677" i="3"/>
  <c r="BJ677" i="3"/>
  <c r="BM689" i="3"/>
  <c r="BL689" i="3"/>
  <c r="BJ689" i="3"/>
  <c r="BL681" i="3"/>
  <c r="BK661" i="3"/>
  <c r="BL661" i="3"/>
  <c r="BJ661" i="3"/>
  <c r="BN689" i="3"/>
  <c r="BN624" i="3"/>
  <c r="BJ620" i="3"/>
  <c r="BM618" i="3"/>
  <c r="BJ611" i="3"/>
  <c r="BK611" i="3"/>
  <c r="BJ609" i="3"/>
  <c r="BJ603" i="3"/>
  <c r="BN603" i="3"/>
  <c r="BJ601" i="3"/>
  <c r="BK601" i="3"/>
  <c r="BJ595" i="3"/>
  <c r="BN595" i="3"/>
  <c r="BJ593" i="3"/>
  <c r="BK593" i="3"/>
  <c r="BL539" i="3"/>
  <c r="BK539" i="3"/>
  <c r="BM579" i="3"/>
  <c r="BK579" i="3"/>
  <c r="BL547" i="3"/>
  <c r="BK547" i="3"/>
  <c r="BL555" i="3"/>
  <c r="BK555" i="3"/>
  <c r="BK577" i="3"/>
  <c r="BJ561" i="3"/>
  <c r="BM554" i="3"/>
  <c r="BN545" i="3"/>
  <c r="BK538" i="3"/>
  <c r="BL538" i="3"/>
  <c r="BK552" i="3"/>
  <c r="BM536" i="3"/>
  <c r="K614" i="3"/>
  <c r="K610" i="3"/>
  <c r="K606" i="3"/>
  <c r="K602" i="3"/>
  <c r="K598" i="3"/>
  <c r="K594" i="3"/>
  <c r="K590" i="3"/>
  <c r="K586" i="3"/>
  <c r="K582" i="3"/>
  <c r="K587" i="3"/>
  <c r="K616" i="3"/>
  <c r="K612" i="3"/>
  <c r="K608" i="3"/>
  <c r="K604" i="3"/>
  <c r="K600" i="3"/>
  <c r="K596" i="3"/>
  <c r="K592" i="3"/>
  <c r="K588" i="3"/>
  <c r="K584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L465" i="3"/>
  <c r="E466" i="3"/>
  <c r="F466" i="3"/>
  <c r="G466" i="3"/>
  <c r="H466" i="3"/>
  <c r="L466" i="3" s="1"/>
  <c r="I466" i="3"/>
  <c r="J466" i="3"/>
  <c r="E467" i="3"/>
  <c r="F467" i="3"/>
  <c r="G467" i="3"/>
  <c r="H467" i="3"/>
  <c r="I467" i="3"/>
  <c r="J467" i="3"/>
  <c r="E468" i="3"/>
  <c r="F468" i="3"/>
  <c r="G468" i="3"/>
  <c r="H468" i="3"/>
  <c r="L468" i="3" s="1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K483" i="3" s="1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L485" i="3" s="1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L489" i="3" s="1"/>
  <c r="J489" i="3"/>
  <c r="E490" i="3"/>
  <c r="F490" i="3"/>
  <c r="G490" i="3"/>
  <c r="H490" i="3"/>
  <c r="L490" i="3" s="1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L492" i="3" s="1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L498" i="3" s="1"/>
  <c r="I498" i="3"/>
  <c r="J498" i="3"/>
  <c r="E499" i="3"/>
  <c r="F499" i="3"/>
  <c r="G499" i="3"/>
  <c r="H499" i="3"/>
  <c r="L499" i="3" s="1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L502" i="3" s="1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L505" i="3" s="1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L507" i="3" s="1"/>
  <c r="E508" i="3"/>
  <c r="F508" i="3"/>
  <c r="G508" i="3"/>
  <c r="H508" i="3"/>
  <c r="I508" i="3"/>
  <c r="J508" i="3"/>
  <c r="E509" i="3"/>
  <c r="F509" i="3"/>
  <c r="G509" i="3"/>
  <c r="H509" i="3"/>
  <c r="L509" i="3" s="1"/>
  <c r="I509" i="3"/>
  <c r="J509" i="3"/>
  <c r="E510" i="3"/>
  <c r="F510" i="3"/>
  <c r="G510" i="3"/>
  <c r="H510" i="3"/>
  <c r="L510" i="3" s="1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L515" i="3" s="1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L518" i="3" s="1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BJ679" i="3" l="1"/>
  <c r="R562" i="3"/>
  <c r="AD562" i="3"/>
  <c r="O562" i="3"/>
  <c r="BE562" i="3"/>
  <c r="BA562" i="3"/>
  <c r="AP544" i="3"/>
  <c r="BI544" i="3"/>
  <c r="AC544" i="3"/>
  <c r="AV544" i="3"/>
  <c r="P544" i="3"/>
  <c r="AE544" i="3"/>
  <c r="AS553" i="3"/>
  <c r="M553" i="3"/>
  <c r="AF553" i="3"/>
  <c r="AU553" i="3"/>
  <c r="O553" i="3"/>
  <c r="AD553" i="3"/>
  <c r="AI562" i="3"/>
  <c r="AR562" i="3"/>
  <c r="AF562" i="3"/>
  <c r="AE562" i="3"/>
  <c r="Z562" i="3"/>
  <c r="BN658" i="3"/>
  <c r="L513" i="3"/>
  <c r="L512" i="3"/>
  <c r="K503" i="3"/>
  <c r="L494" i="3"/>
  <c r="L477" i="3"/>
  <c r="L469" i="3"/>
  <c r="BN555" i="3"/>
  <c r="BN547" i="3"/>
  <c r="BL579" i="3"/>
  <c r="BN539" i="3"/>
  <c r="BL593" i="3"/>
  <c r="BL601" i="3"/>
  <c r="BL660" i="3"/>
  <c r="BN687" i="3"/>
  <c r="BK670" i="3"/>
  <c r="BL687" i="3"/>
  <c r="W537" i="3"/>
  <c r="M537" i="3"/>
  <c r="AW537" i="3"/>
  <c r="AT537" i="3"/>
  <c r="N537" i="3"/>
  <c r="AF537" i="3"/>
  <c r="AL544" i="3"/>
  <c r="BE544" i="3"/>
  <c r="Y544" i="3"/>
  <c r="AR544" i="3"/>
  <c r="BG544" i="3"/>
  <c r="AA544" i="3"/>
  <c r="AP546" i="3"/>
  <c r="BI546" i="3"/>
  <c r="AC546" i="3"/>
  <c r="AV546" i="3"/>
  <c r="P546" i="3"/>
  <c r="AE546" i="3"/>
  <c r="AO553" i="3"/>
  <c r="BH553" i="3"/>
  <c r="AB553" i="3"/>
  <c r="AQ553" i="3"/>
  <c r="BF553" i="3"/>
  <c r="Z553" i="3"/>
  <c r="BA560" i="3"/>
  <c r="Y560" i="3"/>
  <c r="AB560" i="3"/>
  <c r="BI562" i="3"/>
  <c r="S562" i="3"/>
  <c r="AB562" i="3"/>
  <c r="AA562" i="3"/>
  <c r="BF562" i="3"/>
  <c r="N562" i="3"/>
  <c r="AL569" i="3"/>
  <c r="BH569" i="3"/>
  <c r="R571" i="3"/>
  <c r="BL571" i="3" s="1"/>
  <c r="AH571" i="3"/>
  <c r="AX571" i="3"/>
  <c r="S571" i="3"/>
  <c r="AI571" i="3"/>
  <c r="AY571" i="3"/>
  <c r="T571" i="3"/>
  <c r="AJ571" i="3"/>
  <c r="AZ571" i="3"/>
  <c r="Q571" i="3"/>
  <c r="AG571" i="3"/>
  <c r="AW571" i="3"/>
  <c r="N585" i="3"/>
  <c r="BN585" i="3" s="1"/>
  <c r="AD585" i="3"/>
  <c r="AT585" i="3"/>
  <c r="P585" i="3"/>
  <c r="AF585" i="3"/>
  <c r="AV585" i="3"/>
  <c r="O585" i="3"/>
  <c r="AU585" i="3"/>
  <c r="AG585" i="3"/>
  <c r="S585" i="3"/>
  <c r="AY585" i="3"/>
  <c r="AC585" i="3"/>
  <c r="BI585" i="3"/>
  <c r="Y617" i="3"/>
  <c r="AO617" i="3"/>
  <c r="BE617" i="3"/>
  <c r="V617" i="3"/>
  <c r="AL617" i="3"/>
  <c r="BB617" i="3"/>
  <c r="W617" i="3"/>
  <c r="AM617" i="3"/>
  <c r="BC617" i="3"/>
  <c r="X617" i="3"/>
  <c r="AN617" i="3"/>
  <c r="BD617" i="3"/>
  <c r="Q617" i="3"/>
  <c r="AG617" i="3"/>
  <c r="AW617" i="3"/>
  <c r="N617" i="3"/>
  <c r="AD617" i="3"/>
  <c r="AT617" i="3"/>
  <c r="O617" i="3"/>
  <c r="AE617" i="3"/>
  <c r="AU617" i="3"/>
  <c r="P617" i="3"/>
  <c r="BK617" i="3" s="1"/>
  <c r="AF617" i="3"/>
  <c r="AV617" i="3"/>
  <c r="R621" i="3"/>
  <c r="AH621" i="3"/>
  <c r="AX621" i="3"/>
  <c r="S621" i="3"/>
  <c r="BK621" i="3" s="1"/>
  <c r="AI621" i="3"/>
  <c r="AY621" i="3"/>
  <c r="T621" i="3"/>
  <c r="AJ621" i="3"/>
  <c r="AZ621" i="3"/>
  <c r="Q621" i="3"/>
  <c r="AG621" i="3"/>
  <c r="AW621" i="3"/>
  <c r="Z621" i="3"/>
  <c r="AP621" i="3"/>
  <c r="BF621" i="3"/>
  <c r="AA621" i="3"/>
  <c r="AQ621" i="3"/>
  <c r="BG621" i="3"/>
  <c r="AB621" i="3"/>
  <c r="AR621" i="3"/>
  <c r="BH621" i="3"/>
  <c r="Y621" i="3"/>
  <c r="AO621" i="3"/>
  <c r="BE621" i="3"/>
  <c r="L521" i="3"/>
  <c r="L504" i="3"/>
  <c r="BM568" i="3"/>
  <c r="BJ577" i="3"/>
  <c r="BK618" i="3"/>
  <c r="BK609" i="3"/>
  <c r="BK563" i="3"/>
  <c r="BL683" i="3"/>
  <c r="BK672" i="3"/>
  <c r="BL692" i="3"/>
  <c r="AE626" i="3"/>
  <c r="BF626" i="3"/>
  <c r="AL626" i="3"/>
  <c r="N626" i="3"/>
  <c r="AS626" i="3"/>
  <c r="Y626" i="3"/>
  <c r="V581" i="3"/>
  <c r="AY581" i="3"/>
  <c r="AI581" i="3"/>
  <c r="S581" i="3"/>
  <c r="BA581" i="3"/>
  <c r="AK581" i="3"/>
  <c r="U581" i="3"/>
  <c r="BA537" i="3"/>
  <c r="AQ537" i="3"/>
  <c r="Y537" i="3"/>
  <c r="AH537" i="3"/>
  <c r="AZ537" i="3"/>
  <c r="T537" i="3"/>
  <c r="BF544" i="3"/>
  <c r="Z544" i="3"/>
  <c r="AS544" i="3"/>
  <c r="M544" i="3"/>
  <c r="AF544" i="3"/>
  <c r="AU544" i="3"/>
  <c r="O544" i="3"/>
  <c r="AD546" i="3"/>
  <c r="AW546" i="3"/>
  <c r="Q546" i="3"/>
  <c r="AJ546" i="3"/>
  <c r="AY546" i="3"/>
  <c r="S546" i="3"/>
  <c r="BI553" i="3"/>
  <c r="AC553" i="3"/>
  <c r="AV553" i="3"/>
  <c r="P553" i="3"/>
  <c r="AE553" i="3"/>
  <c r="AT553" i="3"/>
  <c r="N553" i="3"/>
  <c r="U560" i="3"/>
  <c r="AM560" i="3"/>
  <c r="BF560" i="3"/>
  <c r="BD562" i="3"/>
  <c r="M562" i="3"/>
  <c r="W562" i="3"/>
  <c r="AZ562" i="3"/>
  <c r="AT562" i="3"/>
  <c r="V569" i="3"/>
  <c r="BK671" i="3"/>
  <c r="K523" i="3"/>
  <c r="L481" i="3"/>
  <c r="L473" i="3"/>
  <c r="L471" i="3"/>
  <c r="L464" i="3"/>
  <c r="BN686" i="3"/>
  <c r="BN538" i="3"/>
  <c r="BN570" i="3"/>
  <c r="AR626" i="3"/>
  <c r="X626" i="3"/>
  <c r="AU626" i="3"/>
  <c r="AA626" i="3"/>
  <c r="BB626" i="3"/>
  <c r="AD626" i="3"/>
  <c r="BI626" i="3"/>
  <c r="AO626" i="3"/>
  <c r="Q626" i="3"/>
  <c r="AL628" i="3"/>
  <c r="Y628" i="3"/>
  <c r="BG628" i="3"/>
  <c r="O569" i="3"/>
  <c r="AA569" i="3"/>
  <c r="AR569" i="3"/>
  <c r="BE569" i="3"/>
  <c r="AJ581" i="3"/>
  <c r="AX581" i="3"/>
  <c r="R581" i="3"/>
  <c r="AF581" i="3"/>
  <c r="AT581" i="3"/>
  <c r="N581" i="3"/>
  <c r="AU581" i="3"/>
  <c r="AE581" i="3"/>
  <c r="O581" i="3"/>
  <c r="AW581" i="3"/>
  <c r="AG581" i="3"/>
  <c r="BC537" i="3"/>
  <c r="AS537" i="3"/>
  <c r="AI537" i="3"/>
  <c r="Q537" i="3"/>
  <c r="AD537" i="3"/>
  <c r="AV537" i="3"/>
  <c r="P537" i="3"/>
  <c r="BB544" i="3"/>
  <c r="V544" i="3"/>
  <c r="AO544" i="3"/>
  <c r="BH544" i="3"/>
  <c r="AB544" i="3"/>
  <c r="AQ544" i="3"/>
  <c r="BF546" i="3"/>
  <c r="Z546" i="3"/>
  <c r="AS546" i="3"/>
  <c r="M546" i="3"/>
  <c r="AF546" i="3"/>
  <c r="AU546" i="3"/>
  <c r="O546" i="3"/>
  <c r="BE553" i="3"/>
  <c r="Y553" i="3"/>
  <c r="AR553" i="3"/>
  <c r="BG553" i="3"/>
  <c r="AA553" i="3"/>
  <c r="AP553" i="3"/>
  <c r="AQ560" i="3"/>
  <c r="BH560" i="3"/>
  <c r="AP560" i="3"/>
  <c r="AN562" i="3"/>
  <c r="AW562" i="3"/>
  <c r="AV562" i="3"/>
  <c r="AJ562" i="3"/>
  <c r="AP562" i="3"/>
  <c r="AO569" i="3"/>
  <c r="BG569" i="3"/>
  <c r="N619" i="3"/>
  <c r="AD619" i="3"/>
  <c r="AT619" i="3"/>
  <c r="O619" i="3"/>
  <c r="AE619" i="3"/>
  <c r="AU619" i="3"/>
  <c r="P619" i="3"/>
  <c r="AF619" i="3"/>
  <c r="AV619" i="3"/>
  <c r="M619" i="3"/>
  <c r="AC619" i="3"/>
  <c r="AS619" i="3"/>
  <c r="BI619" i="3"/>
  <c r="V619" i="3"/>
  <c r="AL619" i="3"/>
  <c r="BB619" i="3"/>
  <c r="W619" i="3"/>
  <c r="AM619" i="3"/>
  <c r="BC619" i="3"/>
  <c r="X619" i="3"/>
  <c r="AN619" i="3"/>
  <c r="BD619" i="3"/>
  <c r="U619" i="3"/>
  <c r="AK619" i="3"/>
  <c r="BA619" i="3"/>
  <c r="AP623" i="3"/>
  <c r="BG623" i="3"/>
  <c r="Y623" i="3"/>
  <c r="AA623" i="3"/>
  <c r="AR623" i="3"/>
  <c r="BE623" i="3"/>
  <c r="N623" i="3"/>
  <c r="BK693" i="3"/>
  <c r="BC531" i="3"/>
  <c r="AY531" i="3"/>
  <c r="AU531" i="3"/>
  <c r="BL531" i="3" s="1"/>
  <c r="BD531" i="3"/>
  <c r="AN531" i="3"/>
  <c r="X531" i="3"/>
  <c r="BB531" i="3"/>
  <c r="AL531" i="3"/>
  <c r="V531" i="3"/>
  <c r="AW531" i="3"/>
  <c r="AG531" i="3"/>
  <c r="P584" i="3"/>
  <c r="T584" i="3"/>
  <c r="X584" i="3"/>
  <c r="AB584" i="3"/>
  <c r="AF584" i="3"/>
  <c r="AJ584" i="3"/>
  <c r="AN584" i="3"/>
  <c r="AR584" i="3"/>
  <c r="AV584" i="3"/>
  <c r="AZ584" i="3"/>
  <c r="BD584" i="3"/>
  <c r="BH584" i="3"/>
  <c r="N584" i="3"/>
  <c r="R584" i="3"/>
  <c r="V584" i="3"/>
  <c r="Z584" i="3"/>
  <c r="AD584" i="3"/>
  <c r="AH584" i="3"/>
  <c r="AL584" i="3"/>
  <c r="AP584" i="3"/>
  <c r="AT584" i="3"/>
  <c r="AX584" i="3"/>
  <c r="BB584" i="3"/>
  <c r="BF584" i="3"/>
  <c r="Q584" i="3"/>
  <c r="Y584" i="3"/>
  <c r="AG584" i="3"/>
  <c r="AO584" i="3"/>
  <c r="AW584" i="3"/>
  <c r="BE584" i="3"/>
  <c r="S584" i="3"/>
  <c r="AA584" i="3"/>
  <c r="AI584" i="3"/>
  <c r="AQ584" i="3"/>
  <c r="AY584" i="3"/>
  <c r="BG584" i="3"/>
  <c r="M584" i="3"/>
  <c r="U584" i="3"/>
  <c r="AC584" i="3"/>
  <c r="AK584" i="3"/>
  <c r="AS584" i="3"/>
  <c r="BA584" i="3"/>
  <c r="BI584" i="3"/>
  <c r="O584" i="3"/>
  <c r="W584" i="3"/>
  <c r="AE584" i="3"/>
  <c r="AM584" i="3"/>
  <c r="AU584" i="3"/>
  <c r="BC584" i="3"/>
  <c r="P600" i="3"/>
  <c r="T600" i="3"/>
  <c r="X600" i="3"/>
  <c r="AB600" i="3"/>
  <c r="AF600" i="3"/>
  <c r="AJ600" i="3"/>
  <c r="AN600" i="3"/>
  <c r="AR600" i="3"/>
  <c r="AV600" i="3"/>
  <c r="AZ600" i="3"/>
  <c r="BD600" i="3"/>
  <c r="BH600" i="3"/>
  <c r="M600" i="3"/>
  <c r="Q600" i="3"/>
  <c r="U600" i="3"/>
  <c r="Y600" i="3"/>
  <c r="AC600" i="3"/>
  <c r="AG600" i="3"/>
  <c r="AK600" i="3"/>
  <c r="AO600" i="3"/>
  <c r="AS600" i="3"/>
  <c r="AW600" i="3"/>
  <c r="BA600" i="3"/>
  <c r="BE600" i="3"/>
  <c r="BI600" i="3"/>
  <c r="N600" i="3"/>
  <c r="R600" i="3"/>
  <c r="V600" i="3"/>
  <c r="Z600" i="3"/>
  <c r="AD600" i="3"/>
  <c r="AH600" i="3"/>
  <c r="AL600" i="3"/>
  <c r="AP600" i="3"/>
  <c r="AT600" i="3"/>
  <c r="AX600" i="3"/>
  <c r="BB600" i="3"/>
  <c r="BF600" i="3"/>
  <c r="O600" i="3"/>
  <c r="S600" i="3"/>
  <c r="W600" i="3"/>
  <c r="AA600" i="3"/>
  <c r="AE600" i="3"/>
  <c r="AI600" i="3"/>
  <c r="AM600" i="3"/>
  <c r="AQ600" i="3"/>
  <c r="AU600" i="3"/>
  <c r="AY600" i="3"/>
  <c r="BC600" i="3"/>
  <c r="BG600" i="3"/>
  <c r="M616" i="3"/>
  <c r="Q616" i="3"/>
  <c r="U616" i="3"/>
  <c r="Y616" i="3"/>
  <c r="AC616" i="3"/>
  <c r="AG616" i="3"/>
  <c r="AK616" i="3"/>
  <c r="AO616" i="3"/>
  <c r="AS616" i="3"/>
  <c r="AW616" i="3"/>
  <c r="BA616" i="3"/>
  <c r="O616" i="3"/>
  <c r="S616" i="3"/>
  <c r="W616" i="3"/>
  <c r="AA616" i="3"/>
  <c r="AE616" i="3"/>
  <c r="AI616" i="3"/>
  <c r="AM616" i="3"/>
  <c r="AQ616" i="3"/>
  <c r="AU616" i="3"/>
  <c r="AY616" i="3"/>
  <c r="BC616" i="3"/>
  <c r="T616" i="3"/>
  <c r="AB616" i="3"/>
  <c r="AJ616" i="3"/>
  <c r="AR616" i="3"/>
  <c r="AZ616" i="3"/>
  <c r="BF616" i="3"/>
  <c r="N616" i="3"/>
  <c r="V616" i="3"/>
  <c r="AD616" i="3"/>
  <c r="AL616" i="3"/>
  <c r="AT616" i="3"/>
  <c r="BB616" i="3"/>
  <c r="BG616" i="3"/>
  <c r="P616" i="3"/>
  <c r="X616" i="3"/>
  <c r="AF616" i="3"/>
  <c r="AN616" i="3"/>
  <c r="AV616" i="3"/>
  <c r="BD616" i="3"/>
  <c r="BH616" i="3"/>
  <c r="R616" i="3"/>
  <c r="Z616" i="3"/>
  <c r="AH616" i="3"/>
  <c r="AP616" i="3"/>
  <c r="AX616" i="3"/>
  <c r="BE616" i="3"/>
  <c r="BI616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N590" i="3"/>
  <c r="R590" i="3"/>
  <c r="V590" i="3"/>
  <c r="Z590" i="3"/>
  <c r="AD590" i="3"/>
  <c r="AH590" i="3"/>
  <c r="AL590" i="3"/>
  <c r="AP590" i="3"/>
  <c r="AT590" i="3"/>
  <c r="AX590" i="3"/>
  <c r="BB590" i="3"/>
  <c r="BF590" i="3"/>
  <c r="O590" i="3"/>
  <c r="S590" i="3"/>
  <c r="W590" i="3"/>
  <c r="AA590" i="3"/>
  <c r="AE590" i="3"/>
  <c r="AI590" i="3"/>
  <c r="AM590" i="3"/>
  <c r="AQ590" i="3"/>
  <c r="AU590" i="3"/>
  <c r="AY590" i="3"/>
  <c r="BC590" i="3"/>
  <c r="BG590" i="3"/>
  <c r="O606" i="3"/>
  <c r="S606" i="3"/>
  <c r="W606" i="3"/>
  <c r="AA606" i="3"/>
  <c r="AE606" i="3"/>
  <c r="AI606" i="3"/>
  <c r="AM606" i="3"/>
  <c r="AQ606" i="3"/>
  <c r="AU606" i="3"/>
  <c r="AY606" i="3"/>
  <c r="BC606" i="3"/>
  <c r="BG606" i="3"/>
  <c r="P606" i="3"/>
  <c r="T606" i="3"/>
  <c r="X606" i="3"/>
  <c r="AB606" i="3"/>
  <c r="AF606" i="3"/>
  <c r="AJ606" i="3"/>
  <c r="AN606" i="3"/>
  <c r="AR606" i="3"/>
  <c r="AV606" i="3"/>
  <c r="AZ606" i="3"/>
  <c r="BD606" i="3"/>
  <c r="BH606" i="3"/>
  <c r="M606" i="3"/>
  <c r="Q606" i="3"/>
  <c r="U606" i="3"/>
  <c r="Y606" i="3"/>
  <c r="AC606" i="3"/>
  <c r="AG606" i="3"/>
  <c r="AK606" i="3"/>
  <c r="AO606" i="3"/>
  <c r="AS606" i="3"/>
  <c r="AW606" i="3"/>
  <c r="BA606" i="3"/>
  <c r="BE606" i="3"/>
  <c r="BI606" i="3"/>
  <c r="N606" i="3"/>
  <c r="R606" i="3"/>
  <c r="V606" i="3"/>
  <c r="Z606" i="3"/>
  <c r="AD606" i="3"/>
  <c r="AH606" i="3"/>
  <c r="AL606" i="3"/>
  <c r="AP606" i="3"/>
  <c r="AT606" i="3"/>
  <c r="AX606" i="3"/>
  <c r="BB606" i="3"/>
  <c r="BF606" i="3"/>
  <c r="BJ675" i="3"/>
  <c r="BN666" i="3"/>
  <c r="BJ678" i="3"/>
  <c r="BN662" i="3"/>
  <c r="BM675" i="3"/>
  <c r="BL690" i="3"/>
  <c r="BN674" i="3"/>
  <c r="BK680" i="3"/>
  <c r="BJ680" i="3"/>
  <c r="BL659" i="3"/>
  <c r="BM684" i="3"/>
  <c r="BM670" i="3"/>
  <c r="BM692" i="3"/>
  <c r="BK676" i="3"/>
  <c r="BL688" i="3"/>
  <c r="BM668" i="3"/>
  <c r="BJ538" i="3"/>
  <c r="BL545" i="3"/>
  <c r="BN554" i="3"/>
  <c r="BL577" i="3"/>
  <c r="BK620" i="3"/>
  <c r="BM620" i="3"/>
  <c r="BJ622" i="3"/>
  <c r="BK624" i="3"/>
  <c r="N540" i="3"/>
  <c r="R540" i="3"/>
  <c r="V540" i="3"/>
  <c r="Z540" i="3"/>
  <c r="AD540" i="3"/>
  <c r="AH540" i="3"/>
  <c r="AL540" i="3"/>
  <c r="AP540" i="3"/>
  <c r="AT540" i="3"/>
  <c r="AX540" i="3"/>
  <c r="BB540" i="3"/>
  <c r="BF540" i="3"/>
  <c r="O540" i="3"/>
  <c r="T540" i="3"/>
  <c r="Y540" i="3"/>
  <c r="AE540" i="3"/>
  <c r="AJ540" i="3"/>
  <c r="AO540" i="3"/>
  <c r="AU540" i="3"/>
  <c r="AZ540" i="3"/>
  <c r="BE540" i="3"/>
  <c r="P540" i="3"/>
  <c r="U540" i="3"/>
  <c r="AA540" i="3"/>
  <c r="AF540" i="3"/>
  <c r="AK540" i="3"/>
  <c r="AQ540" i="3"/>
  <c r="AV540" i="3"/>
  <c r="BA540" i="3"/>
  <c r="BG540" i="3"/>
  <c r="Q540" i="3"/>
  <c r="W540" i="3"/>
  <c r="AB540" i="3"/>
  <c r="AG540" i="3"/>
  <c r="AM540" i="3"/>
  <c r="AR540" i="3"/>
  <c r="AW540" i="3"/>
  <c r="BC540" i="3"/>
  <c r="BH540" i="3"/>
  <c r="M540" i="3"/>
  <c r="S540" i="3"/>
  <c r="X540" i="3"/>
  <c r="AC540" i="3"/>
  <c r="AI540" i="3"/>
  <c r="AN540" i="3"/>
  <c r="AS540" i="3"/>
  <c r="AY540" i="3"/>
  <c r="BD540" i="3"/>
  <c r="BI540" i="3"/>
  <c r="M549" i="3"/>
  <c r="Q549" i="3"/>
  <c r="U549" i="3"/>
  <c r="Y549" i="3"/>
  <c r="AC549" i="3"/>
  <c r="AG549" i="3"/>
  <c r="AK549" i="3"/>
  <c r="AO549" i="3"/>
  <c r="AS549" i="3"/>
  <c r="AW549" i="3"/>
  <c r="BA549" i="3"/>
  <c r="BE549" i="3"/>
  <c r="BI549" i="3"/>
  <c r="N549" i="3"/>
  <c r="R549" i="3"/>
  <c r="V549" i="3"/>
  <c r="Z549" i="3"/>
  <c r="AD549" i="3"/>
  <c r="AH549" i="3"/>
  <c r="AL549" i="3"/>
  <c r="AP549" i="3"/>
  <c r="AT549" i="3"/>
  <c r="AX549" i="3"/>
  <c r="BB549" i="3"/>
  <c r="BF549" i="3"/>
  <c r="O549" i="3"/>
  <c r="S549" i="3"/>
  <c r="W549" i="3"/>
  <c r="AA549" i="3"/>
  <c r="AE549" i="3"/>
  <c r="AI549" i="3"/>
  <c r="AM549" i="3"/>
  <c r="AQ549" i="3"/>
  <c r="AU549" i="3"/>
  <c r="AY549" i="3"/>
  <c r="BC549" i="3"/>
  <c r="BG549" i="3"/>
  <c r="P549" i="3"/>
  <c r="T549" i="3"/>
  <c r="X549" i="3"/>
  <c r="AB549" i="3"/>
  <c r="AF549" i="3"/>
  <c r="AJ549" i="3"/>
  <c r="AN549" i="3"/>
  <c r="AR549" i="3"/>
  <c r="AV549" i="3"/>
  <c r="AZ549" i="3"/>
  <c r="BD549" i="3"/>
  <c r="BH549" i="3"/>
  <c r="N558" i="3"/>
  <c r="R558" i="3"/>
  <c r="V558" i="3"/>
  <c r="Z558" i="3"/>
  <c r="AD558" i="3"/>
  <c r="AH558" i="3"/>
  <c r="AL558" i="3"/>
  <c r="AP558" i="3"/>
  <c r="AT558" i="3"/>
  <c r="AX558" i="3"/>
  <c r="BB558" i="3"/>
  <c r="BF558" i="3"/>
  <c r="P558" i="3"/>
  <c r="T558" i="3"/>
  <c r="X558" i="3"/>
  <c r="AB558" i="3"/>
  <c r="AF558" i="3"/>
  <c r="AJ558" i="3"/>
  <c r="AN558" i="3"/>
  <c r="AR558" i="3"/>
  <c r="AV558" i="3"/>
  <c r="AZ558" i="3"/>
  <c r="BD558" i="3"/>
  <c r="BH558" i="3"/>
  <c r="S558" i="3"/>
  <c r="AA558" i="3"/>
  <c r="AI558" i="3"/>
  <c r="AQ558" i="3"/>
  <c r="AY558" i="3"/>
  <c r="BG558" i="3"/>
  <c r="M558" i="3"/>
  <c r="U558" i="3"/>
  <c r="AC558" i="3"/>
  <c r="AK558" i="3"/>
  <c r="AS558" i="3"/>
  <c r="BA558" i="3"/>
  <c r="BI558" i="3"/>
  <c r="O558" i="3"/>
  <c r="W558" i="3"/>
  <c r="AE558" i="3"/>
  <c r="AM558" i="3"/>
  <c r="AU558" i="3"/>
  <c r="BC558" i="3"/>
  <c r="Q558" i="3"/>
  <c r="Y558" i="3"/>
  <c r="AG558" i="3"/>
  <c r="AO558" i="3"/>
  <c r="AW558" i="3"/>
  <c r="BE558" i="3"/>
  <c r="O567" i="3"/>
  <c r="S567" i="3"/>
  <c r="W567" i="3"/>
  <c r="AA567" i="3"/>
  <c r="AE567" i="3"/>
  <c r="AI567" i="3"/>
  <c r="AM567" i="3"/>
  <c r="AQ567" i="3"/>
  <c r="AU567" i="3"/>
  <c r="AY567" i="3"/>
  <c r="BC567" i="3"/>
  <c r="BG567" i="3"/>
  <c r="P567" i="3"/>
  <c r="T567" i="3"/>
  <c r="X567" i="3"/>
  <c r="AB567" i="3"/>
  <c r="AF567" i="3"/>
  <c r="AJ567" i="3"/>
  <c r="AN567" i="3"/>
  <c r="AR567" i="3"/>
  <c r="AV567" i="3"/>
  <c r="AZ567" i="3"/>
  <c r="BD567" i="3"/>
  <c r="BH567" i="3"/>
  <c r="M567" i="3"/>
  <c r="Q567" i="3"/>
  <c r="U567" i="3"/>
  <c r="Y567" i="3"/>
  <c r="AC567" i="3"/>
  <c r="AG567" i="3"/>
  <c r="AK567" i="3"/>
  <c r="AO567" i="3"/>
  <c r="AS567" i="3"/>
  <c r="AW567" i="3"/>
  <c r="BA567" i="3"/>
  <c r="BE567" i="3"/>
  <c r="BI567" i="3"/>
  <c r="N567" i="3"/>
  <c r="R567" i="3"/>
  <c r="V567" i="3"/>
  <c r="Z567" i="3"/>
  <c r="AD567" i="3"/>
  <c r="AH567" i="3"/>
  <c r="AL567" i="3"/>
  <c r="AP567" i="3"/>
  <c r="AT567" i="3"/>
  <c r="AX567" i="3"/>
  <c r="BB567" i="3"/>
  <c r="BF567" i="3"/>
  <c r="N583" i="3"/>
  <c r="R583" i="3"/>
  <c r="V583" i="3"/>
  <c r="Z583" i="3"/>
  <c r="AD583" i="3"/>
  <c r="AH583" i="3"/>
  <c r="AL583" i="3"/>
  <c r="AP583" i="3"/>
  <c r="AT583" i="3"/>
  <c r="AX583" i="3"/>
  <c r="BB583" i="3"/>
  <c r="BF583" i="3"/>
  <c r="P583" i="3"/>
  <c r="T583" i="3"/>
  <c r="X583" i="3"/>
  <c r="AB583" i="3"/>
  <c r="AF583" i="3"/>
  <c r="AJ583" i="3"/>
  <c r="AN583" i="3"/>
  <c r="AR583" i="3"/>
  <c r="AV583" i="3"/>
  <c r="AZ583" i="3"/>
  <c r="BD583" i="3"/>
  <c r="BH583" i="3"/>
  <c r="S583" i="3"/>
  <c r="AA583" i="3"/>
  <c r="AI583" i="3"/>
  <c r="AQ583" i="3"/>
  <c r="AY583" i="3"/>
  <c r="BG583" i="3"/>
  <c r="M583" i="3"/>
  <c r="U583" i="3"/>
  <c r="AC583" i="3"/>
  <c r="AK583" i="3"/>
  <c r="AS583" i="3"/>
  <c r="BA583" i="3"/>
  <c r="BI583" i="3"/>
  <c r="O583" i="3"/>
  <c r="W583" i="3"/>
  <c r="AE583" i="3"/>
  <c r="AM583" i="3"/>
  <c r="AU583" i="3"/>
  <c r="BC583" i="3"/>
  <c r="Q583" i="3"/>
  <c r="Y583" i="3"/>
  <c r="AG583" i="3"/>
  <c r="AO583" i="3"/>
  <c r="AW583" i="3"/>
  <c r="BE583" i="3"/>
  <c r="N613" i="3"/>
  <c r="R613" i="3"/>
  <c r="V613" i="3"/>
  <c r="Z613" i="3"/>
  <c r="AD613" i="3"/>
  <c r="AH613" i="3"/>
  <c r="AL613" i="3"/>
  <c r="AP613" i="3"/>
  <c r="AT613" i="3"/>
  <c r="AX613" i="3"/>
  <c r="BB613" i="3"/>
  <c r="BF613" i="3"/>
  <c r="P613" i="3"/>
  <c r="T613" i="3"/>
  <c r="X613" i="3"/>
  <c r="AB613" i="3"/>
  <c r="AF613" i="3"/>
  <c r="AJ613" i="3"/>
  <c r="AN613" i="3"/>
  <c r="AR613" i="3"/>
  <c r="AV613" i="3"/>
  <c r="AZ613" i="3"/>
  <c r="BD613" i="3"/>
  <c r="BH613" i="3"/>
  <c r="Q613" i="3"/>
  <c r="Y613" i="3"/>
  <c r="AG613" i="3"/>
  <c r="AO613" i="3"/>
  <c r="AW613" i="3"/>
  <c r="BE613" i="3"/>
  <c r="S613" i="3"/>
  <c r="AA613" i="3"/>
  <c r="AI613" i="3"/>
  <c r="AQ613" i="3"/>
  <c r="AY613" i="3"/>
  <c r="BG613" i="3"/>
  <c r="M613" i="3"/>
  <c r="U613" i="3"/>
  <c r="AC613" i="3"/>
  <c r="AK613" i="3"/>
  <c r="AS613" i="3"/>
  <c r="BA613" i="3"/>
  <c r="BI613" i="3"/>
  <c r="O613" i="3"/>
  <c r="W613" i="3"/>
  <c r="AE613" i="3"/>
  <c r="AM613" i="3"/>
  <c r="AU613" i="3"/>
  <c r="BC613" i="3"/>
  <c r="AL576" i="3"/>
  <c r="BH576" i="3"/>
  <c r="AB576" i="3"/>
  <c r="AP576" i="3"/>
  <c r="BD576" i="3"/>
  <c r="X576" i="3"/>
  <c r="BA576" i="3"/>
  <c r="AK576" i="3"/>
  <c r="U576" i="3"/>
  <c r="BC576" i="3"/>
  <c r="AM576" i="3"/>
  <c r="W576" i="3"/>
  <c r="AX578" i="3"/>
  <c r="R578" i="3"/>
  <c r="AF578" i="3"/>
  <c r="AT578" i="3"/>
  <c r="N578" i="3"/>
  <c r="AJ578" i="3"/>
  <c r="BE578" i="3"/>
  <c r="AO578" i="3"/>
  <c r="Y578" i="3"/>
  <c r="BG578" i="3"/>
  <c r="AQ578" i="3"/>
  <c r="AA578" i="3"/>
  <c r="BM619" i="3"/>
  <c r="BL621" i="3"/>
  <c r="N534" i="3"/>
  <c r="R534" i="3"/>
  <c r="V534" i="3"/>
  <c r="Z534" i="3"/>
  <c r="AD534" i="3"/>
  <c r="AH534" i="3"/>
  <c r="AL534" i="3"/>
  <c r="AP534" i="3"/>
  <c r="AT534" i="3"/>
  <c r="AX534" i="3"/>
  <c r="BB534" i="3"/>
  <c r="BF534" i="3"/>
  <c r="P534" i="3"/>
  <c r="T534" i="3"/>
  <c r="X534" i="3"/>
  <c r="AB534" i="3"/>
  <c r="AF534" i="3"/>
  <c r="AJ534" i="3"/>
  <c r="AN534" i="3"/>
  <c r="AR534" i="3"/>
  <c r="AV534" i="3"/>
  <c r="AZ534" i="3"/>
  <c r="BD534" i="3"/>
  <c r="BH534" i="3"/>
  <c r="O534" i="3"/>
  <c r="W534" i="3"/>
  <c r="AE534" i="3"/>
  <c r="AM534" i="3"/>
  <c r="AU534" i="3"/>
  <c r="BC534" i="3"/>
  <c r="Q534" i="3"/>
  <c r="Y534" i="3"/>
  <c r="AG534" i="3"/>
  <c r="AO534" i="3"/>
  <c r="AW534" i="3"/>
  <c r="BE534" i="3"/>
  <c r="S534" i="3"/>
  <c r="AA534" i="3"/>
  <c r="AI534" i="3"/>
  <c r="AQ534" i="3"/>
  <c r="AY534" i="3"/>
  <c r="BG534" i="3"/>
  <c r="M534" i="3"/>
  <c r="U534" i="3"/>
  <c r="AC534" i="3"/>
  <c r="AK534" i="3"/>
  <c r="AS534" i="3"/>
  <c r="BA534" i="3"/>
  <c r="BI534" i="3"/>
  <c r="P550" i="3"/>
  <c r="T550" i="3"/>
  <c r="X550" i="3"/>
  <c r="AB550" i="3"/>
  <c r="AF550" i="3"/>
  <c r="AJ550" i="3"/>
  <c r="AN550" i="3"/>
  <c r="AR550" i="3"/>
  <c r="AV550" i="3"/>
  <c r="AZ550" i="3"/>
  <c r="BD550" i="3"/>
  <c r="BH550" i="3"/>
  <c r="M550" i="3"/>
  <c r="Q550" i="3"/>
  <c r="U550" i="3"/>
  <c r="Y550" i="3"/>
  <c r="AC550" i="3"/>
  <c r="AG550" i="3"/>
  <c r="AK550" i="3"/>
  <c r="AO550" i="3"/>
  <c r="AS550" i="3"/>
  <c r="AW550" i="3"/>
  <c r="BA550" i="3"/>
  <c r="BE550" i="3"/>
  <c r="BI550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O550" i="3"/>
  <c r="S550" i="3"/>
  <c r="W550" i="3"/>
  <c r="AA550" i="3"/>
  <c r="AE550" i="3"/>
  <c r="AI550" i="3"/>
  <c r="AM550" i="3"/>
  <c r="AQ550" i="3"/>
  <c r="AU550" i="3"/>
  <c r="AY550" i="3"/>
  <c r="BC550" i="3"/>
  <c r="BG550" i="3"/>
  <c r="P559" i="3"/>
  <c r="T559" i="3"/>
  <c r="X559" i="3"/>
  <c r="AB559" i="3"/>
  <c r="AF559" i="3"/>
  <c r="AJ559" i="3"/>
  <c r="AN559" i="3"/>
  <c r="AR559" i="3"/>
  <c r="AV559" i="3"/>
  <c r="AZ559" i="3"/>
  <c r="BD559" i="3"/>
  <c r="BH559" i="3"/>
  <c r="N559" i="3"/>
  <c r="R559" i="3"/>
  <c r="V559" i="3"/>
  <c r="Z559" i="3"/>
  <c r="AD559" i="3"/>
  <c r="AH559" i="3"/>
  <c r="AL559" i="3"/>
  <c r="AP559" i="3"/>
  <c r="AT559" i="3"/>
  <c r="AX559" i="3"/>
  <c r="BB559" i="3"/>
  <c r="BF559" i="3"/>
  <c r="Q559" i="3"/>
  <c r="Y559" i="3"/>
  <c r="AG559" i="3"/>
  <c r="AO559" i="3"/>
  <c r="AW559" i="3"/>
  <c r="BE559" i="3"/>
  <c r="S559" i="3"/>
  <c r="AA559" i="3"/>
  <c r="AI559" i="3"/>
  <c r="AQ559" i="3"/>
  <c r="AY559" i="3"/>
  <c r="BG559" i="3"/>
  <c r="M559" i="3"/>
  <c r="U559" i="3"/>
  <c r="AC559" i="3"/>
  <c r="AK559" i="3"/>
  <c r="AS559" i="3"/>
  <c r="BA559" i="3"/>
  <c r="BI559" i="3"/>
  <c r="O559" i="3"/>
  <c r="W559" i="3"/>
  <c r="AE559" i="3"/>
  <c r="AM559" i="3"/>
  <c r="AU559" i="3"/>
  <c r="BC559" i="3"/>
  <c r="M605" i="3"/>
  <c r="Q605" i="3"/>
  <c r="U605" i="3"/>
  <c r="Y605" i="3"/>
  <c r="AC605" i="3"/>
  <c r="AG605" i="3"/>
  <c r="AK605" i="3"/>
  <c r="AO605" i="3"/>
  <c r="AS605" i="3"/>
  <c r="AW605" i="3"/>
  <c r="BA605" i="3"/>
  <c r="BE605" i="3"/>
  <c r="BI605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O605" i="3"/>
  <c r="S605" i="3"/>
  <c r="W605" i="3"/>
  <c r="AA605" i="3"/>
  <c r="AE605" i="3"/>
  <c r="AI605" i="3"/>
  <c r="AM605" i="3"/>
  <c r="AQ605" i="3"/>
  <c r="AU605" i="3"/>
  <c r="AY605" i="3"/>
  <c r="BC605" i="3"/>
  <c r="BG605" i="3"/>
  <c r="P605" i="3"/>
  <c r="T605" i="3"/>
  <c r="X605" i="3"/>
  <c r="AB605" i="3"/>
  <c r="AF605" i="3"/>
  <c r="AJ605" i="3"/>
  <c r="AN605" i="3"/>
  <c r="AR605" i="3"/>
  <c r="AV605" i="3"/>
  <c r="AZ605" i="3"/>
  <c r="BD605" i="3"/>
  <c r="BH605" i="3"/>
  <c r="BN531" i="3"/>
  <c r="M588" i="3"/>
  <c r="Q588" i="3"/>
  <c r="U588" i="3"/>
  <c r="Y588" i="3"/>
  <c r="AC588" i="3"/>
  <c r="AG588" i="3"/>
  <c r="AK588" i="3"/>
  <c r="AO588" i="3"/>
  <c r="AS588" i="3"/>
  <c r="AW588" i="3"/>
  <c r="BA588" i="3"/>
  <c r="BE588" i="3"/>
  <c r="BI588" i="3"/>
  <c r="N588" i="3"/>
  <c r="R588" i="3"/>
  <c r="V588" i="3"/>
  <c r="Z588" i="3"/>
  <c r="AD588" i="3"/>
  <c r="AH588" i="3"/>
  <c r="AL588" i="3"/>
  <c r="AP588" i="3"/>
  <c r="AT588" i="3"/>
  <c r="AX588" i="3"/>
  <c r="BB588" i="3"/>
  <c r="BF588" i="3"/>
  <c r="O588" i="3"/>
  <c r="S588" i="3"/>
  <c r="W588" i="3"/>
  <c r="AA588" i="3"/>
  <c r="AE588" i="3"/>
  <c r="AI588" i="3"/>
  <c r="AM588" i="3"/>
  <c r="AQ588" i="3"/>
  <c r="AU588" i="3"/>
  <c r="AY588" i="3"/>
  <c r="BC588" i="3"/>
  <c r="BG588" i="3"/>
  <c r="P588" i="3"/>
  <c r="T588" i="3"/>
  <c r="X588" i="3"/>
  <c r="AB588" i="3"/>
  <c r="AF588" i="3"/>
  <c r="AJ588" i="3"/>
  <c r="AN588" i="3"/>
  <c r="AR588" i="3"/>
  <c r="AV588" i="3"/>
  <c r="AZ588" i="3"/>
  <c r="BD588" i="3"/>
  <c r="BH588" i="3"/>
  <c r="N604" i="3"/>
  <c r="R604" i="3"/>
  <c r="V604" i="3"/>
  <c r="Z604" i="3"/>
  <c r="AD604" i="3"/>
  <c r="AH604" i="3"/>
  <c r="AL604" i="3"/>
  <c r="AP604" i="3"/>
  <c r="AT604" i="3"/>
  <c r="AX604" i="3"/>
  <c r="BB604" i="3"/>
  <c r="BF604" i="3"/>
  <c r="O604" i="3"/>
  <c r="S604" i="3"/>
  <c r="W604" i="3"/>
  <c r="AA604" i="3"/>
  <c r="AE604" i="3"/>
  <c r="AI604" i="3"/>
  <c r="AM604" i="3"/>
  <c r="AQ604" i="3"/>
  <c r="AU604" i="3"/>
  <c r="AY604" i="3"/>
  <c r="BC604" i="3"/>
  <c r="BG604" i="3"/>
  <c r="P604" i="3"/>
  <c r="T604" i="3"/>
  <c r="X604" i="3"/>
  <c r="AB604" i="3"/>
  <c r="AF604" i="3"/>
  <c r="AJ604" i="3"/>
  <c r="AN604" i="3"/>
  <c r="AR604" i="3"/>
  <c r="AV604" i="3"/>
  <c r="AZ604" i="3"/>
  <c r="BD604" i="3"/>
  <c r="BH604" i="3"/>
  <c r="M604" i="3"/>
  <c r="Q604" i="3"/>
  <c r="U604" i="3"/>
  <c r="Y604" i="3"/>
  <c r="AC604" i="3"/>
  <c r="AG604" i="3"/>
  <c r="AK604" i="3"/>
  <c r="AO604" i="3"/>
  <c r="AS604" i="3"/>
  <c r="AW604" i="3"/>
  <c r="BA604" i="3"/>
  <c r="BE604" i="3"/>
  <c r="BI604" i="3"/>
  <c r="N587" i="3"/>
  <c r="R587" i="3"/>
  <c r="V587" i="3"/>
  <c r="Z587" i="3"/>
  <c r="AD587" i="3"/>
  <c r="AH587" i="3"/>
  <c r="AL587" i="3"/>
  <c r="AP587" i="3"/>
  <c r="AT587" i="3"/>
  <c r="AX587" i="3"/>
  <c r="BB587" i="3"/>
  <c r="BF587" i="3"/>
  <c r="O587" i="3"/>
  <c r="S587" i="3"/>
  <c r="W587" i="3"/>
  <c r="AA587" i="3"/>
  <c r="AE587" i="3"/>
  <c r="AI587" i="3"/>
  <c r="AM587" i="3"/>
  <c r="AQ587" i="3"/>
  <c r="AU587" i="3"/>
  <c r="AY587" i="3"/>
  <c r="BC587" i="3"/>
  <c r="BG587" i="3"/>
  <c r="P587" i="3"/>
  <c r="T587" i="3"/>
  <c r="X587" i="3"/>
  <c r="AB587" i="3"/>
  <c r="AF587" i="3"/>
  <c r="AJ587" i="3"/>
  <c r="AN587" i="3"/>
  <c r="AR587" i="3"/>
  <c r="AV587" i="3"/>
  <c r="AZ587" i="3"/>
  <c r="BD587" i="3"/>
  <c r="BH587" i="3"/>
  <c r="M587" i="3"/>
  <c r="Q587" i="3"/>
  <c r="U587" i="3"/>
  <c r="Y587" i="3"/>
  <c r="AC587" i="3"/>
  <c r="AG587" i="3"/>
  <c r="AK587" i="3"/>
  <c r="AO587" i="3"/>
  <c r="AS587" i="3"/>
  <c r="AW587" i="3"/>
  <c r="BA587" i="3"/>
  <c r="BE587" i="3"/>
  <c r="BI587" i="3"/>
  <c r="M594" i="3"/>
  <c r="Q594" i="3"/>
  <c r="U594" i="3"/>
  <c r="Y594" i="3"/>
  <c r="AC594" i="3"/>
  <c r="AG594" i="3"/>
  <c r="AK594" i="3"/>
  <c r="AO594" i="3"/>
  <c r="AS594" i="3"/>
  <c r="AW594" i="3"/>
  <c r="BA594" i="3"/>
  <c r="BE594" i="3"/>
  <c r="BI594" i="3"/>
  <c r="N594" i="3"/>
  <c r="R594" i="3"/>
  <c r="V594" i="3"/>
  <c r="Z594" i="3"/>
  <c r="AD594" i="3"/>
  <c r="AH594" i="3"/>
  <c r="AL594" i="3"/>
  <c r="AP594" i="3"/>
  <c r="AT594" i="3"/>
  <c r="AX594" i="3"/>
  <c r="BB594" i="3"/>
  <c r="BF594" i="3"/>
  <c r="O594" i="3"/>
  <c r="S594" i="3"/>
  <c r="W594" i="3"/>
  <c r="AA594" i="3"/>
  <c r="AE594" i="3"/>
  <c r="AI594" i="3"/>
  <c r="AM594" i="3"/>
  <c r="AQ594" i="3"/>
  <c r="AU594" i="3"/>
  <c r="AY594" i="3"/>
  <c r="BC594" i="3"/>
  <c r="BG594" i="3"/>
  <c r="P594" i="3"/>
  <c r="T594" i="3"/>
  <c r="X594" i="3"/>
  <c r="AB594" i="3"/>
  <c r="AF594" i="3"/>
  <c r="AJ594" i="3"/>
  <c r="AN594" i="3"/>
  <c r="AR594" i="3"/>
  <c r="AV594" i="3"/>
  <c r="AZ594" i="3"/>
  <c r="BD594" i="3"/>
  <c r="BH594" i="3"/>
  <c r="N610" i="3"/>
  <c r="R610" i="3"/>
  <c r="V610" i="3"/>
  <c r="Z610" i="3"/>
  <c r="AD610" i="3"/>
  <c r="AH610" i="3"/>
  <c r="AL610" i="3"/>
  <c r="AP610" i="3"/>
  <c r="AT610" i="3"/>
  <c r="AX610" i="3"/>
  <c r="BB610" i="3"/>
  <c r="BF610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M610" i="3"/>
  <c r="U610" i="3"/>
  <c r="AC610" i="3"/>
  <c r="AK610" i="3"/>
  <c r="AS610" i="3"/>
  <c r="BA610" i="3"/>
  <c r="BI610" i="3"/>
  <c r="O610" i="3"/>
  <c r="W610" i="3"/>
  <c r="AE610" i="3"/>
  <c r="AM610" i="3"/>
  <c r="AU610" i="3"/>
  <c r="BC610" i="3"/>
  <c r="Q610" i="3"/>
  <c r="Y610" i="3"/>
  <c r="AG610" i="3"/>
  <c r="AO610" i="3"/>
  <c r="AW610" i="3"/>
  <c r="BE610" i="3"/>
  <c r="S610" i="3"/>
  <c r="AA610" i="3"/>
  <c r="AI610" i="3"/>
  <c r="AQ610" i="3"/>
  <c r="AY610" i="3"/>
  <c r="BG610" i="3"/>
  <c r="BL662" i="3"/>
  <c r="BL679" i="3"/>
  <c r="BK686" i="3"/>
  <c r="BK662" i="3"/>
  <c r="BM682" i="3"/>
  <c r="BL682" i="3"/>
  <c r="BK690" i="3"/>
  <c r="BJ674" i="3"/>
  <c r="BJ691" i="3"/>
  <c r="BM680" i="3"/>
  <c r="BL680" i="3"/>
  <c r="BN664" i="3"/>
  <c r="BM659" i="3"/>
  <c r="BN684" i="3"/>
  <c r="BM687" i="3"/>
  <c r="BJ687" i="3"/>
  <c r="BK692" i="3"/>
  <c r="BJ684" i="3"/>
  <c r="BJ683" i="3"/>
  <c r="BK683" i="3"/>
  <c r="BM688" i="3"/>
  <c r="BK668" i="3"/>
  <c r="BM622" i="3"/>
  <c r="BJ624" i="3"/>
  <c r="AX628" i="3"/>
  <c r="AH628" i="3"/>
  <c r="R628" i="3"/>
  <c r="BA628" i="3"/>
  <c r="AK628" i="3"/>
  <c r="U628" i="3"/>
  <c r="BD628" i="3"/>
  <c r="AN628" i="3"/>
  <c r="X628" i="3"/>
  <c r="BC628" i="3"/>
  <c r="AM628" i="3"/>
  <c r="W628" i="3"/>
  <c r="O630" i="3"/>
  <c r="S630" i="3"/>
  <c r="W630" i="3"/>
  <c r="AA630" i="3"/>
  <c r="AE630" i="3"/>
  <c r="AI630" i="3"/>
  <c r="AM630" i="3"/>
  <c r="AQ630" i="3"/>
  <c r="AU630" i="3"/>
  <c r="AY630" i="3"/>
  <c r="BC630" i="3"/>
  <c r="BG630" i="3"/>
  <c r="P630" i="3"/>
  <c r="T630" i="3"/>
  <c r="X630" i="3"/>
  <c r="AB630" i="3"/>
  <c r="AF630" i="3"/>
  <c r="AJ630" i="3"/>
  <c r="AN630" i="3"/>
  <c r="AR630" i="3"/>
  <c r="AV630" i="3"/>
  <c r="AZ630" i="3"/>
  <c r="BD630" i="3"/>
  <c r="BH630" i="3"/>
  <c r="M630" i="3"/>
  <c r="Q630" i="3"/>
  <c r="U630" i="3"/>
  <c r="Y630" i="3"/>
  <c r="AC630" i="3"/>
  <c r="AG630" i="3"/>
  <c r="AK630" i="3"/>
  <c r="AO630" i="3"/>
  <c r="AS630" i="3"/>
  <c r="AW630" i="3"/>
  <c r="BA630" i="3"/>
  <c r="BE630" i="3"/>
  <c r="BI630" i="3"/>
  <c r="N630" i="3"/>
  <c r="R630" i="3"/>
  <c r="V630" i="3"/>
  <c r="Z630" i="3"/>
  <c r="AD630" i="3"/>
  <c r="AH630" i="3"/>
  <c r="AL630" i="3"/>
  <c r="AP630" i="3"/>
  <c r="AT630" i="3"/>
  <c r="AX630" i="3"/>
  <c r="BB630" i="3"/>
  <c r="BF630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N638" i="3"/>
  <c r="R638" i="3"/>
  <c r="V638" i="3"/>
  <c r="Z638" i="3"/>
  <c r="AD638" i="3"/>
  <c r="AH638" i="3"/>
  <c r="AL638" i="3"/>
  <c r="AP638" i="3"/>
  <c r="AT638" i="3"/>
  <c r="AX638" i="3"/>
  <c r="BB638" i="3"/>
  <c r="BF638" i="3"/>
  <c r="O638" i="3"/>
  <c r="S638" i="3"/>
  <c r="W638" i="3"/>
  <c r="AA638" i="3"/>
  <c r="AE638" i="3"/>
  <c r="AI638" i="3"/>
  <c r="AM638" i="3"/>
  <c r="AQ638" i="3"/>
  <c r="AU638" i="3"/>
  <c r="AY638" i="3"/>
  <c r="BC638" i="3"/>
  <c r="BG638" i="3"/>
  <c r="P638" i="3"/>
  <c r="T638" i="3"/>
  <c r="X638" i="3"/>
  <c r="AB638" i="3"/>
  <c r="AF638" i="3"/>
  <c r="AJ638" i="3"/>
  <c r="AN638" i="3"/>
  <c r="AR638" i="3"/>
  <c r="AV638" i="3"/>
  <c r="AZ638" i="3"/>
  <c r="BD638" i="3"/>
  <c r="BH638" i="3"/>
  <c r="M638" i="3"/>
  <c r="Q638" i="3"/>
  <c r="U638" i="3"/>
  <c r="Y638" i="3"/>
  <c r="AC638" i="3"/>
  <c r="AG638" i="3"/>
  <c r="AK638" i="3"/>
  <c r="AO638" i="3"/>
  <c r="AS638" i="3"/>
  <c r="AW638" i="3"/>
  <c r="BA638" i="3"/>
  <c r="BE638" i="3"/>
  <c r="BI638" i="3"/>
  <c r="P642" i="3"/>
  <c r="T642" i="3"/>
  <c r="X642" i="3"/>
  <c r="AB642" i="3"/>
  <c r="AF642" i="3"/>
  <c r="AJ642" i="3"/>
  <c r="AN642" i="3"/>
  <c r="AR642" i="3"/>
  <c r="AV642" i="3"/>
  <c r="AZ642" i="3"/>
  <c r="BD642" i="3"/>
  <c r="BH642" i="3"/>
  <c r="N642" i="3"/>
  <c r="R642" i="3"/>
  <c r="V642" i="3"/>
  <c r="Z642" i="3"/>
  <c r="AD642" i="3"/>
  <c r="AH642" i="3"/>
  <c r="AL642" i="3"/>
  <c r="AP642" i="3"/>
  <c r="AT642" i="3"/>
  <c r="AX642" i="3"/>
  <c r="BB642" i="3"/>
  <c r="BF642" i="3"/>
  <c r="O642" i="3"/>
  <c r="W642" i="3"/>
  <c r="AE642" i="3"/>
  <c r="AM642" i="3"/>
  <c r="AU642" i="3"/>
  <c r="BC642" i="3"/>
  <c r="Q642" i="3"/>
  <c r="Y642" i="3"/>
  <c r="AG642" i="3"/>
  <c r="AO642" i="3"/>
  <c r="AW642" i="3"/>
  <c r="BE642" i="3"/>
  <c r="S642" i="3"/>
  <c r="AA642" i="3"/>
  <c r="AI642" i="3"/>
  <c r="AQ642" i="3"/>
  <c r="AY642" i="3"/>
  <c r="BG642" i="3"/>
  <c r="M642" i="3"/>
  <c r="U642" i="3"/>
  <c r="AC642" i="3"/>
  <c r="AK642" i="3"/>
  <c r="AS642" i="3"/>
  <c r="BA642" i="3"/>
  <c r="BI642" i="3"/>
  <c r="N646" i="3"/>
  <c r="R646" i="3"/>
  <c r="V646" i="3"/>
  <c r="Z646" i="3"/>
  <c r="AD646" i="3"/>
  <c r="AH646" i="3"/>
  <c r="AL646" i="3"/>
  <c r="AP646" i="3"/>
  <c r="AT646" i="3"/>
  <c r="AX646" i="3"/>
  <c r="BB646" i="3"/>
  <c r="BF646" i="3"/>
  <c r="P646" i="3"/>
  <c r="T646" i="3"/>
  <c r="X646" i="3"/>
  <c r="AB646" i="3"/>
  <c r="AF646" i="3"/>
  <c r="AJ646" i="3"/>
  <c r="AN646" i="3"/>
  <c r="AR646" i="3"/>
  <c r="AV646" i="3"/>
  <c r="AZ646" i="3"/>
  <c r="BD646" i="3"/>
  <c r="BH646" i="3"/>
  <c r="Q646" i="3"/>
  <c r="Y646" i="3"/>
  <c r="AG646" i="3"/>
  <c r="AO646" i="3"/>
  <c r="AW646" i="3"/>
  <c r="BE646" i="3"/>
  <c r="S646" i="3"/>
  <c r="AA646" i="3"/>
  <c r="AI646" i="3"/>
  <c r="AQ646" i="3"/>
  <c r="AY646" i="3"/>
  <c r="BG646" i="3"/>
  <c r="M646" i="3"/>
  <c r="U646" i="3"/>
  <c r="AC646" i="3"/>
  <c r="AK646" i="3"/>
  <c r="AS646" i="3"/>
  <c r="BA646" i="3"/>
  <c r="BI646" i="3"/>
  <c r="O646" i="3"/>
  <c r="W646" i="3"/>
  <c r="AE646" i="3"/>
  <c r="AM646" i="3"/>
  <c r="AU646" i="3"/>
  <c r="BC646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N650" i="3"/>
  <c r="R650" i="3"/>
  <c r="V650" i="3"/>
  <c r="Z650" i="3"/>
  <c r="AD650" i="3"/>
  <c r="AH650" i="3"/>
  <c r="AL650" i="3"/>
  <c r="AP650" i="3"/>
  <c r="AT650" i="3"/>
  <c r="AX650" i="3"/>
  <c r="BB650" i="3"/>
  <c r="BF650" i="3"/>
  <c r="S650" i="3"/>
  <c r="AA650" i="3"/>
  <c r="AI650" i="3"/>
  <c r="AQ650" i="3"/>
  <c r="AY650" i="3"/>
  <c r="BG650" i="3"/>
  <c r="M650" i="3"/>
  <c r="U650" i="3"/>
  <c r="AC650" i="3"/>
  <c r="AK650" i="3"/>
  <c r="AS650" i="3"/>
  <c r="BA650" i="3"/>
  <c r="BI650" i="3"/>
  <c r="O650" i="3"/>
  <c r="W650" i="3"/>
  <c r="AE650" i="3"/>
  <c r="AM650" i="3"/>
  <c r="AU650" i="3"/>
  <c r="BC650" i="3"/>
  <c r="Q650" i="3"/>
  <c r="Y650" i="3"/>
  <c r="AG650" i="3"/>
  <c r="AO650" i="3"/>
  <c r="AW650" i="3"/>
  <c r="BE650" i="3"/>
  <c r="P654" i="3"/>
  <c r="T654" i="3"/>
  <c r="X654" i="3"/>
  <c r="AB654" i="3"/>
  <c r="AF654" i="3"/>
  <c r="AJ654" i="3"/>
  <c r="AN654" i="3"/>
  <c r="AR654" i="3"/>
  <c r="AV654" i="3"/>
  <c r="AZ654" i="3"/>
  <c r="BD654" i="3"/>
  <c r="BH654" i="3"/>
  <c r="M654" i="3"/>
  <c r="Q654" i="3"/>
  <c r="U654" i="3"/>
  <c r="Y654" i="3"/>
  <c r="AC654" i="3"/>
  <c r="AG654" i="3"/>
  <c r="AK654" i="3"/>
  <c r="AO654" i="3"/>
  <c r="AS654" i="3"/>
  <c r="AW654" i="3"/>
  <c r="BA654" i="3"/>
  <c r="BE654" i="3"/>
  <c r="BI654" i="3"/>
  <c r="N654" i="3"/>
  <c r="R654" i="3"/>
  <c r="V654" i="3"/>
  <c r="Z654" i="3"/>
  <c r="AD654" i="3"/>
  <c r="AH654" i="3"/>
  <c r="AL654" i="3"/>
  <c r="AP654" i="3"/>
  <c r="AT654" i="3"/>
  <c r="AX654" i="3"/>
  <c r="BB654" i="3"/>
  <c r="BF654" i="3"/>
  <c r="O654" i="3"/>
  <c r="S654" i="3"/>
  <c r="W654" i="3"/>
  <c r="AA654" i="3"/>
  <c r="AE654" i="3"/>
  <c r="AI654" i="3"/>
  <c r="AM654" i="3"/>
  <c r="AQ654" i="3"/>
  <c r="AU654" i="3"/>
  <c r="AY654" i="3"/>
  <c r="BC654" i="3"/>
  <c r="BG654" i="3"/>
  <c r="O533" i="3"/>
  <c r="S533" i="3"/>
  <c r="W533" i="3"/>
  <c r="AA533" i="3"/>
  <c r="AE533" i="3"/>
  <c r="AI533" i="3"/>
  <c r="AM533" i="3"/>
  <c r="AQ533" i="3"/>
  <c r="AU533" i="3"/>
  <c r="AY533" i="3"/>
  <c r="BC533" i="3"/>
  <c r="BG533" i="3"/>
  <c r="M533" i="3"/>
  <c r="Q533" i="3"/>
  <c r="U533" i="3"/>
  <c r="Y533" i="3"/>
  <c r="AC533" i="3"/>
  <c r="AG533" i="3"/>
  <c r="AK533" i="3"/>
  <c r="AO533" i="3"/>
  <c r="AS533" i="3"/>
  <c r="AW533" i="3"/>
  <c r="BA533" i="3"/>
  <c r="BE533" i="3"/>
  <c r="BI533" i="3"/>
  <c r="P533" i="3"/>
  <c r="X533" i="3"/>
  <c r="AF533" i="3"/>
  <c r="AN533" i="3"/>
  <c r="AV533" i="3"/>
  <c r="BD533" i="3"/>
  <c r="R533" i="3"/>
  <c r="Z533" i="3"/>
  <c r="AH533" i="3"/>
  <c r="AP533" i="3"/>
  <c r="AX533" i="3"/>
  <c r="BF533" i="3"/>
  <c r="T533" i="3"/>
  <c r="AB533" i="3"/>
  <c r="AJ533" i="3"/>
  <c r="AR533" i="3"/>
  <c r="AZ533" i="3"/>
  <c r="BH533" i="3"/>
  <c r="N533" i="3"/>
  <c r="V533" i="3"/>
  <c r="AD533" i="3"/>
  <c r="AL533" i="3"/>
  <c r="AT533" i="3"/>
  <c r="BB533" i="3"/>
  <c r="O542" i="3"/>
  <c r="S542" i="3"/>
  <c r="W542" i="3"/>
  <c r="AA542" i="3"/>
  <c r="AE542" i="3"/>
  <c r="AI542" i="3"/>
  <c r="AM542" i="3"/>
  <c r="AQ542" i="3"/>
  <c r="AU542" i="3"/>
  <c r="AY542" i="3"/>
  <c r="BC542" i="3"/>
  <c r="BG542" i="3"/>
  <c r="P542" i="3"/>
  <c r="T542" i="3"/>
  <c r="X542" i="3"/>
  <c r="AB542" i="3"/>
  <c r="AF542" i="3"/>
  <c r="AJ542" i="3"/>
  <c r="AN542" i="3"/>
  <c r="AR542" i="3"/>
  <c r="AV542" i="3"/>
  <c r="AZ542" i="3"/>
  <c r="BD542" i="3"/>
  <c r="BH542" i="3"/>
  <c r="M542" i="3"/>
  <c r="Q542" i="3"/>
  <c r="U542" i="3"/>
  <c r="Y542" i="3"/>
  <c r="AC542" i="3"/>
  <c r="AG542" i="3"/>
  <c r="AK542" i="3"/>
  <c r="AO542" i="3"/>
  <c r="AS542" i="3"/>
  <c r="AW542" i="3"/>
  <c r="BA542" i="3"/>
  <c r="BE542" i="3"/>
  <c r="BI542" i="3"/>
  <c r="N542" i="3"/>
  <c r="R542" i="3"/>
  <c r="V542" i="3"/>
  <c r="Z542" i="3"/>
  <c r="AD542" i="3"/>
  <c r="AH542" i="3"/>
  <c r="AL542" i="3"/>
  <c r="AP542" i="3"/>
  <c r="AT542" i="3"/>
  <c r="AX542" i="3"/>
  <c r="BB542" i="3"/>
  <c r="BF542" i="3"/>
  <c r="N551" i="3"/>
  <c r="R551" i="3"/>
  <c r="V551" i="3"/>
  <c r="Z551" i="3"/>
  <c r="AD551" i="3"/>
  <c r="AH551" i="3"/>
  <c r="AL551" i="3"/>
  <c r="AP551" i="3"/>
  <c r="AT551" i="3"/>
  <c r="AX551" i="3"/>
  <c r="BB551" i="3"/>
  <c r="BF551" i="3"/>
  <c r="O551" i="3"/>
  <c r="S551" i="3"/>
  <c r="W551" i="3"/>
  <c r="AA551" i="3"/>
  <c r="AE551" i="3"/>
  <c r="AI551" i="3"/>
  <c r="AM551" i="3"/>
  <c r="AQ551" i="3"/>
  <c r="AU551" i="3"/>
  <c r="AY551" i="3"/>
  <c r="BC551" i="3"/>
  <c r="BG551" i="3"/>
  <c r="P551" i="3"/>
  <c r="T551" i="3"/>
  <c r="X551" i="3"/>
  <c r="AB551" i="3"/>
  <c r="AF551" i="3"/>
  <c r="AJ551" i="3"/>
  <c r="AN551" i="3"/>
  <c r="AR551" i="3"/>
  <c r="AV551" i="3"/>
  <c r="AZ551" i="3"/>
  <c r="BD551" i="3"/>
  <c r="BH551" i="3"/>
  <c r="M551" i="3"/>
  <c r="Q551" i="3"/>
  <c r="U551" i="3"/>
  <c r="Y551" i="3"/>
  <c r="AC551" i="3"/>
  <c r="AG551" i="3"/>
  <c r="AK551" i="3"/>
  <c r="AO551" i="3"/>
  <c r="AS551" i="3"/>
  <c r="AW551" i="3"/>
  <c r="BA551" i="3"/>
  <c r="BE551" i="3"/>
  <c r="BI551" i="3"/>
  <c r="N599" i="3"/>
  <c r="R599" i="3"/>
  <c r="V599" i="3"/>
  <c r="Z599" i="3"/>
  <c r="AD599" i="3"/>
  <c r="AH599" i="3"/>
  <c r="AL599" i="3"/>
  <c r="AP599" i="3"/>
  <c r="AT599" i="3"/>
  <c r="AX599" i="3"/>
  <c r="BB599" i="3"/>
  <c r="BF599" i="3"/>
  <c r="O599" i="3"/>
  <c r="S599" i="3"/>
  <c r="W599" i="3"/>
  <c r="AA599" i="3"/>
  <c r="AE599" i="3"/>
  <c r="AI599" i="3"/>
  <c r="AM599" i="3"/>
  <c r="AQ599" i="3"/>
  <c r="AU599" i="3"/>
  <c r="AY599" i="3"/>
  <c r="BC599" i="3"/>
  <c r="BG599" i="3"/>
  <c r="P599" i="3"/>
  <c r="T599" i="3"/>
  <c r="X599" i="3"/>
  <c r="AB599" i="3"/>
  <c r="AF599" i="3"/>
  <c r="AJ599" i="3"/>
  <c r="AN599" i="3"/>
  <c r="AR599" i="3"/>
  <c r="AV599" i="3"/>
  <c r="AZ599" i="3"/>
  <c r="BD599" i="3"/>
  <c r="BH599" i="3"/>
  <c r="M599" i="3"/>
  <c r="Q599" i="3"/>
  <c r="U599" i="3"/>
  <c r="Y599" i="3"/>
  <c r="AC599" i="3"/>
  <c r="AG599" i="3"/>
  <c r="AK599" i="3"/>
  <c r="AO599" i="3"/>
  <c r="AS599" i="3"/>
  <c r="AW599" i="3"/>
  <c r="BA599" i="3"/>
  <c r="BE599" i="3"/>
  <c r="BI599" i="3"/>
  <c r="AS560" i="3"/>
  <c r="M560" i="3"/>
  <c r="AI560" i="3"/>
  <c r="AW560" i="3"/>
  <c r="Q560" i="3"/>
  <c r="AE560" i="3"/>
  <c r="BD560" i="3"/>
  <c r="AN560" i="3"/>
  <c r="X560" i="3"/>
  <c r="BB560" i="3"/>
  <c r="AL560" i="3"/>
  <c r="V560" i="3"/>
  <c r="AX569" i="3"/>
  <c r="AH569" i="3"/>
  <c r="R569" i="3"/>
  <c r="BA569" i="3"/>
  <c r="AK569" i="3"/>
  <c r="U569" i="3"/>
  <c r="BD569" i="3"/>
  <c r="AN569" i="3"/>
  <c r="X569" i="3"/>
  <c r="BC569" i="3"/>
  <c r="AM569" i="3"/>
  <c r="W569" i="3"/>
  <c r="AD576" i="3"/>
  <c r="AZ576" i="3"/>
  <c r="T576" i="3"/>
  <c r="AH576" i="3"/>
  <c r="AV576" i="3"/>
  <c r="P576" i="3"/>
  <c r="AW576" i="3"/>
  <c r="AG576" i="3"/>
  <c r="Q576" i="3"/>
  <c r="AY576" i="3"/>
  <c r="AI576" i="3"/>
  <c r="S576" i="3"/>
  <c r="AP578" i="3"/>
  <c r="BD578" i="3"/>
  <c r="X578" i="3"/>
  <c r="AL578" i="3"/>
  <c r="BH578" i="3"/>
  <c r="AB578" i="3"/>
  <c r="BA578" i="3"/>
  <c r="AK578" i="3"/>
  <c r="U578" i="3"/>
  <c r="BC578" i="3"/>
  <c r="AM578" i="3"/>
  <c r="W578" i="3"/>
  <c r="BL585" i="3"/>
  <c r="BJ621" i="3"/>
  <c r="BM621" i="3"/>
  <c r="BA623" i="3"/>
  <c r="AK623" i="3"/>
  <c r="U623" i="3"/>
  <c r="BD623" i="3"/>
  <c r="AN623" i="3"/>
  <c r="X623" i="3"/>
  <c r="BC623" i="3"/>
  <c r="AM623" i="3"/>
  <c r="W623" i="3"/>
  <c r="BB623" i="3"/>
  <c r="AL623" i="3"/>
  <c r="V623" i="3"/>
  <c r="O625" i="3"/>
  <c r="S625" i="3"/>
  <c r="W625" i="3"/>
  <c r="AA625" i="3"/>
  <c r="AE625" i="3"/>
  <c r="AI625" i="3"/>
  <c r="AM625" i="3"/>
  <c r="AQ625" i="3"/>
  <c r="AU625" i="3"/>
  <c r="AY625" i="3"/>
  <c r="BC625" i="3"/>
  <c r="BG625" i="3"/>
  <c r="P625" i="3"/>
  <c r="T625" i="3"/>
  <c r="X625" i="3"/>
  <c r="AB625" i="3"/>
  <c r="AF625" i="3"/>
  <c r="AJ625" i="3"/>
  <c r="AN625" i="3"/>
  <c r="AR625" i="3"/>
  <c r="AV625" i="3"/>
  <c r="AZ625" i="3"/>
  <c r="BD625" i="3"/>
  <c r="BH625" i="3"/>
  <c r="M625" i="3"/>
  <c r="Q625" i="3"/>
  <c r="U625" i="3"/>
  <c r="Y625" i="3"/>
  <c r="AC625" i="3"/>
  <c r="AG625" i="3"/>
  <c r="AK625" i="3"/>
  <c r="AO625" i="3"/>
  <c r="AS625" i="3"/>
  <c r="AW625" i="3"/>
  <c r="BA625" i="3"/>
  <c r="BE625" i="3"/>
  <c r="BI625" i="3"/>
  <c r="N625" i="3"/>
  <c r="R625" i="3"/>
  <c r="V625" i="3"/>
  <c r="Z625" i="3"/>
  <c r="AD625" i="3"/>
  <c r="AH625" i="3"/>
  <c r="AL625" i="3"/>
  <c r="AP625" i="3"/>
  <c r="AT625" i="3"/>
  <c r="AX625" i="3"/>
  <c r="BB625" i="3"/>
  <c r="BF625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N629" i="3"/>
  <c r="R629" i="3"/>
  <c r="V629" i="3"/>
  <c r="Z629" i="3"/>
  <c r="AD629" i="3"/>
  <c r="AH629" i="3"/>
  <c r="AL629" i="3"/>
  <c r="AP629" i="3"/>
  <c r="AT629" i="3"/>
  <c r="AX629" i="3"/>
  <c r="BB629" i="3"/>
  <c r="BF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P629" i="3"/>
  <c r="T629" i="3"/>
  <c r="X629" i="3"/>
  <c r="AB629" i="3"/>
  <c r="AF629" i="3"/>
  <c r="AJ629" i="3"/>
  <c r="AN629" i="3"/>
  <c r="AR629" i="3"/>
  <c r="AV629" i="3"/>
  <c r="AZ629" i="3"/>
  <c r="BD629" i="3"/>
  <c r="BH629" i="3"/>
  <c r="N633" i="3"/>
  <c r="R633" i="3"/>
  <c r="V633" i="3"/>
  <c r="Z633" i="3"/>
  <c r="AD633" i="3"/>
  <c r="AH633" i="3"/>
  <c r="AL633" i="3"/>
  <c r="AP633" i="3"/>
  <c r="AT633" i="3"/>
  <c r="AX633" i="3"/>
  <c r="BB633" i="3"/>
  <c r="BF633" i="3"/>
  <c r="O633" i="3"/>
  <c r="S633" i="3"/>
  <c r="W633" i="3"/>
  <c r="AA633" i="3"/>
  <c r="AE633" i="3"/>
  <c r="AI633" i="3"/>
  <c r="AM633" i="3"/>
  <c r="AQ633" i="3"/>
  <c r="AU633" i="3"/>
  <c r="AY633" i="3"/>
  <c r="BC633" i="3"/>
  <c r="BG633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O637" i="3"/>
  <c r="S637" i="3"/>
  <c r="W637" i="3"/>
  <c r="AA637" i="3"/>
  <c r="AE637" i="3"/>
  <c r="AI637" i="3"/>
  <c r="AM637" i="3"/>
  <c r="AQ637" i="3"/>
  <c r="AU637" i="3"/>
  <c r="AY637" i="3"/>
  <c r="BC637" i="3"/>
  <c r="BG637" i="3"/>
  <c r="P637" i="3"/>
  <c r="T637" i="3"/>
  <c r="X637" i="3"/>
  <c r="AB637" i="3"/>
  <c r="AF637" i="3"/>
  <c r="AJ637" i="3"/>
  <c r="AN637" i="3"/>
  <c r="AR637" i="3"/>
  <c r="AV637" i="3"/>
  <c r="AZ637" i="3"/>
  <c r="BD637" i="3"/>
  <c r="BH637" i="3"/>
  <c r="M637" i="3"/>
  <c r="Q637" i="3"/>
  <c r="U637" i="3"/>
  <c r="Y637" i="3"/>
  <c r="AC637" i="3"/>
  <c r="AG637" i="3"/>
  <c r="AK637" i="3"/>
  <c r="AO637" i="3"/>
  <c r="AS637" i="3"/>
  <c r="AW637" i="3"/>
  <c r="BA637" i="3"/>
  <c r="BE637" i="3"/>
  <c r="BI637" i="3"/>
  <c r="N637" i="3"/>
  <c r="R637" i="3"/>
  <c r="V637" i="3"/>
  <c r="Z637" i="3"/>
  <c r="AD637" i="3"/>
  <c r="AH637" i="3"/>
  <c r="AL637" i="3"/>
  <c r="AP637" i="3"/>
  <c r="AT637" i="3"/>
  <c r="AX637" i="3"/>
  <c r="BB637" i="3"/>
  <c r="BF637" i="3"/>
  <c r="N641" i="3"/>
  <c r="R641" i="3"/>
  <c r="V641" i="3"/>
  <c r="Z641" i="3"/>
  <c r="AD641" i="3"/>
  <c r="AH641" i="3"/>
  <c r="AL641" i="3"/>
  <c r="AP641" i="3"/>
  <c r="AT641" i="3"/>
  <c r="AX641" i="3"/>
  <c r="BB641" i="3"/>
  <c r="BF641" i="3"/>
  <c r="P641" i="3"/>
  <c r="T641" i="3"/>
  <c r="X641" i="3"/>
  <c r="AB641" i="3"/>
  <c r="AF641" i="3"/>
  <c r="AJ641" i="3"/>
  <c r="AN641" i="3"/>
  <c r="AR641" i="3"/>
  <c r="AV641" i="3"/>
  <c r="AZ641" i="3"/>
  <c r="BD641" i="3"/>
  <c r="BH641" i="3"/>
  <c r="Q641" i="3"/>
  <c r="Y641" i="3"/>
  <c r="AG641" i="3"/>
  <c r="AO641" i="3"/>
  <c r="AW641" i="3"/>
  <c r="BE641" i="3"/>
  <c r="S641" i="3"/>
  <c r="AA641" i="3"/>
  <c r="AI641" i="3"/>
  <c r="AQ641" i="3"/>
  <c r="AY641" i="3"/>
  <c r="BG641" i="3"/>
  <c r="M641" i="3"/>
  <c r="U641" i="3"/>
  <c r="AC641" i="3"/>
  <c r="AK641" i="3"/>
  <c r="AS641" i="3"/>
  <c r="BA641" i="3"/>
  <c r="BI641" i="3"/>
  <c r="O641" i="3"/>
  <c r="W641" i="3"/>
  <c r="AE641" i="3"/>
  <c r="AM641" i="3"/>
  <c r="AU641" i="3"/>
  <c r="BC641" i="3"/>
  <c r="O645" i="3"/>
  <c r="S645" i="3"/>
  <c r="W645" i="3"/>
  <c r="AA645" i="3"/>
  <c r="AE645" i="3"/>
  <c r="AI645" i="3"/>
  <c r="AM645" i="3"/>
  <c r="AQ645" i="3"/>
  <c r="AU645" i="3"/>
  <c r="AY645" i="3"/>
  <c r="BC645" i="3"/>
  <c r="BG645" i="3"/>
  <c r="M645" i="3"/>
  <c r="Q645" i="3"/>
  <c r="U645" i="3"/>
  <c r="Y645" i="3"/>
  <c r="AC645" i="3"/>
  <c r="AG645" i="3"/>
  <c r="AK645" i="3"/>
  <c r="AO645" i="3"/>
  <c r="AS645" i="3"/>
  <c r="AW645" i="3"/>
  <c r="BA645" i="3"/>
  <c r="BE645" i="3"/>
  <c r="BI645" i="3"/>
  <c r="R645" i="3"/>
  <c r="Z645" i="3"/>
  <c r="AH645" i="3"/>
  <c r="AP645" i="3"/>
  <c r="AX645" i="3"/>
  <c r="BF645" i="3"/>
  <c r="T645" i="3"/>
  <c r="AB645" i="3"/>
  <c r="AJ645" i="3"/>
  <c r="AR645" i="3"/>
  <c r="AZ645" i="3"/>
  <c r="BH645" i="3"/>
  <c r="N645" i="3"/>
  <c r="V645" i="3"/>
  <c r="AD645" i="3"/>
  <c r="AL645" i="3"/>
  <c r="AT645" i="3"/>
  <c r="BB645" i="3"/>
  <c r="P645" i="3"/>
  <c r="X645" i="3"/>
  <c r="AF645" i="3"/>
  <c r="AN645" i="3"/>
  <c r="AV645" i="3"/>
  <c r="BD645" i="3"/>
  <c r="M649" i="3"/>
  <c r="Q649" i="3"/>
  <c r="U649" i="3"/>
  <c r="Y649" i="3"/>
  <c r="AC649" i="3"/>
  <c r="AG649" i="3"/>
  <c r="AK649" i="3"/>
  <c r="AO649" i="3"/>
  <c r="AS649" i="3"/>
  <c r="AW649" i="3"/>
  <c r="BA649" i="3"/>
  <c r="BE649" i="3"/>
  <c r="BI649" i="3"/>
  <c r="O649" i="3"/>
  <c r="S649" i="3"/>
  <c r="W649" i="3"/>
  <c r="AA649" i="3"/>
  <c r="AE649" i="3"/>
  <c r="AI649" i="3"/>
  <c r="AM649" i="3"/>
  <c r="AQ649" i="3"/>
  <c r="AU649" i="3"/>
  <c r="AY649" i="3"/>
  <c r="BC649" i="3"/>
  <c r="BG649" i="3"/>
  <c r="T649" i="3"/>
  <c r="AB649" i="3"/>
  <c r="AJ649" i="3"/>
  <c r="AR649" i="3"/>
  <c r="AZ649" i="3"/>
  <c r="BH649" i="3"/>
  <c r="N649" i="3"/>
  <c r="V649" i="3"/>
  <c r="AD649" i="3"/>
  <c r="AL649" i="3"/>
  <c r="AT649" i="3"/>
  <c r="BB649" i="3"/>
  <c r="P649" i="3"/>
  <c r="X649" i="3"/>
  <c r="AF649" i="3"/>
  <c r="AN649" i="3"/>
  <c r="AV649" i="3"/>
  <c r="BD649" i="3"/>
  <c r="R649" i="3"/>
  <c r="Z649" i="3"/>
  <c r="AH649" i="3"/>
  <c r="AP649" i="3"/>
  <c r="AX649" i="3"/>
  <c r="BF649" i="3"/>
  <c r="M653" i="3"/>
  <c r="Q653" i="3"/>
  <c r="U653" i="3"/>
  <c r="Y653" i="3"/>
  <c r="AC653" i="3"/>
  <c r="AG653" i="3"/>
  <c r="AK653" i="3"/>
  <c r="AO653" i="3"/>
  <c r="AS653" i="3"/>
  <c r="AW653" i="3"/>
  <c r="BA653" i="3"/>
  <c r="BE653" i="3"/>
  <c r="BI653" i="3"/>
  <c r="N653" i="3"/>
  <c r="R653" i="3"/>
  <c r="V653" i="3"/>
  <c r="Z653" i="3"/>
  <c r="AD653" i="3"/>
  <c r="AH653" i="3"/>
  <c r="AL653" i="3"/>
  <c r="AP653" i="3"/>
  <c r="AT653" i="3"/>
  <c r="AX653" i="3"/>
  <c r="BB653" i="3"/>
  <c r="BF653" i="3"/>
  <c r="O653" i="3"/>
  <c r="S653" i="3"/>
  <c r="W653" i="3"/>
  <c r="AA653" i="3"/>
  <c r="AE653" i="3"/>
  <c r="AI653" i="3"/>
  <c r="AM653" i="3"/>
  <c r="AQ653" i="3"/>
  <c r="AU653" i="3"/>
  <c r="AY653" i="3"/>
  <c r="BC653" i="3"/>
  <c r="BG653" i="3"/>
  <c r="P653" i="3"/>
  <c r="T653" i="3"/>
  <c r="X653" i="3"/>
  <c r="AB653" i="3"/>
  <c r="AF653" i="3"/>
  <c r="AJ653" i="3"/>
  <c r="AN653" i="3"/>
  <c r="AR653" i="3"/>
  <c r="AV653" i="3"/>
  <c r="AZ653" i="3"/>
  <c r="BD653" i="3"/>
  <c r="BH653" i="3"/>
  <c r="O657" i="3"/>
  <c r="S657" i="3"/>
  <c r="W657" i="3"/>
  <c r="AA657" i="3"/>
  <c r="AE657" i="3"/>
  <c r="AI657" i="3"/>
  <c r="AM657" i="3"/>
  <c r="AQ657" i="3"/>
  <c r="AU657" i="3"/>
  <c r="AY657" i="3"/>
  <c r="BC657" i="3"/>
  <c r="BG657" i="3"/>
  <c r="P657" i="3"/>
  <c r="T657" i="3"/>
  <c r="X657" i="3"/>
  <c r="AB657" i="3"/>
  <c r="AF657" i="3"/>
  <c r="AJ657" i="3"/>
  <c r="AN657" i="3"/>
  <c r="AR657" i="3"/>
  <c r="AV657" i="3"/>
  <c r="AZ657" i="3"/>
  <c r="BD657" i="3"/>
  <c r="BH657" i="3"/>
  <c r="M657" i="3"/>
  <c r="Q657" i="3"/>
  <c r="U657" i="3"/>
  <c r="Y657" i="3"/>
  <c r="AC657" i="3"/>
  <c r="AG657" i="3"/>
  <c r="AK657" i="3"/>
  <c r="AO657" i="3"/>
  <c r="AS657" i="3"/>
  <c r="AW657" i="3"/>
  <c r="BA657" i="3"/>
  <c r="BE657" i="3"/>
  <c r="BI657" i="3"/>
  <c r="N657" i="3"/>
  <c r="R657" i="3"/>
  <c r="V657" i="3"/>
  <c r="Z657" i="3"/>
  <c r="AD657" i="3"/>
  <c r="AH657" i="3"/>
  <c r="AL657" i="3"/>
  <c r="AP657" i="3"/>
  <c r="AT657" i="3"/>
  <c r="AX657" i="3"/>
  <c r="BB657" i="3"/>
  <c r="BF657" i="3"/>
  <c r="P541" i="3"/>
  <c r="T541" i="3"/>
  <c r="X541" i="3"/>
  <c r="AB541" i="3"/>
  <c r="AF541" i="3"/>
  <c r="AJ541" i="3"/>
  <c r="AN541" i="3"/>
  <c r="AR541" i="3"/>
  <c r="AV541" i="3"/>
  <c r="AZ541" i="3"/>
  <c r="BD541" i="3"/>
  <c r="M541" i="3"/>
  <c r="R541" i="3"/>
  <c r="W541" i="3"/>
  <c r="AC541" i="3"/>
  <c r="AH541" i="3"/>
  <c r="AM541" i="3"/>
  <c r="AS541" i="3"/>
  <c r="AX541" i="3"/>
  <c r="BC541" i="3"/>
  <c r="BH541" i="3"/>
  <c r="N541" i="3"/>
  <c r="S541" i="3"/>
  <c r="Y541" i="3"/>
  <c r="AD541" i="3"/>
  <c r="AI541" i="3"/>
  <c r="AO541" i="3"/>
  <c r="AT541" i="3"/>
  <c r="AY541" i="3"/>
  <c r="BE541" i="3"/>
  <c r="BI541" i="3"/>
  <c r="O541" i="3"/>
  <c r="U541" i="3"/>
  <c r="Z541" i="3"/>
  <c r="AE541" i="3"/>
  <c r="AK541" i="3"/>
  <c r="AP541" i="3"/>
  <c r="AU541" i="3"/>
  <c r="BA541" i="3"/>
  <c r="BF541" i="3"/>
  <c r="Q541" i="3"/>
  <c r="V541" i="3"/>
  <c r="AA541" i="3"/>
  <c r="AG541" i="3"/>
  <c r="AL541" i="3"/>
  <c r="AQ541" i="3"/>
  <c r="AW541" i="3"/>
  <c r="BB541" i="3"/>
  <c r="BG541" i="3"/>
  <c r="P564" i="3"/>
  <c r="T564" i="3"/>
  <c r="X564" i="3"/>
  <c r="AB564" i="3"/>
  <c r="AF564" i="3"/>
  <c r="AJ564" i="3"/>
  <c r="AN564" i="3"/>
  <c r="AR564" i="3"/>
  <c r="AV564" i="3"/>
  <c r="AZ564" i="3"/>
  <c r="BD564" i="3"/>
  <c r="BH564" i="3"/>
  <c r="M564" i="3"/>
  <c r="Q564" i="3"/>
  <c r="U564" i="3"/>
  <c r="Y564" i="3"/>
  <c r="AC564" i="3"/>
  <c r="AG564" i="3"/>
  <c r="AK564" i="3"/>
  <c r="AO564" i="3"/>
  <c r="AS564" i="3"/>
  <c r="AW564" i="3"/>
  <c r="BA564" i="3"/>
  <c r="BE564" i="3"/>
  <c r="BI564" i="3"/>
  <c r="N564" i="3"/>
  <c r="R564" i="3"/>
  <c r="V564" i="3"/>
  <c r="Z564" i="3"/>
  <c r="AD564" i="3"/>
  <c r="AH564" i="3"/>
  <c r="AL564" i="3"/>
  <c r="AP564" i="3"/>
  <c r="AT564" i="3"/>
  <c r="AX564" i="3"/>
  <c r="BB564" i="3"/>
  <c r="BF564" i="3"/>
  <c r="O564" i="3"/>
  <c r="S564" i="3"/>
  <c r="W564" i="3"/>
  <c r="AA564" i="3"/>
  <c r="AE564" i="3"/>
  <c r="AI564" i="3"/>
  <c r="AM564" i="3"/>
  <c r="AQ564" i="3"/>
  <c r="AU564" i="3"/>
  <c r="AY564" i="3"/>
  <c r="BC564" i="3"/>
  <c r="BG564" i="3"/>
  <c r="O573" i="3"/>
  <c r="S573" i="3"/>
  <c r="W573" i="3"/>
  <c r="AA573" i="3"/>
  <c r="AE573" i="3"/>
  <c r="AI573" i="3"/>
  <c r="AM573" i="3"/>
  <c r="AQ573" i="3"/>
  <c r="AU573" i="3"/>
  <c r="AY573" i="3"/>
  <c r="BC573" i="3"/>
  <c r="BG573" i="3"/>
  <c r="P573" i="3"/>
  <c r="T573" i="3"/>
  <c r="X573" i="3"/>
  <c r="AB573" i="3"/>
  <c r="AF573" i="3"/>
  <c r="AJ573" i="3"/>
  <c r="AN573" i="3"/>
  <c r="AR573" i="3"/>
  <c r="AV573" i="3"/>
  <c r="AZ573" i="3"/>
  <c r="BD573" i="3"/>
  <c r="BH573" i="3"/>
  <c r="M573" i="3"/>
  <c r="Q573" i="3"/>
  <c r="U573" i="3"/>
  <c r="Y573" i="3"/>
  <c r="AC573" i="3"/>
  <c r="AG573" i="3"/>
  <c r="AK573" i="3"/>
  <c r="AO573" i="3"/>
  <c r="AS573" i="3"/>
  <c r="AW573" i="3"/>
  <c r="BA573" i="3"/>
  <c r="BE573" i="3"/>
  <c r="BI573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N589" i="3"/>
  <c r="R589" i="3"/>
  <c r="V589" i="3"/>
  <c r="Z589" i="3"/>
  <c r="AD589" i="3"/>
  <c r="AH589" i="3"/>
  <c r="AL589" i="3"/>
  <c r="AP589" i="3"/>
  <c r="AT589" i="3"/>
  <c r="AX589" i="3"/>
  <c r="BB589" i="3"/>
  <c r="BF589" i="3"/>
  <c r="O589" i="3"/>
  <c r="S589" i="3"/>
  <c r="W589" i="3"/>
  <c r="AA589" i="3"/>
  <c r="AE589" i="3"/>
  <c r="AI589" i="3"/>
  <c r="AM589" i="3"/>
  <c r="AQ589" i="3"/>
  <c r="AU589" i="3"/>
  <c r="AY589" i="3"/>
  <c r="BC589" i="3"/>
  <c r="BG589" i="3"/>
  <c r="P589" i="3"/>
  <c r="T589" i="3"/>
  <c r="X589" i="3"/>
  <c r="AB589" i="3"/>
  <c r="AF589" i="3"/>
  <c r="AJ589" i="3"/>
  <c r="AN589" i="3"/>
  <c r="AR589" i="3"/>
  <c r="AV589" i="3"/>
  <c r="AZ589" i="3"/>
  <c r="BD589" i="3"/>
  <c r="BH589" i="3"/>
  <c r="M589" i="3"/>
  <c r="Q589" i="3"/>
  <c r="U589" i="3"/>
  <c r="Y589" i="3"/>
  <c r="AC589" i="3"/>
  <c r="AG589" i="3"/>
  <c r="AK589" i="3"/>
  <c r="AO589" i="3"/>
  <c r="AS589" i="3"/>
  <c r="AW589" i="3"/>
  <c r="BA589" i="3"/>
  <c r="BE589" i="3"/>
  <c r="BI589" i="3"/>
  <c r="K514" i="3"/>
  <c r="L514" i="3"/>
  <c r="L506" i="3"/>
  <c r="L501" i="3"/>
  <c r="L497" i="3"/>
  <c r="L491" i="3"/>
  <c r="K491" i="3"/>
  <c r="L486" i="3"/>
  <c r="L482" i="3"/>
  <c r="L478" i="3"/>
  <c r="K470" i="3"/>
  <c r="P592" i="3"/>
  <c r="T592" i="3"/>
  <c r="X592" i="3"/>
  <c r="AB592" i="3"/>
  <c r="AF592" i="3"/>
  <c r="AJ592" i="3"/>
  <c r="AN592" i="3"/>
  <c r="AR592" i="3"/>
  <c r="AV592" i="3"/>
  <c r="AZ592" i="3"/>
  <c r="BD592" i="3"/>
  <c r="BH592" i="3"/>
  <c r="M592" i="3"/>
  <c r="Q592" i="3"/>
  <c r="U592" i="3"/>
  <c r="Y592" i="3"/>
  <c r="AC592" i="3"/>
  <c r="AG592" i="3"/>
  <c r="AK592" i="3"/>
  <c r="AO592" i="3"/>
  <c r="AS592" i="3"/>
  <c r="AW592" i="3"/>
  <c r="BA592" i="3"/>
  <c r="BE592" i="3"/>
  <c r="BI592" i="3"/>
  <c r="N592" i="3"/>
  <c r="R592" i="3"/>
  <c r="V592" i="3"/>
  <c r="Z592" i="3"/>
  <c r="AD592" i="3"/>
  <c r="AH592" i="3"/>
  <c r="AL592" i="3"/>
  <c r="AP592" i="3"/>
  <c r="AT592" i="3"/>
  <c r="AX592" i="3"/>
  <c r="BB592" i="3"/>
  <c r="BF592" i="3"/>
  <c r="O592" i="3"/>
  <c r="S592" i="3"/>
  <c r="W592" i="3"/>
  <c r="AA592" i="3"/>
  <c r="AE592" i="3"/>
  <c r="AI592" i="3"/>
  <c r="AM592" i="3"/>
  <c r="AQ592" i="3"/>
  <c r="AU592" i="3"/>
  <c r="AY592" i="3"/>
  <c r="BC592" i="3"/>
  <c r="BG592" i="3"/>
  <c r="P608" i="3"/>
  <c r="T608" i="3"/>
  <c r="X608" i="3"/>
  <c r="AB608" i="3"/>
  <c r="M608" i="3"/>
  <c r="Q608" i="3"/>
  <c r="U608" i="3"/>
  <c r="Y608" i="3"/>
  <c r="AC608" i="3"/>
  <c r="AG608" i="3"/>
  <c r="AK608" i="3"/>
  <c r="AO608" i="3"/>
  <c r="AS608" i="3"/>
  <c r="AW608" i="3"/>
  <c r="BA608" i="3"/>
  <c r="BE608" i="3"/>
  <c r="BI608" i="3"/>
  <c r="N608" i="3"/>
  <c r="R608" i="3"/>
  <c r="V608" i="3"/>
  <c r="Z608" i="3"/>
  <c r="AD608" i="3"/>
  <c r="O608" i="3"/>
  <c r="S608" i="3"/>
  <c r="W608" i="3"/>
  <c r="AA608" i="3"/>
  <c r="AE608" i="3"/>
  <c r="AI608" i="3"/>
  <c r="AM608" i="3"/>
  <c r="AQ608" i="3"/>
  <c r="AU608" i="3"/>
  <c r="AY608" i="3"/>
  <c r="BC608" i="3"/>
  <c r="BG608" i="3"/>
  <c r="AF608" i="3"/>
  <c r="AN608" i="3"/>
  <c r="AV608" i="3"/>
  <c r="BD608" i="3"/>
  <c r="AH608" i="3"/>
  <c r="AP608" i="3"/>
  <c r="AX608" i="3"/>
  <c r="BF608" i="3"/>
  <c r="AJ608" i="3"/>
  <c r="AR608" i="3"/>
  <c r="AZ608" i="3"/>
  <c r="BH608" i="3"/>
  <c r="AL608" i="3"/>
  <c r="AT608" i="3"/>
  <c r="BB608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N582" i="3"/>
  <c r="R582" i="3"/>
  <c r="V582" i="3"/>
  <c r="Z582" i="3"/>
  <c r="AD582" i="3"/>
  <c r="AH582" i="3"/>
  <c r="AL582" i="3"/>
  <c r="AP582" i="3"/>
  <c r="AT582" i="3"/>
  <c r="AX582" i="3"/>
  <c r="BB582" i="3"/>
  <c r="BF582" i="3"/>
  <c r="M582" i="3"/>
  <c r="U582" i="3"/>
  <c r="AC582" i="3"/>
  <c r="AK582" i="3"/>
  <c r="AS582" i="3"/>
  <c r="BA582" i="3"/>
  <c r="BI582" i="3"/>
  <c r="O582" i="3"/>
  <c r="W582" i="3"/>
  <c r="AE582" i="3"/>
  <c r="AM582" i="3"/>
  <c r="AU582" i="3"/>
  <c r="BC582" i="3"/>
  <c r="Q582" i="3"/>
  <c r="Y582" i="3"/>
  <c r="AG582" i="3"/>
  <c r="AO582" i="3"/>
  <c r="AW582" i="3"/>
  <c r="BE582" i="3"/>
  <c r="S582" i="3"/>
  <c r="AA582" i="3"/>
  <c r="AI582" i="3"/>
  <c r="AQ582" i="3"/>
  <c r="AY582" i="3"/>
  <c r="BG582" i="3"/>
  <c r="O598" i="3"/>
  <c r="S598" i="3"/>
  <c r="W598" i="3"/>
  <c r="AA598" i="3"/>
  <c r="AE598" i="3"/>
  <c r="AI598" i="3"/>
  <c r="AM598" i="3"/>
  <c r="AQ598" i="3"/>
  <c r="AU598" i="3"/>
  <c r="AY598" i="3"/>
  <c r="BC598" i="3"/>
  <c r="BG598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Q598" i="3"/>
  <c r="U598" i="3"/>
  <c r="Y598" i="3"/>
  <c r="AC598" i="3"/>
  <c r="AG598" i="3"/>
  <c r="AK598" i="3"/>
  <c r="AO598" i="3"/>
  <c r="AS598" i="3"/>
  <c r="AW598" i="3"/>
  <c r="BA598" i="3"/>
  <c r="BE598" i="3"/>
  <c r="BI598" i="3"/>
  <c r="N598" i="3"/>
  <c r="R598" i="3"/>
  <c r="V598" i="3"/>
  <c r="Z598" i="3"/>
  <c r="AD598" i="3"/>
  <c r="AH598" i="3"/>
  <c r="AL598" i="3"/>
  <c r="AP598" i="3"/>
  <c r="AT598" i="3"/>
  <c r="AX598" i="3"/>
  <c r="BB598" i="3"/>
  <c r="BF598" i="3"/>
  <c r="P614" i="3"/>
  <c r="T614" i="3"/>
  <c r="X614" i="3"/>
  <c r="AB614" i="3"/>
  <c r="AF614" i="3"/>
  <c r="AJ614" i="3"/>
  <c r="AN614" i="3"/>
  <c r="AR614" i="3"/>
  <c r="AV614" i="3"/>
  <c r="AZ614" i="3"/>
  <c r="BD614" i="3"/>
  <c r="BH614" i="3"/>
  <c r="N614" i="3"/>
  <c r="R614" i="3"/>
  <c r="V614" i="3"/>
  <c r="Z614" i="3"/>
  <c r="AD614" i="3"/>
  <c r="AH614" i="3"/>
  <c r="AL614" i="3"/>
  <c r="AP614" i="3"/>
  <c r="AT614" i="3"/>
  <c r="AX614" i="3"/>
  <c r="BB614" i="3"/>
  <c r="BF614" i="3"/>
  <c r="O614" i="3"/>
  <c r="W614" i="3"/>
  <c r="AE614" i="3"/>
  <c r="AM614" i="3"/>
  <c r="AU614" i="3"/>
  <c r="BC614" i="3"/>
  <c r="Q614" i="3"/>
  <c r="Y614" i="3"/>
  <c r="AG614" i="3"/>
  <c r="AO614" i="3"/>
  <c r="AW614" i="3"/>
  <c r="BE614" i="3"/>
  <c r="S614" i="3"/>
  <c r="AA614" i="3"/>
  <c r="AI614" i="3"/>
  <c r="AQ614" i="3"/>
  <c r="AY614" i="3"/>
  <c r="BG614" i="3"/>
  <c r="M614" i="3"/>
  <c r="U614" i="3"/>
  <c r="AC614" i="3"/>
  <c r="AK614" i="3"/>
  <c r="AS614" i="3"/>
  <c r="BA614" i="3"/>
  <c r="BI614" i="3"/>
  <c r="BM678" i="3"/>
  <c r="BM686" i="3"/>
  <c r="BL686" i="3"/>
  <c r="BN678" i="3"/>
  <c r="BK675" i="3"/>
  <c r="BK682" i="3"/>
  <c r="BL666" i="3"/>
  <c r="BK678" i="3"/>
  <c r="BN690" i="3"/>
  <c r="BM674" i="3"/>
  <c r="BL674" i="3"/>
  <c r="BN680" i="3"/>
  <c r="BL664" i="3"/>
  <c r="BM664" i="3"/>
  <c r="BJ664" i="3"/>
  <c r="BN692" i="3"/>
  <c r="BJ670" i="3"/>
  <c r="BN670" i="3"/>
  <c r="BN676" i="3"/>
  <c r="BJ676" i="3"/>
  <c r="BL684" i="3"/>
  <c r="BM683" i="3"/>
  <c r="BN683" i="3"/>
  <c r="BN688" i="3"/>
  <c r="BM672" i="3"/>
  <c r="BJ672" i="3"/>
  <c r="BN672" i="3"/>
  <c r="BK659" i="3"/>
  <c r="BL668" i="3"/>
  <c r="BN668" i="3"/>
  <c r="BN552" i="3"/>
  <c r="BJ552" i="3"/>
  <c r="BL561" i="3"/>
  <c r="BN568" i="3"/>
  <c r="BJ568" i="3"/>
  <c r="BM570" i="3"/>
  <c r="BM593" i="3"/>
  <c r="BM595" i="3"/>
  <c r="BM611" i="3"/>
  <c r="BL622" i="3"/>
  <c r="BM624" i="3"/>
  <c r="AT628" i="3"/>
  <c r="AD628" i="3"/>
  <c r="N628" i="3"/>
  <c r="AW628" i="3"/>
  <c r="AG628" i="3"/>
  <c r="Q628" i="3"/>
  <c r="AZ628" i="3"/>
  <c r="AJ628" i="3"/>
  <c r="T628" i="3"/>
  <c r="AY628" i="3"/>
  <c r="AI628" i="3"/>
  <c r="S628" i="3"/>
  <c r="P535" i="3"/>
  <c r="T535" i="3"/>
  <c r="X535" i="3"/>
  <c r="AB535" i="3"/>
  <c r="AF535" i="3"/>
  <c r="AJ535" i="3"/>
  <c r="AN535" i="3"/>
  <c r="AR535" i="3"/>
  <c r="AV535" i="3"/>
  <c r="AZ535" i="3"/>
  <c r="BD535" i="3"/>
  <c r="BH535" i="3"/>
  <c r="N535" i="3"/>
  <c r="R535" i="3"/>
  <c r="V535" i="3"/>
  <c r="Z535" i="3"/>
  <c r="AD535" i="3"/>
  <c r="AH535" i="3"/>
  <c r="AL535" i="3"/>
  <c r="AP535" i="3"/>
  <c r="AT535" i="3"/>
  <c r="AX535" i="3"/>
  <c r="BB535" i="3"/>
  <c r="BF535" i="3"/>
  <c r="M535" i="3"/>
  <c r="U535" i="3"/>
  <c r="AC535" i="3"/>
  <c r="AK535" i="3"/>
  <c r="AS535" i="3"/>
  <c r="BA535" i="3"/>
  <c r="BI535" i="3"/>
  <c r="O535" i="3"/>
  <c r="W535" i="3"/>
  <c r="AE535" i="3"/>
  <c r="AM535" i="3"/>
  <c r="AU535" i="3"/>
  <c r="BC535" i="3"/>
  <c r="Q535" i="3"/>
  <c r="Y535" i="3"/>
  <c r="AG535" i="3"/>
  <c r="AO535" i="3"/>
  <c r="AW535" i="3"/>
  <c r="BE535" i="3"/>
  <c r="S535" i="3"/>
  <c r="AA535" i="3"/>
  <c r="AI535" i="3"/>
  <c r="AQ535" i="3"/>
  <c r="AY535" i="3"/>
  <c r="BG535" i="3"/>
  <c r="M572" i="3"/>
  <c r="Q572" i="3"/>
  <c r="U572" i="3"/>
  <c r="Y572" i="3"/>
  <c r="AC572" i="3"/>
  <c r="AG572" i="3"/>
  <c r="AK572" i="3"/>
  <c r="AO572" i="3"/>
  <c r="AS572" i="3"/>
  <c r="AW572" i="3"/>
  <c r="BA572" i="3"/>
  <c r="BE572" i="3"/>
  <c r="BI572" i="3"/>
  <c r="N572" i="3"/>
  <c r="R572" i="3"/>
  <c r="V572" i="3"/>
  <c r="Z572" i="3"/>
  <c r="AD572" i="3"/>
  <c r="AH572" i="3"/>
  <c r="AL572" i="3"/>
  <c r="AP572" i="3"/>
  <c r="AT572" i="3"/>
  <c r="AX572" i="3"/>
  <c r="BB572" i="3"/>
  <c r="BF572" i="3"/>
  <c r="O572" i="3"/>
  <c r="S572" i="3"/>
  <c r="W572" i="3"/>
  <c r="AA572" i="3"/>
  <c r="AE572" i="3"/>
  <c r="AI572" i="3"/>
  <c r="AM572" i="3"/>
  <c r="AQ572" i="3"/>
  <c r="AU572" i="3"/>
  <c r="AY572" i="3"/>
  <c r="BC572" i="3"/>
  <c r="BG572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BL581" i="3"/>
  <c r="O615" i="3"/>
  <c r="S615" i="3"/>
  <c r="W615" i="3"/>
  <c r="AA615" i="3"/>
  <c r="AE615" i="3"/>
  <c r="AI615" i="3"/>
  <c r="AM615" i="3"/>
  <c r="AQ615" i="3"/>
  <c r="AU615" i="3"/>
  <c r="AY615" i="3"/>
  <c r="BC615" i="3"/>
  <c r="BG615" i="3"/>
  <c r="M615" i="3"/>
  <c r="Q615" i="3"/>
  <c r="U615" i="3"/>
  <c r="Y615" i="3"/>
  <c r="AC615" i="3"/>
  <c r="AG615" i="3"/>
  <c r="AK615" i="3"/>
  <c r="AO615" i="3"/>
  <c r="AS615" i="3"/>
  <c r="AW615" i="3"/>
  <c r="BA615" i="3"/>
  <c r="BE615" i="3"/>
  <c r="BI615" i="3"/>
  <c r="N615" i="3"/>
  <c r="V615" i="3"/>
  <c r="AD615" i="3"/>
  <c r="AL615" i="3"/>
  <c r="AT615" i="3"/>
  <c r="BB615" i="3"/>
  <c r="P615" i="3"/>
  <c r="X615" i="3"/>
  <c r="AF615" i="3"/>
  <c r="AN615" i="3"/>
  <c r="AV615" i="3"/>
  <c r="BD615" i="3"/>
  <c r="R615" i="3"/>
  <c r="Z615" i="3"/>
  <c r="AH615" i="3"/>
  <c r="AP615" i="3"/>
  <c r="AX615" i="3"/>
  <c r="BF615" i="3"/>
  <c r="T615" i="3"/>
  <c r="AB615" i="3"/>
  <c r="AJ615" i="3"/>
  <c r="AR615" i="3"/>
  <c r="AZ615" i="3"/>
  <c r="BH615" i="3"/>
  <c r="AU537" i="3"/>
  <c r="O537" i="3"/>
  <c r="AK537" i="3"/>
  <c r="BG537" i="3"/>
  <c r="AA537" i="3"/>
  <c r="AO537" i="3"/>
  <c r="BF537" i="3"/>
  <c r="AP537" i="3"/>
  <c r="Z537" i="3"/>
  <c r="BH537" i="3"/>
  <c r="AR537" i="3"/>
  <c r="AB537" i="3"/>
  <c r="AX544" i="3"/>
  <c r="AH544" i="3"/>
  <c r="R544" i="3"/>
  <c r="BA544" i="3"/>
  <c r="AK544" i="3"/>
  <c r="U544" i="3"/>
  <c r="BD544" i="3"/>
  <c r="AN544" i="3"/>
  <c r="X544" i="3"/>
  <c r="BC544" i="3"/>
  <c r="AM544" i="3"/>
  <c r="W544" i="3"/>
  <c r="BB546" i="3"/>
  <c r="AL546" i="3"/>
  <c r="V546" i="3"/>
  <c r="BE546" i="3"/>
  <c r="AO546" i="3"/>
  <c r="Y546" i="3"/>
  <c r="BH546" i="3"/>
  <c r="AR546" i="3"/>
  <c r="AB546" i="3"/>
  <c r="BG546" i="3"/>
  <c r="AQ546" i="3"/>
  <c r="AA546" i="3"/>
  <c r="BA553" i="3"/>
  <c r="AK553" i="3"/>
  <c r="U553" i="3"/>
  <c r="BD553" i="3"/>
  <c r="AN553" i="3"/>
  <c r="X553" i="3"/>
  <c r="BC553" i="3"/>
  <c r="AM553" i="3"/>
  <c r="W553" i="3"/>
  <c r="BB553" i="3"/>
  <c r="AL553" i="3"/>
  <c r="V553" i="3"/>
  <c r="AK560" i="3"/>
  <c r="BG560" i="3"/>
  <c r="AA560" i="3"/>
  <c r="AO560" i="3"/>
  <c r="BC560" i="3"/>
  <c r="W560" i="3"/>
  <c r="AZ560" i="3"/>
  <c r="AJ560" i="3"/>
  <c r="T560" i="3"/>
  <c r="AX560" i="3"/>
  <c r="AH560" i="3"/>
  <c r="R560" i="3"/>
  <c r="AY562" i="3"/>
  <c r="AC562" i="3"/>
  <c r="BH562" i="3"/>
  <c r="AM562" i="3"/>
  <c r="Q562" i="3"/>
  <c r="AQ562" i="3"/>
  <c r="U562" i="3"/>
  <c r="AU562" i="3"/>
  <c r="Y562" i="3"/>
  <c r="BB562" i="3"/>
  <c r="AL562" i="3"/>
  <c r="V562" i="3"/>
  <c r="AT569" i="3"/>
  <c r="AD569" i="3"/>
  <c r="N569" i="3"/>
  <c r="AW569" i="3"/>
  <c r="AG569" i="3"/>
  <c r="Q569" i="3"/>
  <c r="AZ569" i="3"/>
  <c r="AJ569" i="3"/>
  <c r="T569" i="3"/>
  <c r="AY569" i="3"/>
  <c r="AI569" i="3"/>
  <c r="S569" i="3"/>
  <c r="BB576" i="3"/>
  <c r="V576" i="3"/>
  <c r="AR576" i="3"/>
  <c r="BF576" i="3"/>
  <c r="Z576" i="3"/>
  <c r="AN576" i="3"/>
  <c r="BI576" i="3"/>
  <c r="AS576" i="3"/>
  <c r="AC576" i="3"/>
  <c r="M576" i="3"/>
  <c r="AU576" i="3"/>
  <c r="AE576" i="3"/>
  <c r="O576" i="3"/>
  <c r="AH578" i="3"/>
  <c r="AV578" i="3"/>
  <c r="P578" i="3"/>
  <c r="AD578" i="3"/>
  <c r="AZ578" i="3"/>
  <c r="T578" i="3"/>
  <c r="AW578" i="3"/>
  <c r="AG578" i="3"/>
  <c r="Q578" i="3"/>
  <c r="AY578" i="3"/>
  <c r="AI578" i="3"/>
  <c r="S578" i="3"/>
  <c r="BM617" i="3"/>
  <c r="BN621" i="3"/>
  <c r="AW623" i="3"/>
  <c r="AG623" i="3"/>
  <c r="Q623" i="3"/>
  <c r="AZ623" i="3"/>
  <c r="AJ623" i="3"/>
  <c r="T623" i="3"/>
  <c r="AY623" i="3"/>
  <c r="AI623" i="3"/>
  <c r="S623" i="3"/>
  <c r="AX623" i="3"/>
  <c r="AH623" i="3"/>
  <c r="R623" i="3"/>
  <c r="M543" i="3"/>
  <c r="Q543" i="3"/>
  <c r="U543" i="3"/>
  <c r="Y543" i="3"/>
  <c r="AC543" i="3"/>
  <c r="AG543" i="3"/>
  <c r="AK543" i="3"/>
  <c r="AO543" i="3"/>
  <c r="AS543" i="3"/>
  <c r="AW543" i="3"/>
  <c r="BA543" i="3"/>
  <c r="BE543" i="3"/>
  <c r="BI543" i="3"/>
  <c r="N543" i="3"/>
  <c r="R543" i="3"/>
  <c r="V543" i="3"/>
  <c r="Z543" i="3"/>
  <c r="AD543" i="3"/>
  <c r="AH543" i="3"/>
  <c r="AL543" i="3"/>
  <c r="AP543" i="3"/>
  <c r="AT543" i="3"/>
  <c r="AX543" i="3"/>
  <c r="BB543" i="3"/>
  <c r="BF543" i="3"/>
  <c r="O543" i="3"/>
  <c r="S543" i="3"/>
  <c r="W543" i="3"/>
  <c r="AA543" i="3"/>
  <c r="AE543" i="3"/>
  <c r="AI543" i="3"/>
  <c r="AM543" i="3"/>
  <c r="AQ543" i="3"/>
  <c r="AU543" i="3"/>
  <c r="AY543" i="3"/>
  <c r="BC543" i="3"/>
  <c r="BG543" i="3"/>
  <c r="P543" i="3"/>
  <c r="T543" i="3"/>
  <c r="X543" i="3"/>
  <c r="AB543" i="3"/>
  <c r="AF543" i="3"/>
  <c r="AJ543" i="3"/>
  <c r="AN543" i="3"/>
  <c r="AR543" i="3"/>
  <c r="AV543" i="3"/>
  <c r="AZ543" i="3"/>
  <c r="BD543" i="3"/>
  <c r="BH543" i="3"/>
  <c r="M566" i="3"/>
  <c r="Q566" i="3"/>
  <c r="U566" i="3"/>
  <c r="Y566" i="3"/>
  <c r="AC566" i="3"/>
  <c r="AG566" i="3"/>
  <c r="AK566" i="3"/>
  <c r="AO566" i="3"/>
  <c r="AS566" i="3"/>
  <c r="AW566" i="3"/>
  <c r="BA566" i="3"/>
  <c r="BE566" i="3"/>
  <c r="BI566" i="3"/>
  <c r="N566" i="3"/>
  <c r="R566" i="3"/>
  <c r="V566" i="3"/>
  <c r="Z566" i="3"/>
  <c r="AD566" i="3"/>
  <c r="AH566" i="3"/>
  <c r="AL566" i="3"/>
  <c r="AP566" i="3"/>
  <c r="AT566" i="3"/>
  <c r="AX566" i="3"/>
  <c r="BB566" i="3"/>
  <c r="BF566" i="3"/>
  <c r="O566" i="3"/>
  <c r="S566" i="3"/>
  <c r="W566" i="3"/>
  <c r="AA566" i="3"/>
  <c r="AE566" i="3"/>
  <c r="AI566" i="3"/>
  <c r="AM566" i="3"/>
  <c r="AQ566" i="3"/>
  <c r="AU566" i="3"/>
  <c r="AY566" i="3"/>
  <c r="BC566" i="3"/>
  <c r="BG566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P575" i="3"/>
  <c r="T575" i="3"/>
  <c r="X575" i="3"/>
  <c r="AB575" i="3"/>
  <c r="AF575" i="3"/>
  <c r="AJ575" i="3"/>
  <c r="AN575" i="3"/>
  <c r="AR575" i="3"/>
  <c r="AV575" i="3"/>
  <c r="M575" i="3"/>
  <c r="Q575" i="3"/>
  <c r="U575" i="3"/>
  <c r="Y575" i="3"/>
  <c r="AC575" i="3"/>
  <c r="AG575" i="3"/>
  <c r="AK575" i="3"/>
  <c r="AO575" i="3"/>
  <c r="AS575" i="3"/>
  <c r="AW575" i="3"/>
  <c r="BA575" i="3"/>
  <c r="BE575" i="3"/>
  <c r="BI575" i="3"/>
  <c r="N575" i="3"/>
  <c r="R575" i="3"/>
  <c r="V575" i="3"/>
  <c r="Z575" i="3"/>
  <c r="AD575" i="3"/>
  <c r="AH575" i="3"/>
  <c r="AL575" i="3"/>
  <c r="AP575" i="3"/>
  <c r="AT575" i="3"/>
  <c r="AX575" i="3"/>
  <c r="BB575" i="3"/>
  <c r="BF575" i="3"/>
  <c r="O575" i="3"/>
  <c r="S575" i="3"/>
  <c r="W575" i="3"/>
  <c r="AA575" i="3"/>
  <c r="AE575" i="3"/>
  <c r="AI575" i="3"/>
  <c r="AM575" i="3"/>
  <c r="AQ575" i="3"/>
  <c r="AU575" i="3"/>
  <c r="AY575" i="3"/>
  <c r="BC575" i="3"/>
  <c r="BG575" i="3"/>
  <c r="AZ575" i="3"/>
  <c r="BD575" i="3"/>
  <c r="BH575" i="3"/>
  <c r="N607" i="3"/>
  <c r="R607" i="3"/>
  <c r="V607" i="3"/>
  <c r="Z607" i="3"/>
  <c r="AD607" i="3"/>
  <c r="AH607" i="3"/>
  <c r="AL607" i="3"/>
  <c r="AP607" i="3"/>
  <c r="AT607" i="3"/>
  <c r="AX607" i="3"/>
  <c r="BB607" i="3"/>
  <c r="BF607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P607" i="3"/>
  <c r="T607" i="3"/>
  <c r="X607" i="3"/>
  <c r="AB607" i="3"/>
  <c r="AF607" i="3"/>
  <c r="AJ607" i="3"/>
  <c r="AN607" i="3"/>
  <c r="AR607" i="3"/>
  <c r="AV607" i="3"/>
  <c r="AZ607" i="3"/>
  <c r="BD607" i="3"/>
  <c r="BH607" i="3"/>
  <c r="M607" i="3"/>
  <c r="Q607" i="3"/>
  <c r="U607" i="3"/>
  <c r="Y607" i="3"/>
  <c r="AC607" i="3"/>
  <c r="AG607" i="3"/>
  <c r="AK607" i="3"/>
  <c r="AO607" i="3"/>
  <c r="AS607" i="3"/>
  <c r="AW607" i="3"/>
  <c r="BA607" i="3"/>
  <c r="BE607" i="3"/>
  <c r="BI607" i="3"/>
  <c r="L522" i="3"/>
  <c r="L517" i="3"/>
  <c r="L495" i="3"/>
  <c r="L493" i="3"/>
  <c r="L474" i="3"/>
  <c r="L470" i="3"/>
  <c r="K466" i="3"/>
  <c r="N596" i="3"/>
  <c r="R596" i="3"/>
  <c r="V596" i="3"/>
  <c r="Z596" i="3"/>
  <c r="AD596" i="3"/>
  <c r="AH596" i="3"/>
  <c r="AL596" i="3"/>
  <c r="AP596" i="3"/>
  <c r="AT596" i="3"/>
  <c r="AX596" i="3"/>
  <c r="BB596" i="3"/>
  <c r="BF596" i="3"/>
  <c r="O596" i="3"/>
  <c r="S596" i="3"/>
  <c r="W596" i="3"/>
  <c r="AA596" i="3"/>
  <c r="AE596" i="3"/>
  <c r="AI596" i="3"/>
  <c r="AM596" i="3"/>
  <c r="AQ596" i="3"/>
  <c r="AU596" i="3"/>
  <c r="AY596" i="3"/>
  <c r="BC596" i="3"/>
  <c r="BG596" i="3"/>
  <c r="P596" i="3"/>
  <c r="T596" i="3"/>
  <c r="X596" i="3"/>
  <c r="AB596" i="3"/>
  <c r="AF596" i="3"/>
  <c r="AJ596" i="3"/>
  <c r="AN596" i="3"/>
  <c r="AR596" i="3"/>
  <c r="AV596" i="3"/>
  <c r="AZ596" i="3"/>
  <c r="BD596" i="3"/>
  <c r="BH596" i="3"/>
  <c r="M596" i="3"/>
  <c r="Q596" i="3"/>
  <c r="U596" i="3"/>
  <c r="Y596" i="3"/>
  <c r="AC596" i="3"/>
  <c r="AG596" i="3"/>
  <c r="AK596" i="3"/>
  <c r="AO596" i="3"/>
  <c r="AS596" i="3"/>
  <c r="AW596" i="3"/>
  <c r="BA596" i="3"/>
  <c r="BE596" i="3"/>
  <c r="BI596" i="3"/>
  <c r="O612" i="3"/>
  <c r="S612" i="3"/>
  <c r="W612" i="3"/>
  <c r="AA612" i="3"/>
  <c r="AE612" i="3"/>
  <c r="AI612" i="3"/>
  <c r="AM612" i="3"/>
  <c r="AQ612" i="3"/>
  <c r="AU612" i="3"/>
  <c r="AY612" i="3"/>
  <c r="BC612" i="3"/>
  <c r="BG612" i="3"/>
  <c r="M612" i="3"/>
  <c r="Q612" i="3"/>
  <c r="U612" i="3"/>
  <c r="Y612" i="3"/>
  <c r="AC612" i="3"/>
  <c r="AG612" i="3"/>
  <c r="AK612" i="3"/>
  <c r="AO612" i="3"/>
  <c r="AS612" i="3"/>
  <c r="AW612" i="3"/>
  <c r="BA612" i="3"/>
  <c r="BE612" i="3"/>
  <c r="BI612" i="3"/>
  <c r="R612" i="3"/>
  <c r="Z612" i="3"/>
  <c r="AH612" i="3"/>
  <c r="AP612" i="3"/>
  <c r="AX612" i="3"/>
  <c r="BF612" i="3"/>
  <c r="T612" i="3"/>
  <c r="AB612" i="3"/>
  <c r="AJ612" i="3"/>
  <c r="AR612" i="3"/>
  <c r="AZ612" i="3"/>
  <c r="BH612" i="3"/>
  <c r="N612" i="3"/>
  <c r="V612" i="3"/>
  <c r="AD612" i="3"/>
  <c r="AL612" i="3"/>
  <c r="AT612" i="3"/>
  <c r="BB612" i="3"/>
  <c r="P612" i="3"/>
  <c r="X612" i="3"/>
  <c r="AF612" i="3"/>
  <c r="AN612" i="3"/>
  <c r="AV612" i="3"/>
  <c r="BD612" i="3"/>
  <c r="M586" i="3"/>
  <c r="Q586" i="3"/>
  <c r="U586" i="3"/>
  <c r="Y586" i="3"/>
  <c r="AC586" i="3"/>
  <c r="AG586" i="3"/>
  <c r="AK586" i="3"/>
  <c r="AO586" i="3"/>
  <c r="AS586" i="3"/>
  <c r="AW586" i="3"/>
  <c r="BA586" i="3"/>
  <c r="BE586" i="3"/>
  <c r="BI586" i="3"/>
  <c r="N586" i="3"/>
  <c r="R586" i="3"/>
  <c r="V586" i="3"/>
  <c r="Z586" i="3"/>
  <c r="AD586" i="3"/>
  <c r="AH586" i="3"/>
  <c r="AL586" i="3"/>
  <c r="AP586" i="3"/>
  <c r="AT586" i="3"/>
  <c r="AX586" i="3"/>
  <c r="BB586" i="3"/>
  <c r="BF586" i="3"/>
  <c r="O586" i="3"/>
  <c r="S586" i="3"/>
  <c r="W586" i="3"/>
  <c r="AA586" i="3"/>
  <c r="AE586" i="3"/>
  <c r="AI586" i="3"/>
  <c r="AM586" i="3"/>
  <c r="AQ586" i="3"/>
  <c r="AU586" i="3"/>
  <c r="AY586" i="3"/>
  <c r="BC586" i="3"/>
  <c r="BG586" i="3"/>
  <c r="P586" i="3"/>
  <c r="BK586" i="3" s="1"/>
  <c r="T586" i="3"/>
  <c r="X586" i="3"/>
  <c r="AB586" i="3"/>
  <c r="AF586" i="3"/>
  <c r="AJ586" i="3"/>
  <c r="AN586" i="3"/>
  <c r="AR586" i="3"/>
  <c r="AV586" i="3"/>
  <c r="AZ586" i="3"/>
  <c r="BD586" i="3"/>
  <c r="BH586" i="3"/>
  <c r="M602" i="3"/>
  <c r="Q602" i="3"/>
  <c r="U602" i="3"/>
  <c r="Y602" i="3"/>
  <c r="AC602" i="3"/>
  <c r="AG602" i="3"/>
  <c r="AK602" i="3"/>
  <c r="AO602" i="3"/>
  <c r="AS602" i="3"/>
  <c r="AW602" i="3"/>
  <c r="BA602" i="3"/>
  <c r="BE602" i="3"/>
  <c r="BI602" i="3"/>
  <c r="N602" i="3"/>
  <c r="R602" i="3"/>
  <c r="V602" i="3"/>
  <c r="Z602" i="3"/>
  <c r="AD602" i="3"/>
  <c r="AH602" i="3"/>
  <c r="AL602" i="3"/>
  <c r="AP602" i="3"/>
  <c r="AT602" i="3"/>
  <c r="AX602" i="3"/>
  <c r="BB602" i="3"/>
  <c r="BF602" i="3"/>
  <c r="O602" i="3"/>
  <c r="S602" i="3"/>
  <c r="W602" i="3"/>
  <c r="AA602" i="3"/>
  <c r="AE602" i="3"/>
  <c r="AI602" i="3"/>
  <c r="AM602" i="3"/>
  <c r="AQ602" i="3"/>
  <c r="AU602" i="3"/>
  <c r="AY602" i="3"/>
  <c r="BC602" i="3"/>
  <c r="BG602" i="3"/>
  <c r="P602" i="3"/>
  <c r="T602" i="3"/>
  <c r="X602" i="3"/>
  <c r="AB602" i="3"/>
  <c r="AF602" i="3"/>
  <c r="AJ602" i="3"/>
  <c r="AN602" i="3"/>
  <c r="AR602" i="3"/>
  <c r="AV602" i="3"/>
  <c r="AZ602" i="3"/>
  <c r="BD602" i="3"/>
  <c r="BH602" i="3"/>
  <c r="BN675" i="3"/>
  <c r="BJ686" i="3"/>
  <c r="BM679" i="3"/>
  <c r="BJ662" i="3"/>
  <c r="BN679" i="3"/>
  <c r="BL675" i="3"/>
  <c r="BJ682" i="3"/>
  <c r="BN682" i="3"/>
  <c r="BK666" i="3"/>
  <c r="BM666" i="3"/>
  <c r="BL678" i="3"/>
  <c r="BM662" i="3"/>
  <c r="BJ692" i="3"/>
  <c r="BJ690" i="3"/>
  <c r="BK684" i="3"/>
  <c r="BK674" i="3"/>
  <c r="BK688" i="3"/>
  <c r="BK664" i="3"/>
  <c r="BN659" i="3"/>
  <c r="BL670" i="3"/>
  <c r="BM676" i="3"/>
  <c r="BL676" i="3"/>
  <c r="BJ688" i="3"/>
  <c r="BL672" i="3"/>
  <c r="BJ659" i="3"/>
  <c r="BJ668" i="3"/>
  <c r="BN536" i="3"/>
  <c r="BJ536" i="3"/>
  <c r="BJ554" i="3"/>
  <c r="BJ570" i="3"/>
  <c r="BM609" i="3"/>
  <c r="BK622" i="3"/>
  <c r="BL624" i="3"/>
  <c r="AZ626" i="3"/>
  <c r="AJ626" i="3"/>
  <c r="T626" i="3"/>
  <c r="AY626" i="3"/>
  <c r="AI626" i="3"/>
  <c r="S626" i="3"/>
  <c r="AX626" i="3"/>
  <c r="AH626" i="3"/>
  <c r="R626" i="3"/>
  <c r="BN626" i="3" s="1"/>
  <c r="BA626" i="3"/>
  <c r="AK626" i="3"/>
  <c r="BF628" i="3"/>
  <c r="AP628" i="3"/>
  <c r="Z628" i="3"/>
  <c r="BI628" i="3"/>
  <c r="AS628" i="3"/>
  <c r="AC628" i="3"/>
  <c r="M628" i="3"/>
  <c r="AV628" i="3"/>
  <c r="AF628" i="3"/>
  <c r="P628" i="3"/>
  <c r="AU628" i="3"/>
  <c r="AE628" i="3"/>
  <c r="P632" i="3"/>
  <c r="T632" i="3"/>
  <c r="X632" i="3"/>
  <c r="AB632" i="3"/>
  <c r="AF632" i="3"/>
  <c r="AJ632" i="3"/>
  <c r="AN632" i="3"/>
  <c r="AR632" i="3"/>
  <c r="AV632" i="3"/>
  <c r="AZ632" i="3"/>
  <c r="BD632" i="3"/>
  <c r="BH632" i="3"/>
  <c r="M632" i="3"/>
  <c r="Q632" i="3"/>
  <c r="U632" i="3"/>
  <c r="Y632" i="3"/>
  <c r="AC632" i="3"/>
  <c r="AG632" i="3"/>
  <c r="AK632" i="3"/>
  <c r="AO632" i="3"/>
  <c r="AS632" i="3"/>
  <c r="AW632" i="3"/>
  <c r="BA632" i="3"/>
  <c r="BE632" i="3"/>
  <c r="BI632" i="3"/>
  <c r="N632" i="3"/>
  <c r="R632" i="3"/>
  <c r="V632" i="3"/>
  <c r="Z632" i="3"/>
  <c r="AD632" i="3"/>
  <c r="AH632" i="3"/>
  <c r="AL632" i="3"/>
  <c r="AP632" i="3"/>
  <c r="AT632" i="3"/>
  <c r="AX632" i="3"/>
  <c r="BB632" i="3"/>
  <c r="BF632" i="3"/>
  <c r="O632" i="3"/>
  <c r="S632" i="3"/>
  <c r="W632" i="3"/>
  <c r="AA632" i="3"/>
  <c r="AE632" i="3"/>
  <c r="AI632" i="3"/>
  <c r="AM632" i="3"/>
  <c r="AQ632" i="3"/>
  <c r="AU632" i="3"/>
  <c r="AY632" i="3"/>
  <c r="BC632" i="3"/>
  <c r="BG632" i="3"/>
  <c r="M636" i="3"/>
  <c r="Q636" i="3"/>
  <c r="U636" i="3"/>
  <c r="Y636" i="3"/>
  <c r="AC636" i="3"/>
  <c r="AG636" i="3"/>
  <c r="AK636" i="3"/>
  <c r="AO636" i="3"/>
  <c r="AS636" i="3"/>
  <c r="AW636" i="3"/>
  <c r="BA636" i="3"/>
  <c r="BE636" i="3"/>
  <c r="BI636" i="3"/>
  <c r="N636" i="3"/>
  <c r="R636" i="3"/>
  <c r="V636" i="3"/>
  <c r="Z636" i="3"/>
  <c r="AD636" i="3"/>
  <c r="AH636" i="3"/>
  <c r="AL636" i="3"/>
  <c r="AP636" i="3"/>
  <c r="AT636" i="3"/>
  <c r="AX636" i="3"/>
  <c r="BB636" i="3"/>
  <c r="BF636" i="3"/>
  <c r="O636" i="3"/>
  <c r="S636" i="3"/>
  <c r="W636" i="3"/>
  <c r="AA636" i="3"/>
  <c r="AE636" i="3"/>
  <c r="AI636" i="3"/>
  <c r="AM636" i="3"/>
  <c r="AQ636" i="3"/>
  <c r="AU636" i="3"/>
  <c r="AY636" i="3"/>
  <c r="BC636" i="3"/>
  <c r="BG636" i="3"/>
  <c r="P636" i="3"/>
  <c r="T636" i="3"/>
  <c r="X636" i="3"/>
  <c r="AB636" i="3"/>
  <c r="AF636" i="3"/>
  <c r="AJ636" i="3"/>
  <c r="AN636" i="3"/>
  <c r="AR636" i="3"/>
  <c r="AV636" i="3"/>
  <c r="AZ636" i="3"/>
  <c r="BD636" i="3"/>
  <c r="BH636" i="3"/>
  <c r="P640" i="3"/>
  <c r="T640" i="3"/>
  <c r="X640" i="3"/>
  <c r="AB640" i="3"/>
  <c r="AF640" i="3"/>
  <c r="AJ640" i="3"/>
  <c r="AN640" i="3"/>
  <c r="AR640" i="3"/>
  <c r="AV640" i="3"/>
  <c r="AZ640" i="3"/>
  <c r="BD640" i="3"/>
  <c r="BH640" i="3"/>
  <c r="M640" i="3"/>
  <c r="Q640" i="3"/>
  <c r="N640" i="3"/>
  <c r="R640" i="3"/>
  <c r="V640" i="3"/>
  <c r="Z640" i="3"/>
  <c r="AD640" i="3"/>
  <c r="AH640" i="3"/>
  <c r="AL640" i="3"/>
  <c r="AP640" i="3"/>
  <c r="AT640" i="3"/>
  <c r="AX640" i="3"/>
  <c r="BB640" i="3"/>
  <c r="BF640" i="3"/>
  <c r="S640" i="3"/>
  <c r="AA640" i="3"/>
  <c r="AI640" i="3"/>
  <c r="AQ640" i="3"/>
  <c r="AY640" i="3"/>
  <c r="BG640" i="3"/>
  <c r="U640" i="3"/>
  <c r="AC640" i="3"/>
  <c r="AK640" i="3"/>
  <c r="AS640" i="3"/>
  <c r="BA640" i="3"/>
  <c r="BI640" i="3"/>
  <c r="W640" i="3"/>
  <c r="AE640" i="3"/>
  <c r="AM640" i="3"/>
  <c r="AU640" i="3"/>
  <c r="BC640" i="3"/>
  <c r="O640" i="3"/>
  <c r="Y640" i="3"/>
  <c r="AG640" i="3"/>
  <c r="AO640" i="3"/>
  <c r="AW640" i="3"/>
  <c r="BE640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O644" i="3"/>
  <c r="S644" i="3"/>
  <c r="W644" i="3"/>
  <c r="AA644" i="3"/>
  <c r="AE644" i="3"/>
  <c r="AI644" i="3"/>
  <c r="AM644" i="3"/>
  <c r="AQ644" i="3"/>
  <c r="AU644" i="3"/>
  <c r="AY644" i="3"/>
  <c r="BC644" i="3"/>
  <c r="BG644" i="3"/>
  <c r="T644" i="3"/>
  <c r="AB644" i="3"/>
  <c r="AJ644" i="3"/>
  <c r="AR644" i="3"/>
  <c r="AZ644" i="3"/>
  <c r="BH644" i="3"/>
  <c r="N644" i="3"/>
  <c r="V644" i="3"/>
  <c r="AD644" i="3"/>
  <c r="AL644" i="3"/>
  <c r="AT644" i="3"/>
  <c r="BB644" i="3"/>
  <c r="P644" i="3"/>
  <c r="X644" i="3"/>
  <c r="AF644" i="3"/>
  <c r="AN644" i="3"/>
  <c r="AV644" i="3"/>
  <c r="BD644" i="3"/>
  <c r="R644" i="3"/>
  <c r="Z644" i="3"/>
  <c r="AH644" i="3"/>
  <c r="AP644" i="3"/>
  <c r="AX644" i="3"/>
  <c r="BF644" i="3"/>
  <c r="O648" i="3"/>
  <c r="S648" i="3"/>
  <c r="W648" i="3"/>
  <c r="AA648" i="3"/>
  <c r="AE648" i="3"/>
  <c r="AI648" i="3"/>
  <c r="AM648" i="3"/>
  <c r="AQ648" i="3"/>
  <c r="AU648" i="3"/>
  <c r="AY648" i="3"/>
  <c r="BC648" i="3"/>
  <c r="BG648" i="3"/>
  <c r="M648" i="3"/>
  <c r="Q648" i="3"/>
  <c r="U648" i="3"/>
  <c r="Y648" i="3"/>
  <c r="AC648" i="3"/>
  <c r="AG648" i="3"/>
  <c r="AK648" i="3"/>
  <c r="AO648" i="3"/>
  <c r="AS648" i="3"/>
  <c r="AW648" i="3"/>
  <c r="BA648" i="3"/>
  <c r="BE648" i="3"/>
  <c r="BI648" i="3"/>
  <c r="N648" i="3"/>
  <c r="V648" i="3"/>
  <c r="AD648" i="3"/>
  <c r="AL648" i="3"/>
  <c r="AT648" i="3"/>
  <c r="BB648" i="3"/>
  <c r="P648" i="3"/>
  <c r="X648" i="3"/>
  <c r="AF648" i="3"/>
  <c r="AN648" i="3"/>
  <c r="AV648" i="3"/>
  <c r="BD648" i="3"/>
  <c r="R648" i="3"/>
  <c r="Z648" i="3"/>
  <c r="AH648" i="3"/>
  <c r="AP648" i="3"/>
  <c r="AX648" i="3"/>
  <c r="BF648" i="3"/>
  <c r="T648" i="3"/>
  <c r="AB648" i="3"/>
  <c r="AJ648" i="3"/>
  <c r="AR648" i="3"/>
  <c r="AZ648" i="3"/>
  <c r="BH648" i="3"/>
  <c r="O652" i="3"/>
  <c r="S652" i="3"/>
  <c r="W652" i="3"/>
  <c r="AA652" i="3"/>
  <c r="AE652" i="3"/>
  <c r="AI652" i="3"/>
  <c r="AM652" i="3"/>
  <c r="AQ652" i="3"/>
  <c r="AU652" i="3"/>
  <c r="AY652" i="3"/>
  <c r="BC652" i="3"/>
  <c r="BG652" i="3"/>
  <c r="P652" i="3"/>
  <c r="T652" i="3"/>
  <c r="X652" i="3"/>
  <c r="AB652" i="3"/>
  <c r="AF652" i="3"/>
  <c r="AJ652" i="3"/>
  <c r="AN652" i="3"/>
  <c r="AR652" i="3"/>
  <c r="AV652" i="3"/>
  <c r="AZ652" i="3"/>
  <c r="BD652" i="3"/>
  <c r="BH652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M656" i="3"/>
  <c r="Q656" i="3"/>
  <c r="U656" i="3"/>
  <c r="Y656" i="3"/>
  <c r="AC656" i="3"/>
  <c r="AG656" i="3"/>
  <c r="AK656" i="3"/>
  <c r="AO656" i="3"/>
  <c r="AS656" i="3"/>
  <c r="AW656" i="3"/>
  <c r="BA656" i="3"/>
  <c r="BE656" i="3"/>
  <c r="BI656" i="3"/>
  <c r="N656" i="3"/>
  <c r="R656" i="3"/>
  <c r="V656" i="3"/>
  <c r="Z656" i="3"/>
  <c r="AD656" i="3"/>
  <c r="AH656" i="3"/>
  <c r="AL656" i="3"/>
  <c r="AP656" i="3"/>
  <c r="AT656" i="3"/>
  <c r="AX656" i="3"/>
  <c r="BB656" i="3"/>
  <c r="BF656" i="3"/>
  <c r="O656" i="3"/>
  <c r="S656" i="3"/>
  <c r="W656" i="3"/>
  <c r="AA656" i="3"/>
  <c r="AE656" i="3"/>
  <c r="AI656" i="3"/>
  <c r="AM656" i="3"/>
  <c r="AQ656" i="3"/>
  <c r="AU656" i="3"/>
  <c r="AY656" i="3"/>
  <c r="BC656" i="3"/>
  <c r="BG656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M556" i="3"/>
  <c r="Q556" i="3"/>
  <c r="U556" i="3"/>
  <c r="Y556" i="3"/>
  <c r="AC556" i="3"/>
  <c r="AG556" i="3"/>
  <c r="AK556" i="3"/>
  <c r="AO556" i="3"/>
  <c r="AS556" i="3"/>
  <c r="AW556" i="3"/>
  <c r="BA556" i="3"/>
  <c r="BE556" i="3"/>
  <c r="BI556" i="3"/>
  <c r="O556" i="3"/>
  <c r="S556" i="3"/>
  <c r="W556" i="3"/>
  <c r="AA556" i="3"/>
  <c r="AE556" i="3"/>
  <c r="AI556" i="3"/>
  <c r="AM556" i="3"/>
  <c r="AQ556" i="3"/>
  <c r="AU556" i="3"/>
  <c r="AY556" i="3"/>
  <c r="BC556" i="3"/>
  <c r="BG556" i="3"/>
  <c r="N556" i="3"/>
  <c r="V556" i="3"/>
  <c r="AD556" i="3"/>
  <c r="AL556" i="3"/>
  <c r="AT556" i="3"/>
  <c r="BB556" i="3"/>
  <c r="P556" i="3"/>
  <c r="X556" i="3"/>
  <c r="AF556" i="3"/>
  <c r="AN556" i="3"/>
  <c r="AV556" i="3"/>
  <c r="BD556" i="3"/>
  <c r="R556" i="3"/>
  <c r="Z556" i="3"/>
  <c r="AH556" i="3"/>
  <c r="AP556" i="3"/>
  <c r="AX556" i="3"/>
  <c r="BF556" i="3"/>
  <c r="T556" i="3"/>
  <c r="AB556" i="3"/>
  <c r="AJ556" i="3"/>
  <c r="AR556" i="3"/>
  <c r="AZ556" i="3"/>
  <c r="BH556" i="3"/>
  <c r="N565" i="3"/>
  <c r="R565" i="3"/>
  <c r="V565" i="3"/>
  <c r="Z565" i="3"/>
  <c r="AD565" i="3"/>
  <c r="AH565" i="3"/>
  <c r="AL565" i="3"/>
  <c r="AP565" i="3"/>
  <c r="AT565" i="3"/>
  <c r="AX565" i="3"/>
  <c r="BB565" i="3"/>
  <c r="BF565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P565" i="3"/>
  <c r="T565" i="3"/>
  <c r="X565" i="3"/>
  <c r="AB565" i="3"/>
  <c r="AF565" i="3"/>
  <c r="AJ565" i="3"/>
  <c r="AN565" i="3"/>
  <c r="AR565" i="3"/>
  <c r="AV565" i="3"/>
  <c r="AZ565" i="3"/>
  <c r="BD565" i="3"/>
  <c r="BH565" i="3"/>
  <c r="M565" i="3"/>
  <c r="Q565" i="3"/>
  <c r="U565" i="3"/>
  <c r="Y565" i="3"/>
  <c r="AC565" i="3"/>
  <c r="AG565" i="3"/>
  <c r="AK565" i="3"/>
  <c r="AO565" i="3"/>
  <c r="AS565" i="3"/>
  <c r="AW565" i="3"/>
  <c r="BA565" i="3"/>
  <c r="BE565" i="3"/>
  <c r="BI565" i="3"/>
  <c r="N574" i="3"/>
  <c r="R574" i="3"/>
  <c r="V574" i="3"/>
  <c r="Z574" i="3"/>
  <c r="AD574" i="3"/>
  <c r="AH574" i="3"/>
  <c r="AL574" i="3"/>
  <c r="AP574" i="3"/>
  <c r="AT574" i="3"/>
  <c r="AX574" i="3"/>
  <c r="BB574" i="3"/>
  <c r="BF574" i="3"/>
  <c r="O574" i="3"/>
  <c r="S574" i="3"/>
  <c r="W574" i="3"/>
  <c r="AA574" i="3"/>
  <c r="AE574" i="3"/>
  <c r="AI574" i="3"/>
  <c r="AM574" i="3"/>
  <c r="AQ574" i="3"/>
  <c r="AU574" i="3"/>
  <c r="AY574" i="3"/>
  <c r="BC574" i="3"/>
  <c r="BG574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M574" i="3"/>
  <c r="Q574" i="3"/>
  <c r="U574" i="3"/>
  <c r="Y574" i="3"/>
  <c r="AC574" i="3"/>
  <c r="AG574" i="3"/>
  <c r="AK574" i="3"/>
  <c r="AO574" i="3"/>
  <c r="AS574" i="3"/>
  <c r="AW574" i="3"/>
  <c r="BA574" i="3"/>
  <c r="BE574" i="3"/>
  <c r="BI574" i="3"/>
  <c r="M597" i="3"/>
  <c r="Q597" i="3"/>
  <c r="U597" i="3"/>
  <c r="Y597" i="3"/>
  <c r="AC597" i="3"/>
  <c r="AG597" i="3"/>
  <c r="AK597" i="3"/>
  <c r="AO597" i="3"/>
  <c r="AS597" i="3"/>
  <c r="AW597" i="3"/>
  <c r="BA597" i="3"/>
  <c r="BE597" i="3"/>
  <c r="BI597" i="3"/>
  <c r="N597" i="3"/>
  <c r="R597" i="3"/>
  <c r="V597" i="3"/>
  <c r="Z597" i="3"/>
  <c r="AD597" i="3"/>
  <c r="AH597" i="3"/>
  <c r="AL597" i="3"/>
  <c r="AP597" i="3"/>
  <c r="AT597" i="3"/>
  <c r="AX597" i="3"/>
  <c r="BB597" i="3"/>
  <c r="BF597" i="3"/>
  <c r="O597" i="3"/>
  <c r="S597" i="3"/>
  <c r="W597" i="3"/>
  <c r="AA597" i="3"/>
  <c r="AE597" i="3"/>
  <c r="AI597" i="3"/>
  <c r="AM597" i="3"/>
  <c r="AQ597" i="3"/>
  <c r="AU597" i="3"/>
  <c r="AY597" i="3"/>
  <c r="BC597" i="3"/>
  <c r="BG597" i="3"/>
  <c r="P597" i="3"/>
  <c r="T597" i="3"/>
  <c r="X597" i="3"/>
  <c r="AB597" i="3"/>
  <c r="AF597" i="3"/>
  <c r="AJ597" i="3"/>
  <c r="AN597" i="3"/>
  <c r="AR597" i="3"/>
  <c r="AV597" i="3"/>
  <c r="AZ597" i="3"/>
  <c r="BD597" i="3"/>
  <c r="BH597" i="3"/>
  <c r="AM537" i="3"/>
  <c r="BI537" i="3"/>
  <c r="AC537" i="3"/>
  <c r="AY537" i="3"/>
  <c r="S537" i="3"/>
  <c r="AG537" i="3"/>
  <c r="BB537" i="3"/>
  <c r="AL537" i="3"/>
  <c r="V537" i="3"/>
  <c r="BD537" i="3"/>
  <c r="AN537" i="3"/>
  <c r="AT544" i="3"/>
  <c r="AD544" i="3"/>
  <c r="N544" i="3"/>
  <c r="AW544" i="3"/>
  <c r="AG544" i="3"/>
  <c r="Q544" i="3"/>
  <c r="AZ544" i="3"/>
  <c r="AJ544" i="3"/>
  <c r="T544" i="3"/>
  <c r="AY544" i="3"/>
  <c r="BK544" i="3" s="1"/>
  <c r="AI544" i="3"/>
  <c r="AX546" i="3"/>
  <c r="AH546" i="3"/>
  <c r="R546" i="3"/>
  <c r="BN546" i="3" s="1"/>
  <c r="BA546" i="3"/>
  <c r="AK546" i="3"/>
  <c r="U546" i="3"/>
  <c r="BD546" i="3"/>
  <c r="AN546" i="3"/>
  <c r="X546" i="3"/>
  <c r="BC546" i="3"/>
  <c r="AM546" i="3"/>
  <c r="AW553" i="3"/>
  <c r="AG553" i="3"/>
  <c r="Q553" i="3"/>
  <c r="AZ553" i="3"/>
  <c r="AJ553" i="3"/>
  <c r="T553" i="3"/>
  <c r="AY553" i="3"/>
  <c r="AI553" i="3"/>
  <c r="S553" i="3"/>
  <c r="AX553" i="3"/>
  <c r="AH553" i="3"/>
  <c r="BI560" i="3"/>
  <c r="AC560" i="3"/>
  <c r="AY560" i="3"/>
  <c r="S560" i="3"/>
  <c r="AG560" i="3"/>
  <c r="AU560" i="3"/>
  <c r="O560" i="3"/>
  <c r="AV560" i="3"/>
  <c r="AF560" i="3"/>
  <c r="P560" i="3"/>
  <c r="AT560" i="3"/>
  <c r="AD560" i="3"/>
  <c r="AS562" i="3"/>
  <c r="X562" i="3"/>
  <c r="BC562" i="3"/>
  <c r="AG562" i="3"/>
  <c r="BG562" i="3"/>
  <c r="AK562" i="3"/>
  <c r="P562" i="3"/>
  <c r="BK562" i="3" s="1"/>
  <c r="AO562" i="3"/>
  <c r="T562" i="3"/>
  <c r="BM562" i="3" s="1"/>
  <c r="AX562" i="3"/>
  <c r="AH562" i="3"/>
  <c r="BF569" i="3"/>
  <c r="AP569" i="3"/>
  <c r="Z569" i="3"/>
  <c r="BI569" i="3"/>
  <c r="AS569" i="3"/>
  <c r="AC569" i="3"/>
  <c r="M569" i="3"/>
  <c r="AV569" i="3"/>
  <c r="AF569" i="3"/>
  <c r="P569" i="3"/>
  <c r="AU569" i="3"/>
  <c r="AE569" i="3"/>
  <c r="AT576" i="3"/>
  <c r="N576" i="3"/>
  <c r="AJ576" i="3"/>
  <c r="AX576" i="3"/>
  <c r="R576" i="3"/>
  <c r="AF576" i="3"/>
  <c r="BE576" i="3"/>
  <c r="AO576" i="3"/>
  <c r="Y576" i="3"/>
  <c r="BG576" i="3"/>
  <c r="AQ576" i="3"/>
  <c r="BF578" i="3"/>
  <c r="Z578" i="3"/>
  <c r="AN578" i="3"/>
  <c r="BB578" i="3"/>
  <c r="V578" i="3"/>
  <c r="AR578" i="3"/>
  <c r="BI578" i="3"/>
  <c r="AS578" i="3"/>
  <c r="AC578" i="3"/>
  <c r="M578" i="3"/>
  <c r="AU578" i="3"/>
  <c r="AE578" i="3"/>
  <c r="BM601" i="3"/>
  <c r="BM603" i="3"/>
  <c r="BI623" i="3"/>
  <c r="AS623" i="3"/>
  <c r="AC623" i="3"/>
  <c r="M623" i="3"/>
  <c r="AV623" i="3"/>
  <c r="AF623" i="3"/>
  <c r="P623" i="3"/>
  <c r="AU623" i="3"/>
  <c r="AE623" i="3"/>
  <c r="O623" i="3"/>
  <c r="AT623" i="3"/>
  <c r="AD623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M631" i="3"/>
  <c r="Q631" i="3"/>
  <c r="U631" i="3"/>
  <c r="Y631" i="3"/>
  <c r="AC631" i="3"/>
  <c r="AG631" i="3"/>
  <c r="AK631" i="3"/>
  <c r="AO631" i="3"/>
  <c r="AS631" i="3"/>
  <c r="AW631" i="3"/>
  <c r="BA631" i="3"/>
  <c r="BE631" i="3"/>
  <c r="BI631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31" i="3"/>
  <c r="S631" i="3"/>
  <c r="W631" i="3"/>
  <c r="AA631" i="3"/>
  <c r="AE631" i="3"/>
  <c r="AI631" i="3"/>
  <c r="AM631" i="3"/>
  <c r="AQ631" i="3"/>
  <c r="AU631" i="3"/>
  <c r="AY631" i="3"/>
  <c r="BC631" i="3"/>
  <c r="BG631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N635" i="3"/>
  <c r="R635" i="3"/>
  <c r="V635" i="3"/>
  <c r="Z635" i="3"/>
  <c r="AD635" i="3"/>
  <c r="AH635" i="3"/>
  <c r="AL635" i="3"/>
  <c r="AP635" i="3"/>
  <c r="AT635" i="3"/>
  <c r="AX635" i="3"/>
  <c r="BB635" i="3"/>
  <c r="BF635" i="3"/>
  <c r="O635" i="3"/>
  <c r="S635" i="3"/>
  <c r="W635" i="3"/>
  <c r="AA635" i="3"/>
  <c r="AE635" i="3"/>
  <c r="AI635" i="3"/>
  <c r="AM635" i="3"/>
  <c r="AQ635" i="3"/>
  <c r="AU635" i="3"/>
  <c r="AY635" i="3"/>
  <c r="BC635" i="3"/>
  <c r="BG635" i="3"/>
  <c r="P635" i="3"/>
  <c r="T635" i="3"/>
  <c r="X635" i="3"/>
  <c r="AB635" i="3"/>
  <c r="AF635" i="3"/>
  <c r="AJ635" i="3"/>
  <c r="AN635" i="3"/>
  <c r="AR635" i="3"/>
  <c r="AV635" i="3"/>
  <c r="AZ635" i="3"/>
  <c r="BD635" i="3"/>
  <c r="BH635" i="3"/>
  <c r="M635" i="3"/>
  <c r="Q635" i="3"/>
  <c r="U635" i="3"/>
  <c r="Y635" i="3"/>
  <c r="AC635" i="3"/>
  <c r="AG635" i="3"/>
  <c r="AK635" i="3"/>
  <c r="AO635" i="3"/>
  <c r="AS635" i="3"/>
  <c r="AW635" i="3"/>
  <c r="BA635" i="3"/>
  <c r="BE635" i="3"/>
  <c r="BI635" i="3"/>
  <c r="P639" i="3"/>
  <c r="T639" i="3"/>
  <c r="X639" i="3"/>
  <c r="AB639" i="3"/>
  <c r="AF639" i="3"/>
  <c r="M639" i="3"/>
  <c r="Q639" i="3"/>
  <c r="U639" i="3"/>
  <c r="Y639" i="3"/>
  <c r="AC639" i="3"/>
  <c r="AG639" i="3"/>
  <c r="AK639" i="3"/>
  <c r="AO639" i="3"/>
  <c r="AS639" i="3"/>
  <c r="AW639" i="3"/>
  <c r="BA639" i="3"/>
  <c r="BE639" i="3"/>
  <c r="BI639" i="3"/>
  <c r="N639" i="3"/>
  <c r="R639" i="3"/>
  <c r="V639" i="3"/>
  <c r="Z639" i="3"/>
  <c r="AD639" i="3"/>
  <c r="AH639" i="3"/>
  <c r="AL639" i="3"/>
  <c r="AP639" i="3"/>
  <c r="AT639" i="3"/>
  <c r="AX639" i="3"/>
  <c r="BB639" i="3"/>
  <c r="BF639" i="3"/>
  <c r="O639" i="3"/>
  <c r="S639" i="3"/>
  <c r="W639" i="3"/>
  <c r="AA639" i="3"/>
  <c r="AE639" i="3"/>
  <c r="AI639" i="3"/>
  <c r="AM639" i="3"/>
  <c r="AQ639" i="3"/>
  <c r="AU639" i="3"/>
  <c r="AY639" i="3"/>
  <c r="BC639" i="3"/>
  <c r="BG639" i="3"/>
  <c r="AJ639" i="3"/>
  <c r="AZ639" i="3"/>
  <c r="AN639" i="3"/>
  <c r="BD639" i="3"/>
  <c r="AR639" i="3"/>
  <c r="BH639" i="3"/>
  <c r="AV639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M643" i="3"/>
  <c r="U643" i="3"/>
  <c r="AC643" i="3"/>
  <c r="AK643" i="3"/>
  <c r="AS643" i="3"/>
  <c r="BA643" i="3"/>
  <c r="BI643" i="3"/>
  <c r="O643" i="3"/>
  <c r="W643" i="3"/>
  <c r="AE643" i="3"/>
  <c r="AM643" i="3"/>
  <c r="AU643" i="3"/>
  <c r="BC643" i="3"/>
  <c r="Q643" i="3"/>
  <c r="Y643" i="3"/>
  <c r="AG643" i="3"/>
  <c r="AO643" i="3"/>
  <c r="AW643" i="3"/>
  <c r="BE643" i="3"/>
  <c r="S643" i="3"/>
  <c r="AA643" i="3"/>
  <c r="AI643" i="3"/>
  <c r="AQ643" i="3"/>
  <c r="AY643" i="3"/>
  <c r="BG643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N647" i="3"/>
  <c r="R647" i="3"/>
  <c r="V647" i="3"/>
  <c r="Z647" i="3"/>
  <c r="AD647" i="3"/>
  <c r="AH647" i="3"/>
  <c r="AL647" i="3"/>
  <c r="AP647" i="3"/>
  <c r="AT647" i="3"/>
  <c r="AX647" i="3"/>
  <c r="BB647" i="3"/>
  <c r="BF647" i="3"/>
  <c r="O647" i="3"/>
  <c r="W647" i="3"/>
  <c r="AE647" i="3"/>
  <c r="AM647" i="3"/>
  <c r="AU647" i="3"/>
  <c r="BC647" i="3"/>
  <c r="Q647" i="3"/>
  <c r="Y647" i="3"/>
  <c r="AG647" i="3"/>
  <c r="AO647" i="3"/>
  <c r="AW647" i="3"/>
  <c r="BE647" i="3"/>
  <c r="S647" i="3"/>
  <c r="AA647" i="3"/>
  <c r="AI647" i="3"/>
  <c r="AQ647" i="3"/>
  <c r="AY647" i="3"/>
  <c r="BG647" i="3"/>
  <c r="M647" i="3"/>
  <c r="U647" i="3"/>
  <c r="AC647" i="3"/>
  <c r="AK647" i="3"/>
  <c r="AS647" i="3"/>
  <c r="BA647" i="3"/>
  <c r="BI647" i="3"/>
  <c r="N651" i="3"/>
  <c r="R651" i="3"/>
  <c r="V651" i="3"/>
  <c r="Z651" i="3"/>
  <c r="AD651" i="3"/>
  <c r="AH651" i="3"/>
  <c r="AL651" i="3"/>
  <c r="P651" i="3"/>
  <c r="T651" i="3"/>
  <c r="X651" i="3"/>
  <c r="AB651" i="3"/>
  <c r="AF651" i="3"/>
  <c r="AJ651" i="3"/>
  <c r="Q651" i="3"/>
  <c r="Y651" i="3"/>
  <c r="AG651" i="3"/>
  <c r="AN651" i="3"/>
  <c r="AR651" i="3"/>
  <c r="AV651" i="3"/>
  <c r="AZ651" i="3"/>
  <c r="BD651" i="3"/>
  <c r="BH651" i="3"/>
  <c r="S651" i="3"/>
  <c r="AA651" i="3"/>
  <c r="AI651" i="3"/>
  <c r="AO651" i="3"/>
  <c r="AS651" i="3"/>
  <c r="AW651" i="3"/>
  <c r="BA651" i="3"/>
  <c r="BE651" i="3"/>
  <c r="BI651" i="3"/>
  <c r="M651" i="3"/>
  <c r="U651" i="3"/>
  <c r="AC651" i="3"/>
  <c r="AK651" i="3"/>
  <c r="AP651" i="3"/>
  <c r="AT651" i="3"/>
  <c r="AX651" i="3"/>
  <c r="BB651" i="3"/>
  <c r="BF651" i="3"/>
  <c r="O651" i="3"/>
  <c r="W651" i="3"/>
  <c r="AE651" i="3"/>
  <c r="AM651" i="3"/>
  <c r="AQ651" i="3"/>
  <c r="AU651" i="3"/>
  <c r="AY651" i="3"/>
  <c r="BC651" i="3"/>
  <c r="BG651" i="3"/>
  <c r="N655" i="3"/>
  <c r="R655" i="3"/>
  <c r="V655" i="3"/>
  <c r="Z655" i="3"/>
  <c r="AD655" i="3"/>
  <c r="AH655" i="3"/>
  <c r="AL655" i="3"/>
  <c r="AP655" i="3"/>
  <c r="AT655" i="3"/>
  <c r="AX655" i="3"/>
  <c r="BB655" i="3"/>
  <c r="BF655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P655" i="3"/>
  <c r="T655" i="3"/>
  <c r="X655" i="3"/>
  <c r="AB655" i="3"/>
  <c r="AF655" i="3"/>
  <c r="AJ655" i="3"/>
  <c r="AN655" i="3"/>
  <c r="AR655" i="3"/>
  <c r="AV655" i="3"/>
  <c r="AZ655" i="3"/>
  <c r="BD655" i="3"/>
  <c r="BH655" i="3"/>
  <c r="M655" i="3"/>
  <c r="Q655" i="3"/>
  <c r="U655" i="3"/>
  <c r="Y655" i="3"/>
  <c r="AC655" i="3"/>
  <c r="AG655" i="3"/>
  <c r="AK655" i="3"/>
  <c r="AO655" i="3"/>
  <c r="AS655" i="3"/>
  <c r="AW655" i="3"/>
  <c r="BA655" i="3"/>
  <c r="BE655" i="3"/>
  <c r="BI655" i="3"/>
  <c r="M532" i="3"/>
  <c r="Q532" i="3"/>
  <c r="U532" i="3"/>
  <c r="Y532" i="3"/>
  <c r="AC532" i="3"/>
  <c r="AG532" i="3"/>
  <c r="AK532" i="3"/>
  <c r="AO532" i="3"/>
  <c r="AS532" i="3"/>
  <c r="AW532" i="3"/>
  <c r="BA532" i="3"/>
  <c r="BE532" i="3"/>
  <c r="BI532" i="3"/>
  <c r="O532" i="3"/>
  <c r="S532" i="3"/>
  <c r="W532" i="3"/>
  <c r="AA532" i="3"/>
  <c r="AE532" i="3"/>
  <c r="AI532" i="3"/>
  <c r="AM532" i="3"/>
  <c r="AQ532" i="3"/>
  <c r="AU532" i="3"/>
  <c r="AY532" i="3"/>
  <c r="BC532" i="3"/>
  <c r="BG532" i="3"/>
  <c r="R532" i="3"/>
  <c r="Z532" i="3"/>
  <c r="AH532" i="3"/>
  <c r="AP532" i="3"/>
  <c r="AX532" i="3"/>
  <c r="BF532" i="3"/>
  <c r="T532" i="3"/>
  <c r="AB532" i="3"/>
  <c r="AJ532" i="3"/>
  <c r="AR532" i="3"/>
  <c r="AZ532" i="3"/>
  <c r="BH532" i="3"/>
  <c r="N532" i="3"/>
  <c r="V532" i="3"/>
  <c r="AD532" i="3"/>
  <c r="AL532" i="3"/>
  <c r="AT532" i="3"/>
  <c r="BB532" i="3"/>
  <c r="P532" i="3"/>
  <c r="X532" i="3"/>
  <c r="AF532" i="3"/>
  <c r="AN532" i="3"/>
  <c r="AV532" i="3"/>
  <c r="BD532" i="3"/>
  <c r="O548" i="3"/>
  <c r="S548" i="3"/>
  <c r="W548" i="3"/>
  <c r="AA548" i="3"/>
  <c r="AE548" i="3"/>
  <c r="AI548" i="3"/>
  <c r="AM548" i="3"/>
  <c r="AQ548" i="3"/>
  <c r="AU548" i="3"/>
  <c r="AY548" i="3"/>
  <c r="BC548" i="3"/>
  <c r="BG548" i="3"/>
  <c r="P548" i="3"/>
  <c r="T548" i="3"/>
  <c r="X548" i="3"/>
  <c r="AB548" i="3"/>
  <c r="AF548" i="3"/>
  <c r="AJ548" i="3"/>
  <c r="AN548" i="3"/>
  <c r="AR548" i="3"/>
  <c r="AV548" i="3"/>
  <c r="AZ548" i="3"/>
  <c r="BD548" i="3"/>
  <c r="BH548" i="3"/>
  <c r="M548" i="3"/>
  <c r="Q548" i="3"/>
  <c r="U548" i="3"/>
  <c r="Y548" i="3"/>
  <c r="AC548" i="3"/>
  <c r="AG548" i="3"/>
  <c r="AK548" i="3"/>
  <c r="AO548" i="3"/>
  <c r="AS548" i="3"/>
  <c r="AW548" i="3"/>
  <c r="BA548" i="3"/>
  <c r="BE548" i="3"/>
  <c r="BI548" i="3"/>
  <c r="N548" i="3"/>
  <c r="R548" i="3"/>
  <c r="V548" i="3"/>
  <c r="Z548" i="3"/>
  <c r="AD548" i="3"/>
  <c r="AH548" i="3"/>
  <c r="AL548" i="3"/>
  <c r="AP548" i="3"/>
  <c r="AT548" i="3"/>
  <c r="AX548" i="3"/>
  <c r="BB548" i="3"/>
  <c r="BF548" i="3"/>
  <c r="O557" i="3"/>
  <c r="S557" i="3"/>
  <c r="W557" i="3"/>
  <c r="AA557" i="3"/>
  <c r="AE557" i="3"/>
  <c r="AI557" i="3"/>
  <c r="AM557" i="3"/>
  <c r="AQ557" i="3"/>
  <c r="AU557" i="3"/>
  <c r="AY557" i="3"/>
  <c r="BC557" i="3"/>
  <c r="BG557" i="3"/>
  <c r="M557" i="3"/>
  <c r="Q557" i="3"/>
  <c r="U557" i="3"/>
  <c r="Y557" i="3"/>
  <c r="AC557" i="3"/>
  <c r="AG557" i="3"/>
  <c r="AK557" i="3"/>
  <c r="AO557" i="3"/>
  <c r="AS557" i="3"/>
  <c r="AW557" i="3"/>
  <c r="BA557" i="3"/>
  <c r="BE557" i="3"/>
  <c r="BI557" i="3"/>
  <c r="T557" i="3"/>
  <c r="AB557" i="3"/>
  <c r="AJ557" i="3"/>
  <c r="AR557" i="3"/>
  <c r="AZ557" i="3"/>
  <c r="BH557" i="3"/>
  <c r="N557" i="3"/>
  <c r="V557" i="3"/>
  <c r="AD557" i="3"/>
  <c r="AL557" i="3"/>
  <c r="AT557" i="3"/>
  <c r="BB557" i="3"/>
  <c r="P557" i="3"/>
  <c r="X557" i="3"/>
  <c r="AF557" i="3"/>
  <c r="AN557" i="3"/>
  <c r="AV557" i="3"/>
  <c r="BD557" i="3"/>
  <c r="R557" i="3"/>
  <c r="Z557" i="3"/>
  <c r="AH557" i="3"/>
  <c r="AP557" i="3"/>
  <c r="AX557" i="3"/>
  <c r="BF557" i="3"/>
  <c r="O580" i="3"/>
  <c r="S580" i="3"/>
  <c r="W580" i="3"/>
  <c r="AA580" i="3"/>
  <c r="AE580" i="3"/>
  <c r="AI580" i="3"/>
  <c r="AM580" i="3"/>
  <c r="AQ580" i="3"/>
  <c r="AU580" i="3"/>
  <c r="AY580" i="3"/>
  <c r="BC580" i="3"/>
  <c r="BG580" i="3"/>
  <c r="M580" i="3"/>
  <c r="Q580" i="3"/>
  <c r="U580" i="3"/>
  <c r="Y580" i="3"/>
  <c r="AC580" i="3"/>
  <c r="AG580" i="3"/>
  <c r="AK580" i="3"/>
  <c r="AO580" i="3"/>
  <c r="AS580" i="3"/>
  <c r="AW580" i="3"/>
  <c r="BA580" i="3"/>
  <c r="BE580" i="3"/>
  <c r="BI580" i="3"/>
  <c r="P580" i="3"/>
  <c r="X580" i="3"/>
  <c r="AF580" i="3"/>
  <c r="AN580" i="3"/>
  <c r="AV580" i="3"/>
  <c r="BD580" i="3"/>
  <c r="R580" i="3"/>
  <c r="Z580" i="3"/>
  <c r="AH580" i="3"/>
  <c r="AP580" i="3"/>
  <c r="AX580" i="3"/>
  <c r="BF580" i="3"/>
  <c r="T580" i="3"/>
  <c r="AB580" i="3"/>
  <c r="AJ580" i="3"/>
  <c r="AR580" i="3"/>
  <c r="AZ580" i="3"/>
  <c r="BH580" i="3"/>
  <c r="N580" i="3"/>
  <c r="V580" i="3"/>
  <c r="AD580" i="3"/>
  <c r="AL580" i="3"/>
  <c r="AT580" i="3"/>
  <c r="BB580" i="3"/>
  <c r="N591" i="3"/>
  <c r="R591" i="3"/>
  <c r="V591" i="3"/>
  <c r="Z591" i="3"/>
  <c r="AD591" i="3"/>
  <c r="AH591" i="3"/>
  <c r="AL591" i="3"/>
  <c r="AP591" i="3"/>
  <c r="AT591" i="3"/>
  <c r="AX591" i="3"/>
  <c r="BB591" i="3"/>
  <c r="BF591" i="3"/>
  <c r="O591" i="3"/>
  <c r="S591" i="3"/>
  <c r="W591" i="3"/>
  <c r="AA591" i="3"/>
  <c r="AE591" i="3"/>
  <c r="AI591" i="3"/>
  <c r="AM591" i="3"/>
  <c r="AQ591" i="3"/>
  <c r="AU591" i="3"/>
  <c r="AY591" i="3"/>
  <c r="BC591" i="3"/>
  <c r="BG591" i="3"/>
  <c r="P591" i="3"/>
  <c r="T591" i="3"/>
  <c r="X591" i="3"/>
  <c r="AB591" i="3"/>
  <c r="AF591" i="3"/>
  <c r="AJ591" i="3"/>
  <c r="AN591" i="3"/>
  <c r="AR591" i="3"/>
  <c r="AV591" i="3"/>
  <c r="AZ591" i="3"/>
  <c r="BD591" i="3"/>
  <c r="BH591" i="3"/>
  <c r="M591" i="3"/>
  <c r="Q591" i="3"/>
  <c r="U591" i="3"/>
  <c r="Y591" i="3"/>
  <c r="AC591" i="3"/>
  <c r="AG591" i="3"/>
  <c r="AK591" i="3"/>
  <c r="AO591" i="3"/>
  <c r="AS591" i="3"/>
  <c r="AW591" i="3"/>
  <c r="BA591" i="3"/>
  <c r="BE591" i="3"/>
  <c r="BI591" i="3"/>
  <c r="BD514" i="3"/>
  <c r="L524" i="3"/>
  <c r="L519" i="3"/>
  <c r="L516" i="3"/>
  <c r="K515" i="3"/>
  <c r="S515" i="3" s="1"/>
  <c r="K507" i="3"/>
  <c r="N507" i="3" s="1"/>
  <c r="L496" i="3"/>
  <c r="K495" i="3"/>
  <c r="W495" i="3" s="1"/>
  <c r="L487" i="3"/>
  <c r="L484" i="3"/>
  <c r="L479" i="3"/>
  <c r="K478" i="3"/>
  <c r="T478" i="3" s="1"/>
  <c r="L476" i="3"/>
  <c r="T514" i="3"/>
  <c r="K530" i="3"/>
  <c r="K528" i="3"/>
  <c r="W528" i="3" s="1"/>
  <c r="K526" i="3"/>
  <c r="K519" i="3"/>
  <c r="L511" i="3"/>
  <c r="L508" i="3"/>
  <c r="L503" i="3"/>
  <c r="L500" i="3"/>
  <c r="K499" i="3"/>
  <c r="K487" i="3"/>
  <c r="N487" i="3" s="1"/>
  <c r="K479" i="3"/>
  <c r="L472" i="3"/>
  <c r="L463" i="3"/>
  <c r="K463" i="3"/>
  <c r="U463" i="3" s="1"/>
  <c r="AD514" i="3"/>
  <c r="L530" i="3"/>
  <c r="BF530" i="3" s="1"/>
  <c r="L528" i="3"/>
  <c r="L526" i="3"/>
  <c r="M526" i="3" s="1"/>
  <c r="L523" i="3"/>
  <c r="L520" i="3"/>
  <c r="K511" i="3"/>
  <c r="L488" i="3"/>
  <c r="L483" i="3"/>
  <c r="S483" i="3" s="1"/>
  <c r="K482" i="3"/>
  <c r="L480" i="3"/>
  <c r="L475" i="3"/>
  <c r="K474" i="3"/>
  <c r="K472" i="3"/>
  <c r="L467" i="3"/>
  <c r="N514" i="3"/>
  <c r="O483" i="3"/>
  <c r="AA483" i="3"/>
  <c r="AU483" i="3"/>
  <c r="BG483" i="3"/>
  <c r="AC483" i="3"/>
  <c r="AX483" i="3"/>
  <c r="N483" i="3"/>
  <c r="T483" i="3"/>
  <c r="AJ483" i="3"/>
  <c r="AO483" i="3"/>
  <c r="AT483" i="3"/>
  <c r="U483" i="3"/>
  <c r="AF483" i="3"/>
  <c r="BA483" i="3"/>
  <c r="AG483" i="3"/>
  <c r="BB483" i="3"/>
  <c r="P483" i="3"/>
  <c r="Q483" i="3"/>
  <c r="AL483" i="3"/>
  <c r="BH483" i="3"/>
  <c r="AB483" i="3"/>
  <c r="AW483" i="3"/>
  <c r="Z530" i="3"/>
  <c r="O515" i="3"/>
  <c r="W515" i="3"/>
  <c r="AA515" i="3"/>
  <c r="AE515" i="3"/>
  <c r="AM515" i="3"/>
  <c r="AQ515" i="3"/>
  <c r="AU515" i="3"/>
  <c r="BC515" i="3"/>
  <c r="BG515" i="3"/>
  <c r="P515" i="3"/>
  <c r="X515" i="3"/>
  <c r="AB515" i="3"/>
  <c r="AF515" i="3"/>
  <c r="AN515" i="3"/>
  <c r="AR515" i="3"/>
  <c r="AV515" i="3"/>
  <c r="BD515" i="3"/>
  <c r="BH515" i="3"/>
  <c r="R515" i="3"/>
  <c r="AH515" i="3"/>
  <c r="AP515" i="3"/>
  <c r="AX515" i="3"/>
  <c r="M515" i="3"/>
  <c r="V515" i="3"/>
  <c r="AG515" i="3"/>
  <c r="BB515" i="3"/>
  <c r="N515" i="3"/>
  <c r="Y515" i="3"/>
  <c r="AT515" i="3"/>
  <c r="BE515" i="3"/>
  <c r="Q515" i="3"/>
  <c r="AL515" i="3"/>
  <c r="AW515" i="3"/>
  <c r="BI515" i="3"/>
  <c r="AD515" i="3"/>
  <c r="AO515" i="3"/>
  <c r="BA515" i="3"/>
  <c r="R507" i="3"/>
  <c r="V507" i="3"/>
  <c r="Z507" i="3"/>
  <c r="AH507" i="3"/>
  <c r="AL507" i="3"/>
  <c r="AP507" i="3"/>
  <c r="AX507" i="3"/>
  <c r="BB507" i="3"/>
  <c r="BF507" i="3"/>
  <c r="W507" i="3"/>
  <c r="AB507" i="3"/>
  <c r="AG507" i="3"/>
  <c r="AR507" i="3"/>
  <c r="AW507" i="3"/>
  <c r="BC507" i="3"/>
  <c r="M507" i="3"/>
  <c r="S507" i="3"/>
  <c r="X507" i="3"/>
  <c r="AI507" i="3"/>
  <c r="AN507" i="3"/>
  <c r="AS507" i="3"/>
  <c r="BD507" i="3"/>
  <c r="BI507" i="3"/>
  <c r="P507" i="3"/>
  <c r="AK507" i="3"/>
  <c r="AV507" i="3"/>
  <c r="BG507" i="3"/>
  <c r="AE507" i="3"/>
  <c r="AO507" i="3"/>
  <c r="AZ507" i="3"/>
  <c r="Y507" i="3"/>
  <c r="AJ507" i="3"/>
  <c r="AU507" i="3"/>
  <c r="U507" i="3"/>
  <c r="BA507" i="3"/>
  <c r="AF507" i="3"/>
  <c r="S495" i="3"/>
  <c r="AI495" i="3"/>
  <c r="AY495" i="3"/>
  <c r="AP495" i="3"/>
  <c r="N495" i="3"/>
  <c r="AR495" i="3"/>
  <c r="AZ495" i="3"/>
  <c r="AG495" i="3"/>
  <c r="BI495" i="3"/>
  <c r="AX530" i="3"/>
  <c r="P491" i="3"/>
  <c r="T491" i="3"/>
  <c r="X491" i="3"/>
  <c r="AB491" i="3"/>
  <c r="AF491" i="3"/>
  <c r="AJ491" i="3"/>
  <c r="AN491" i="3"/>
  <c r="AR491" i="3"/>
  <c r="AV491" i="3"/>
  <c r="AZ491" i="3"/>
  <c r="BD491" i="3"/>
  <c r="BH491" i="3"/>
  <c r="M491" i="3"/>
  <c r="Q491" i="3"/>
  <c r="U491" i="3"/>
  <c r="Y491" i="3"/>
  <c r="AC491" i="3"/>
  <c r="AG491" i="3"/>
  <c r="AK491" i="3"/>
  <c r="AO491" i="3"/>
  <c r="AS491" i="3"/>
  <c r="AW491" i="3"/>
  <c r="BA491" i="3"/>
  <c r="BE491" i="3"/>
  <c r="BI491" i="3"/>
  <c r="R491" i="3"/>
  <c r="Z491" i="3"/>
  <c r="AH491" i="3"/>
  <c r="AP491" i="3"/>
  <c r="AX491" i="3"/>
  <c r="BF491" i="3"/>
  <c r="O491" i="3"/>
  <c r="AA491" i="3"/>
  <c r="AL491" i="3"/>
  <c r="AU491" i="3"/>
  <c r="BG491" i="3"/>
  <c r="S491" i="3"/>
  <c r="AD491" i="3"/>
  <c r="AM491" i="3"/>
  <c r="AY491" i="3"/>
  <c r="V491" i="3"/>
  <c r="AE491" i="3"/>
  <c r="AQ491" i="3"/>
  <c r="BB491" i="3"/>
  <c r="N491" i="3"/>
  <c r="BC491" i="3"/>
  <c r="W491" i="3"/>
  <c r="AT491" i="3"/>
  <c r="AI491" i="3"/>
  <c r="O530" i="3"/>
  <c r="W530" i="3"/>
  <c r="AA530" i="3"/>
  <c r="AE530" i="3"/>
  <c r="AI530" i="3"/>
  <c r="AM530" i="3"/>
  <c r="AQ530" i="3"/>
  <c r="AU530" i="3"/>
  <c r="AY530" i="3"/>
  <c r="BC530" i="3"/>
  <c r="BG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M530" i="3"/>
  <c r="U530" i="3"/>
  <c r="AC530" i="3"/>
  <c r="AK530" i="3"/>
  <c r="AS530" i="3"/>
  <c r="BA530" i="3"/>
  <c r="BI530" i="3"/>
  <c r="N530" i="3"/>
  <c r="V530" i="3"/>
  <c r="AD530" i="3"/>
  <c r="AL530" i="3"/>
  <c r="AT530" i="3"/>
  <c r="BB530" i="3"/>
  <c r="Q530" i="3"/>
  <c r="Y530" i="3"/>
  <c r="AG530" i="3"/>
  <c r="AO530" i="3"/>
  <c r="AW530" i="3"/>
  <c r="BE530" i="3"/>
  <c r="X528" i="3"/>
  <c r="AN528" i="3"/>
  <c r="BD528" i="3"/>
  <c r="U528" i="3"/>
  <c r="AK528" i="3"/>
  <c r="BA528" i="3"/>
  <c r="Z528" i="3"/>
  <c r="BF528" i="3"/>
  <c r="AQ528" i="3"/>
  <c r="V528" i="3"/>
  <c r="BB528" i="3"/>
  <c r="Y526" i="3"/>
  <c r="AO526" i="3"/>
  <c r="BE526" i="3"/>
  <c r="V526" i="3"/>
  <c r="AL526" i="3"/>
  <c r="BB526" i="3"/>
  <c r="AE526" i="3"/>
  <c r="T526" i="3"/>
  <c r="AF526" i="3"/>
  <c r="S526" i="3"/>
  <c r="AY526" i="3"/>
  <c r="P519" i="3"/>
  <c r="T519" i="3"/>
  <c r="X519" i="3"/>
  <c r="AB519" i="3"/>
  <c r="AF519" i="3"/>
  <c r="AJ519" i="3"/>
  <c r="AN519" i="3"/>
  <c r="AR519" i="3"/>
  <c r="AV519" i="3"/>
  <c r="AZ519" i="3"/>
  <c r="BD519" i="3"/>
  <c r="BH519" i="3"/>
  <c r="M519" i="3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N519" i="3"/>
  <c r="V519" i="3"/>
  <c r="AD519" i="3"/>
  <c r="AL519" i="3"/>
  <c r="AT519" i="3"/>
  <c r="BB519" i="3"/>
  <c r="S519" i="3"/>
  <c r="AQ519" i="3"/>
  <c r="O519" i="3"/>
  <c r="W519" i="3"/>
  <c r="AE519" i="3"/>
  <c r="AM519" i="3"/>
  <c r="AU519" i="3"/>
  <c r="BC519" i="3"/>
  <c r="AI519" i="3"/>
  <c r="BG519" i="3"/>
  <c r="R519" i="3"/>
  <c r="Z519" i="3"/>
  <c r="AH519" i="3"/>
  <c r="AP519" i="3"/>
  <c r="AX519" i="3"/>
  <c r="BF519" i="3"/>
  <c r="AA519" i="3"/>
  <c r="AY519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P499" i="3"/>
  <c r="V499" i="3"/>
  <c r="AA499" i="3"/>
  <c r="AF499" i="3"/>
  <c r="AL499" i="3"/>
  <c r="AQ499" i="3"/>
  <c r="AV499" i="3"/>
  <c r="BB499" i="3"/>
  <c r="BG499" i="3"/>
  <c r="S499" i="3"/>
  <c r="Z499" i="3"/>
  <c r="AH499" i="3"/>
  <c r="AN499" i="3"/>
  <c r="AU499" i="3"/>
  <c r="BC499" i="3"/>
  <c r="N499" i="3"/>
  <c r="T499" i="3"/>
  <c r="AB499" i="3"/>
  <c r="AI499" i="3"/>
  <c r="AP499" i="3"/>
  <c r="AX499" i="3"/>
  <c r="BD499" i="3"/>
  <c r="R499" i="3"/>
  <c r="AE499" i="3"/>
  <c r="AT499" i="3"/>
  <c r="BH499" i="3"/>
  <c r="W499" i="3"/>
  <c r="AJ499" i="3"/>
  <c r="AY499" i="3"/>
  <c r="O499" i="3"/>
  <c r="AD499" i="3"/>
  <c r="AR499" i="3"/>
  <c r="BF499" i="3"/>
  <c r="X499" i="3"/>
  <c r="AM499" i="3"/>
  <c r="AZ499" i="3"/>
  <c r="Z487" i="3"/>
  <c r="AP487" i="3"/>
  <c r="BF487" i="3"/>
  <c r="AA487" i="3"/>
  <c r="AQ487" i="3"/>
  <c r="BG487" i="3"/>
  <c r="AR487" i="3"/>
  <c r="U487" i="3"/>
  <c r="BA487" i="3"/>
  <c r="BD487" i="3"/>
  <c r="P487" i="3"/>
  <c r="AW487" i="3"/>
  <c r="N479" i="3"/>
  <c r="R479" i="3"/>
  <c r="V479" i="3"/>
  <c r="Z479" i="3"/>
  <c r="AD479" i="3"/>
  <c r="AH479" i="3"/>
  <c r="AL479" i="3"/>
  <c r="AP479" i="3"/>
  <c r="AT479" i="3"/>
  <c r="AX479" i="3"/>
  <c r="BB479" i="3"/>
  <c r="BF479" i="3"/>
  <c r="O479" i="3"/>
  <c r="T479" i="3"/>
  <c r="Y479" i="3"/>
  <c r="AE479" i="3"/>
  <c r="AJ479" i="3"/>
  <c r="AO479" i="3"/>
  <c r="AU479" i="3"/>
  <c r="AZ479" i="3"/>
  <c r="BE479" i="3"/>
  <c r="M479" i="3"/>
  <c r="U479" i="3"/>
  <c r="AB479" i="3"/>
  <c r="AI479" i="3"/>
  <c r="AQ479" i="3"/>
  <c r="AW479" i="3"/>
  <c r="BD479" i="3"/>
  <c r="P479" i="3"/>
  <c r="W479" i="3"/>
  <c r="AC479" i="3"/>
  <c r="AK479" i="3"/>
  <c r="AR479" i="3"/>
  <c r="AY479" i="3"/>
  <c r="BG479" i="3"/>
  <c r="X479" i="3"/>
  <c r="AM479" i="3"/>
  <c r="BA479" i="3"/>
  <c r="AA479" i="3"/>
  <c r="AN479" i="3"/>
  <c r="BC479" i="3"/>
  <c r="Q479" i="3"/>
  <c r="AS479" i="3"/>
  <c r="S479" i="3"/>
  <c r="AV479" i="3"/>
  <c r="AF479" i="3"/>
  <c r="BH479" i="3"/>
  <c r="AG479" i="3"/>
  <c r="BI479" i="3"/>
  <c r="Q463" i="3"/>
  <c r="AG463" i="3"/>
  <c r="AW463" i="3"/>
  <c r="N463" i="3"/>
  <c r="AI463" i="3"/>
  <c r="BD463" i="3"/>
  <c r="AE463" i="3"/>
  <c r="AZ463" i="3"/>
  <c r="AL463" i="3"/>
  <c r="AB463" i="3"/>
  <c r="V463" i="3"/>
  <c r="AF463" i="3"/>
  <c r="AP530" i="3"/>
  <c r="M523" i="3"/>
  <c r="Q523" i="3"/>
  <c r="U523" i="3"/>
  <c r="Y523" i="3"/>
  <c r="AC523" i="3"/>
  <c r="AG523" i="3"/>
  <c r="AK523" i="3"/>
  <c r="AO523" i="3"/>
  <c r="AS523" i="3"/>
  <c r="AW523" i="3"/>
  <c r="BA523" i="3"/>
  <c r="BE523" i="3"/>
  <c r="BI523" i="3"/>
  <c r="N523" i="3"/>
  <c r="R523" i="3"/>
  <c r="V523" i="3"/>
  <c r="Z523" i="3"/>
  <c r="AD523" i="3"/>
  <c r="AH523" i="3"/>
  <c r="AL523" i="3"/>
  <c r="AP523" i="3"/>
  <c r="AT523" i="3"/>
  <c r="AX523" i="3"/>
  <c r="BB523" i="3"/>
  <c r="BF523" i="3"/>
  <c r="O523" i="3"/>
  <c r="W523" i="3"/>
  <c r="AE523" i="3"/>
  <c r="AM523" i="3"/>
  <c r="AU523" i="3"/>
  <c r="BC523" i="3"/>
  <c r="AB523" i="3"/>
  <c r="AR523" i="3"/>
  <c r="BH523" i="3"/>
  <c r="P523" i="3"/>
  <c r="X523" i="3"/>
  <c r="AF523" i="3"/>
  <c r="AN523" i="3"/>
  <c r="AV523" i="3"/>
  <c r="BD523" i="3"/>
  <c r="T523" i="3"/>
  <c r="AJ523" i="3"/>
  <c r="AZ523" i="3"/>
  <c r="S523" i="3"/>
  <c r="AA523" i="3"/>
  <c r="AI523" i="3"/>
  <c r="AQ523" i="3"/>
  <c r="AY523" i="3"/>
  <c r="BG523" i="3"/>
  <c r="P511" i="3"/>
  <c r="T511" i="3"/>
  <c r="X511" i="3"/>
  <c r="AB511" i="3"/>
  <c r="AF511" i="3"/>
  <c r="AJ511" i="3"/>
  <c r="AN511" i="3"/>
  <c r="AR511" i="3"/>
  <c r="AV511" i="3"/>
  <c r="AZ511" i="3"/>
  <c r="BD511" i="3"/>
  <c r="BH511" i="3"/>
  <c r="M511" i="3"/>
  <c r="R511" i="3"/>
  <c r="W511" i="3"/>
  <c r="AC511" i="3"/>
  <c r="AH511" i="3"/>
  <c r="AM511" i="3"/>
  <c r="AS511" i="3"/>
  <c r="AX511" i="3"/>
  <c r="BC511" i="3"/>
  <c r="BI511" i="3"/>
  <c r="N511" i="3"/>
  <c r="S511" i="3"/>
  <c r="Y511" i="3"/>
  <c r="AD511" i="3"/>
  <c r="AI511" i="3"/>
  <c r="AO511" i="3"/>
  <c r="AT511" i="3"/>
  <c r="AY511" i="3"/>
  <c r="BE511" i="3"/>
  <c r="Q511" i="3"/>
  <c r="AA511" i="3"/>
  <c r="AL511" i="3"/>
  <c r="AW511" i="3"/>
  <c r="BG511" i="3"/>
  <c r="U511" i="3"/>
  <c r="AE511" i="3"/>
  <c r="AP511" i="3"/>
  <c r="BA511" i="3"/>
  <c r="O511" i="3"/>
  <c r="Z511" i="3"/>
  <c r="AK511" i="3"/>
  <c r="AU511" i="3"/>
  <c r="BF511" i="3"/>
  <c r="AG511" i="3"/>
  <c r="AQ511" i="3"/>
  <c r="BB511" i="3"/>
  <c r="V511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Q503" i="3"/>
  <c r="V503" i="3"/>
  <c r="AB503" i="3"/>
  <c r="AG503" i="3"/>
  <c r="AL503" i="3"/>
  <c r="AR503" i="3"/>
  <c r="AW503" i="3"/>
  <c r="BB503" i="3"/>
  <c r="BH503" i="3"/>
  <c r="P503" i="3"/>
  <c r="X503" i="3"/>
  <c r="AD503" i="3"/>
  <c r="AK503" i="3"/>
  <c r="AS503" i="3"/>
  <c r="AZ503" i="3"/>
  <c r="BF503" i="3"/>
  <c r="R503" i="3"/>
  <c r="Y503" i="3"/>
  <c r="AF503" i="3"/>
  <c r="AN503" i="3"/>
  <c r="AT503" i="3"/>
  <c r="BA503" i="3"/>
  <c r="BI503" i="3"/>
  <c r="N503" i="3"/>
  <c r="AC503" i="3"/>
  <c r="AP503" i="3"/>
  <c r="BE503" i="3"/>
  <c r="T503" i="3"/>
  <c r="AH503" i="3"/>
  <c r="AV503" i="3"/>
  <c r="M503" i="3"/>
  <c r="Z503" i="3"/>
  <c r="AO503" i="3"/>
  <c r="BD503" i="3"/>
  <c r="AX503" i="3"/>
  <c r="AJ503" i="3"/>
  <c r="U503" i="3"/>
  <c r="O472" i="3"/>
  <c r="S472" i="3"/>
  <c r="W472" i="3"/>
  <c r="AA472" i="3"/>
  <c r="AE472" i="3"/>
  <c r="AI472" i="3"/>
  <c r="AM472" i="3"/>
  <c r="AQ472" i="3"/>
  <c r="AU472" i="3"/>
  <c r="AY472" i="3"/>
  <c r="BC472" i="3"/>
  <c r="BG472" i="3"/>
  <c r="P472" i="3"/>
  <c r="U472" i="3"/>
  <c r="Z472" i="3"/>
  <c r="AF472" i="3"/>
  <c r="AK472" i="3"/>
  <c r="AP472" i="3"/>
  <c r="AV472" i="3"/>
  <c r="BA472" i="3"/>
  <c r="BF472" i="3"/>
  <c r="Q472" i="3"/>
  <c r="V472" i="3"/>
  <c r="AB472" i="3"/>
  <c r="AG472" i="3"/>
  <c r="AL472" i="3"/>
  <c r="AR472" i="3"/>
  <c r="AW472" i="3"/>
  <c r="BB472" i="3"/>
  <c r="BH472" i="3"/>
  <c r="R472" i="3"/>
  <c r="AC472" i="3"/>
  <c r="AN472" i="3"/>
  <c r="AX472" i="3"/>
  <c r="BI472" i="3"/>
  <c r="T472" i="3"/>
  <c r="AD472" i="3"/>
  <c r="AO472" i="3"/>
  <c r="AZ472" i="3"/>
  <c r="M472" i="3"/>
  <c r="AH472" i="3"/>
  <c r="BD472" i="3"/>
  <c r="N472" i="3"/>
  <c r="AJ472" i="3"/>
  <c r="BE472" i="3"/>
  <c r="X472" i="3"/>
  <c r="Y472" i="3"/>
  <c r="AS472" i="3"/>
  <c r="AT472" i="3"/>
  <c r="O466" i="3"/>
  <c r="S466" i="3"/>
  <c r="W466" i="3"/>
  <c r="AA466" i="3"/>
  <c r="AE466" i="3"/>
  <c r="AI466" i="3"/>
  <c r="AM466" i="3"/>
  <c r="AQ466" i="3"/>
  <c r="AU466" i="3"/>
  <c r="AY466" i="3"/>
  <c r="BC466" i="3"/>
  <c r="BG466" i="3"/>
  <c r="N466" i="3"/>
  <c r="T466" i="3"/>
  <c r="Y466" i="3"/>
  <c r="AD466" i="3"/>
  <c r="AJ466" i="3"/>
  <c r="AO466" i="3"/>
  <c r="AT466" i="3"/>
  <c r="AZ466" i="3"/>
  <c r="BE466" i="3"/>
  <c r="P466" i="3"/>
  <c r="U466" i="3"/>
  <c r="Z466" i="3"/>
  <c r="AF466" i="3"/>
  <c r="AK466" i="3"/>
  <c r="AP466" i="3"/>
  <c r="AV466" i="3"/>
  <c r="BA466" i="3"/>
  <c r="BF466" i="3"/>
  <c r="V466" i="3"/>
  <c r="AG466" i="3"/>
  <c r="AR466" i="3"/>
  <c r="BB466" i="3"/>
  <c r="M466" i="3"/>
  <c r="X466" i="3"/>
  <c r="AH466" i="3"/>
  <c r="AS466" i="3"/>
  <c r="BD466" i="3"/>
  <c r="Q466" i="3"/>
  <c r="AL466" i="3"/>
  <c r="BH466" i="3"/>
  <c r="R466" i="3"/>
  <c r="AN466" i="3"/>
  <c r="BI466" i="3"/>
  <c r="AW466" i="3"/>
  <c r="AX466" i="3"/>
  <c r="AB466" i="3"/>
  <c r="AC466" i="3"/>
  <c r="AH530" i="3"/>
  <c r="K524" i="3"/>
  <c r="K520" i="3"/>
  <c r="K516" i="3"/>
  <c r="K512" i="3"/>
  <c r="K508" i="3"/>
  <c r="K504" i="3"/>
  <c r="K500" i="3"/>
  <c r="K496" i="3"/>
  <c r="K492" i="3"/>
  <c r="K488" i="3"/>
  <c r="K484" i="3"/>
  <c r="K480" i="3"/>
  <c r="K476" i="3"/>
  <c r="P470" i="3"/>
  <c r="T470" i="3"/>
  <c r="X470" i="3"/>
  <c r="AB470" i="3"/>
  <c r="AF470" i="3"/>
  <c r="AJ470" i="3"/>
  <c r="AN470" i="3"/>
  <c r="AR470" i="3"/>
  <c r="AV470" i="3"/>
  <c r="AZ470" i="3"/>
  <c r="BD470" i="3"/>
  <c r="BH470" i="3"/>
  <c r="M470" i="3"/>
  <c r="Q470" i="3"/>
  <c r="U470" i="3"/>
  <c r="Y470" i="3"/>
  <c r="AC470" i="3"/>
  <c r="AG470" i="3"/>
  <c r="AK470" i="3"/>
  <c r="AO470" i="3"/>
  <c r="AS470" i="3"/>
  <c r="AW470" i="3"/>
  <c r="BA470" i="3"/>
  <c r="BE470" i="3"/>
  <c r="BI470" i="3"/>
  <c r="N470" i="3"/>
  <c r="V470" i="3"/>
  <c r="AD470" i="3"/>
  <c r="AL470" i="3"/>
  <c r="AT470" i="3"/>
  <c r="BB470" i="3"/>
  <c r="O470" i="3"/>
  <c r="W470" i="3"/>
  <c r="AE470" i="3"/>
  <c r="AM470" i="3"/>
  <c r="AU470" i="3"/>
  <c r="BC470" i="3"/>
  <c r="R470" i="3"/>
  <c r="AH470" i="3"/>
  <c r="AX470" i="3"/>
  <c r="S470" i="3"/>
  <c r="AI470" i="3"/>
  <c r="AY470" i="3"/>
  <c r="AP470" i="3"/>
  <c r="AQ470" i="3"/>
  <c r="Z470" i="3"/>
  <c r="AA470" i="3"/>
  <c r="BF470" i="3"/>
  <c r="BG470" i="3"/>
  <c r="K467" i="3"/>
  <c r="AZ514" i="3"/>
  <c r="AN514" i="3"/>
  <c r="X514" i="3"/>
  <c r="K529" i="3"/>
  <c r="K527" i="3"/>
  <c r="K525" i="3"/>
  <c r="K521" i="3"/>
  <c r="K517" i="3"/>
  <c r="K513" i="3"/>
  <c r="K509" i="3"/>
  <c r="K505" i="3"/>
  <c r="K501" i="3"/>
  <c r="K497" i="3"/>
  <c r="K493" i="3"/>
  <c r="K489" i="3"/>
  <c r="K485" i="3"/>
  <c r="K481" i="3"/>
  <c r="N474" i="3"/>
  <c r="R474" i="3"/>
  <c r="V474" i="3"/>
  <c r="Z474" i="3"/>
  <c r="AD474" i="3"/>
  <c r="AH474" i="3"/>
  <c r="AL474" i="3"/>
  <c r="AP474" i="3"/>
  <c r="AT474" i="3"/>
  <c r="AX474" i="3"/>
  <c r="BB474" i="3"/>
  <c r="BF474" i="3"/>
  <c r="P474" i="3"/>
  <c r="U474" i="3"/>
  <c r="AA474" i="3"/>
  <c r="AF474" i="3"/>
  <c r="AK474" i="3"/>
  <c r="AQ474" i="3"/>
  <c r="AV474" i="3"/>
  <c r="BA474" i="3"/>
  <c r="BG474" i="3"/>
  <c r="Q474" i="3"/>
  <c r="W474" i="3"/>
  <c r="AB474" i="3"/>
  <c r="AG474" i="3"/>
  <c r="AM474" i="3"/>
  <c r="AR474" i="3"/>
  <c r="AW474" i="3"/>
  <c r="BC474" i="3"/>
  <c r="BH474" i="3"/>
  <c r="M474" i="3"/>
  <c r="X474" i="3"/>
  <c r="AI474" i="3"/>
  <c r="AS474" i="3"/>
  <c r="BD474" i="3"/>
  <c r="O474" i="3"/>
  <c r="Y474" i="3"/>
  <c r="AJ474" i="3"/>
  <c r="AU474" i="3"/>
  <c r="BE474" i="3"/>
  <c r="S474" i="3"/>
  <c r="AN474" i="3"/>
  <c r="BI474" i="3"/>
  <c r="T474" i="3"/>
  <c r="AO474" i="3"/>
  <c r="AY474" i="3"/>
  <c r="AZ474" i="3"/>
  <c r="AC474" i="3"/>
  <c r="AE474" i="3"/>
  <c r="K471" i="3"/>
  <c r="AY514" i="3"/>
  <c r="AI514" i="3"/>
  <c r="L529" i="3"/>
  <c r="L527" i="3"/>
  <c r="L525" i="3"/>
  <c r="K522" i="3"/>
  <c r="K518" i="3"/>
  <c r="M514" i="3"/>
  <c r="Q514" i="3"/>
  <c r="U514" i="3"/>
  <c r="Y514" i="3"/>
  <c r="AC514" i="3"/>
  <c r="AG514" i="3"/>
  <c r="AK514" i="3"/>
  <c r="AO514" i="3"/>
  <c r="AS514" i="3"/>
  <c r="AW514" i="3"/>
  <c r="BA514" i="3"/>
  <c r="BE514" i="3"/>
  <c r="BI514" i="3"/>
  <c r="P514" i="3"/>
  <c r="V514" i="3"/>
  <c r="AA514" i="3"/>
  <c r="AF514" i="3"/>
  <c r="AL514" i="3"/>
  <c r="AQ514" i="3"/>
  <c r="AV514" i="3"/>
  <c r="BB514" i="3"/>
  <c r="BG514" i="3"/>
  <c r="R514" i="3"/>
  <c r="W514" i="3"/>
  <c r="AB514" i="3"/>
  <c r="AH514" i="3"/>
  <c r="AM514" i="3"/>
  <c r="AR514" i="3"/>
  <c r="AX514" i="3"/>
  <c r="BC514" i="3"/>
  <c r="BH514" i="3"/>
  <c r="O514" i="3"/>
  <c r="Z514" i="3"/>
  <c r="AJ514" i="3"/>
  <c r="AU514" i="3"/>
  <c r="BF514" i="3"/>
  <c r="K510" i="3"/>
  <c r="K506" i="3"/>
  <c r="K502" i="3"/>
  <c r="K498" i="3"/>
  <c r="K494" i="3"/>
  <c r="K490" i="3"/>
  <c r="K486" i="3"/>
  <c r="M482" i="3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O482" i="3"/>
  <c r="T482" i="3"/>
  <c r="Z482" i="3"/>
  <c r="AE482" i="3"/>
  <c r="AJ482" i="3"/>
  <c r="AP482" i="3"/>
  <c r="AU482" i="3"/>
  <c r="AZ482" i="3"/>
  <c r="BF482" i="3"/>
  <c r="P482" i="3"/>
  <c r="V482" i="3"/>
  <c r="AA482" i="3"/>
  <c r="AF482" i="3"/>
  <c r="AL482" i="3"/>
  <c r="AQ482" i="3"/>
  <c r="AV482" i="3"/>
  <c r="BB482" i="3"/>
  <c r="BG482" i="3"/>
  <c r="R482" i="3"/>
  <c r="AB482" i="3"/>
  <c r="AM482" i="3"/>
  <c r="AX482" i="3"/>
  <c r="BH482" i="3"/>
  <c r="S482" i="3"/>
  <c r="AD482" i="3"/>
  <c r="AN482" i="3"/>
  <c r="AY482" i="3"/>
  <c r="W482" i="3"/>
  <c r="AR482" i="3"/>
  <c r="X482" i="3"/>
  <c r="AT482" i="3"/>
  <c r="AH482" i="3"/>
  <c r="BC482" i="3"/>
  <c r="BD482" i="3"/>
  <c r="AI482" i="3"/>
  <c r="P478" i="3"/>
  <c r="AF478" i="3"/>
  <c r="AV478" i="3"/>
  <c r="Q478" i="3"/>
  <c r="AL478" i="3"/>
  <c r="BG478" i="3"/>
  <c r="AI478" i="3"/>
  <c r="O478" i="3"/>
  <c r="AS478" i="3"/>
  <c r="AE478" i="3"/>
  <c r="AH478" i="3"/>
  <c r="AO478" i="3"/>
  <c r="Z478" i="3"/>
  <c r="K475" i="3"/>
  <c r="AT514" i="3"/>
  <c r="AE514" i="3"/>
  <c r="S514" i="3"/>
  <c r="N482" i="3"/>
  <c r="K468" i="3"/>
  <c r="K464" i="3"/>
  <c r="K477" i="3"/>
  <c r="K473" i="3"/>
  <c r="K469" i="3"/>
  <c r="K465" i="3"/>
  <c r="BK491" i="3"/>
  <c r="BL647" i="3" l="1"/>
  <c r="BJ626" i="3"/>
  <c r="BL569" i="3"/>
  <c r="BL578" i="3"/>
  <c r="BJ619" i="3"/>
  <c r="BL617" i="3"/>
  <c r="BK585" i="3"/>
  <c r="BK571" i="3"/>
  <c r="BM571" i="3"/>
  <c r="AV483" i="3"/>
  <c r="AK483" i="3"/>
  <c r="V483" i="3"/>
  <c r="BE483" i="3"/>
  <c r="Y483" i="3"/>
  <c r="AH483" i="3"/>
  <c r="AQ483" i="3"/>
  <c r="BM544" i="3"/>
  <c r="BJ562" i="3"/>
  <c r="BN560" i="3"/>
  <c r="BL619" i="3"/>
  <c r="BJ546" i="3"/>
  <c r="BJ560" i="3"/>
  <c r="BJ531" i="3"/>
  <c r="BJ581" i="3"/>
  <c r="BN581" i="3"/>
  <c r="BM585" i="3"/>
  <c r="BJ571" i="3"/>
  <c r="BN571" i="3"/>
  <c r="BJ537" i="3"/>
  <c r="BL562" i="3"/>
  <c r="BL553" i="3"/>
  <c r="BL628" i="3"/>
  <c r="BK531" i="3"/>
  <c r="BM531" i="3"/>
  <c r="BN619" i="3"/>
  <c r="BK619" i="3"/>
  <c r="BM581" i="3"/>
  <c r="BN617" i="3"/>
  <c r="BJ617" i="3"/>
  <c r="BJ585" i="3"/>
  <c r="BK581" i="3"/>
  <c r="BJ466" i="3"/>
  <c r="BN503" i="3"/>
  <c r="S530" i="3"/>
  <c r="AB495" i="3"/>
  <c r="X495" i="3"/>
  <c r="U495" i="3"/>
  <c r="AQ507" i="3"/>
  <c r="BE507" i="3"/>
  <c r="O507" i="3"/>
  <c r="T507" i="3"/>
  <c r="AA507" i="3"/>
  <c r="AY507" i="3"/>
  <c r="AC507" i="3"/>
  <c r="BH507" i="3"/>
  <c r="AM507" i="3"/>
  <c r="Q507" i="3"/>
  <c r="AT507" i="3"/>
  <c r="AD507" i="3"/>
  <c r="U515" i="3"/>
  <c r="AC515" i="3"/>
  <c r="AK515" i="3"/>
  <c r="AS515" i="3"/>
  <c r="BF515" i="3"/>
  <c r="Z515" i="3"/>
  <c r="AZ515" i="3"/>
  <c r="AJ515" i="3"/>
  <c r="T515" i="3"/>
  <c r="AY515" i="3"/>
  <c r="AI515" i="3"/>
  <c r="Z483" i="3"/>
  <c r="BF483" i="3"/>
  <c r="AR483" i="3"/>
  <c r="AP483" i="3"/>
  <c r="AZ483" i="3"/>
  <c r="AD483" i="3"/>
  <c r="BD483" i="3"/>
  <c r="M483" i="3"/>
  <c r="AE483" i="3"/>
  <c r="BK580" i="3"/>
  <c r="BN580" i="3"/>
  <c r="BL580" i="3"/>
  <c r="BM557" i="3"/>
  <c r="BM655" i="3"/>
  <c r="BN655" i="3"/>
  <c r="BK655" i="3"/>
  <c r="BM651" i="3"/>
  <c r="BJ651" i="3"/>
  <c r="BN647" i="3"/>
  <c r="BK647" i="3"/>
  <c r="BJ647" i="3"/>
  <c r="BJ635" i="3"/>
  <c r="BL631" i="3"/>
  <c r="BN623" i="3"/>
  <c r="BK623" i="3"/>
  <c r="BN578" i="3"/>
  <c r="BK578" i="3"/>
  <c r="BM560" i="3"/>
  <c r="BJ553" i="3"/>
  <c r="BN553" i="3"/>
  <c r="BM546" i="3"/>
  <c r="BN597" i="3"/>
  <c r="BK597" i="3"/>
  <c r="BM574" i="3"/>
  <c r="BK656" i="3"/>
  <c r="BN656" i="3"/>
  <c r="BM652" i="3"/>
  <c r="BJ648" i="3"/>
  <c r="BJ644" i="3"/>
  <c r="BK640" i="3"/>
  <c r="BN640" i="3"/>
  <c r="BL636" i="3"/>
  <c r="BM632" i="3"/>
  <c r="BK628" i="3"/>
  <c r="BN628" i="3"/>
  <c r="BM626" i="3"/>
  <c r="BN586" i="3"/>
  <c r="BJ612" i="3"/>
  <c r="BM612" i="3"/>
  <c r="BM575" i="3"/>
  <c r="BK566" i="3"/>
  <c r="BL543" i="3"/>
  <c r="BJ543" i="3"/>
  <c r="BM578" i="3"/>
  <c r="BL576" i="3"/>
  <c r="BJ615" i="3"/>
  <c r="BM615" i="3"/>
  <c r="BK535" i="3"/>
  <c r="BN535" i="3"/>
  <c r="BJ535" i="3"/>
  <c r="BK598" i="3"/>
  <c r="BN598" i="3"/>
  <c r="BL598" i="3"/>
  <c r="BL608" i="3"/>
  <c r="BN573" i="3"/>
  <c r="BK573" i="3"/>
  <c r="BL564" i="3"/>
  <c r="BJ564" i="3"/>
  <c r="BM541" i="3"/>
  <c r="BM657" i="3"/>
  <c r="BM653" i="3"/>
  <c r="BN653" i="3"/>
  <c r="BK653" i="3"/>
  <c r="BJ649" i="3"/>
  <c r="BL645" i="3"/>
  <c r="BN637" i="3"/>
  <c r="BK637" i="3"/>
  <c r="BJ633" i="3"/>
  <c r="BM633" i="3"/>
  <c r="BM629" i="3"/>
  <c r="BL629" i="3"/>
  <c r="BM576" i="3"/>
  <c r="BM599" i="3"/>
  <c r="BN533" i="3"/>
  <c r="BK533" i="3"/>
  <c r="BL654" i="3"/>
  <c r="BJ650" i="3"/>
  <c r="BK650" i="3"/>
  <c r="BN650" i="3"/>
  <c r="BL646" i="3"/>
  <c r="BM642" i="3"/>
  <c r="BL642" i="3"/>
  <c r="BM638" i="3"/>
  <c r="BM634" i="3"/>
  <c r="BJ628" i="3"/>
  <c r="BN610" i="3"/>
  <c r="BK610" i="3"/>
  <c r="BJ610" i="3"/>
  <c r="BL594" i="3"/>
  <c r="BJ594" i="3"/>
  <c r="BN588" i="3"/>
  <c r="BK588" i="3"/>
  <c r="BM605" i="3"/>
  <c r="BL559" i="3"/>
  <c r="BK550" i="3"/>
  <c r="BL613" i="3"/>
  <c r="BM583" i="3"/>
  <c r="BJ583" i="3"/>
  <c r="BJ567" i="3"/>
  <c r="BM567" i="3"/>
  <c r="BK558" i="3"/>
  <c r="BM540" i="3"/>
  <c r="BL540" i="3"/>
  <c r="BJ540" i="3"/>
  <c r="BJ616" i="3"/>
  <c r="BM616" i="3"/>
  <c r="BN616" i="3"/>
  <c r="BK616" i="3"/>
  <c r="BL600" i="3"/>
  <c r="BJ600" i="3"/>
  <c r="BJ580" i="3"/>
  <c r="BN557" i="3"/>
  <c r="BK557" i="3"/>
  <c r="BJ548" i="3"/>
  <c r="BM548" i="3"/>
  <c r="BM532" i="3"/>
  <c r="BL651" i="3"/>
  <c r="BM643" i="3"/>
  <c r="BL639" i="3"/>
  <c r="BN635" i="3"/>
  <c r="BK635" i="3"/>
  <c r="BJ631" i="3"/>
  <c r="BL627" i="3"/>
  <c r="BL560" i="3"/>
  <c r="BK574" i="3"/>
  <c r="BL574" i="3"/>
  <c r="BN574" i="3"/>
  <c r="BJ574" i="3"/>
  <c r="BM565" i="3"/>
  <c r="BM556" i="3"/>
  <c r="BJ656" i="3"/>
  <c r="BK652" i="3"/>
  <c r="BN652" i="3"/>
  <c r="BL652" i="3"/>
  <c r="BM648" i="3"/>
  <c r="BM644" i="3"/>
  <c r="BL640" i="3"/>
  <c r="BK636" i="3"/>
  <c r="BN636" i="3"/>
  <c r="BL632" i="3"/>
  <c r="BM602" i="3"/>
  <c r="BK612" i="3"/>
  <c r="BN612" i="3"/>
  <c r="BL612" i="3"/>
  <c r="BM596" i="3"/>
  <c r="BM607" i="3"/>
  <c r="BL575" i="3"/>
  <c r="BJ575" i="3"/>
  <c r="BN543" i="3"/>
  <c r="BK543" i="3"/>
  <c r="BM569" i="3"/>
  <c r="BN615" i="3"/>
  <c r="BK615" i="3"/>
  <c r="BL615" i="3"/>
  <c r="BM572" i="3"/>
  <c r="BM535" i="3"/>
  <c r="BL535" i="3"/>
  <c r="BM628" i="3"/>
  <c r="BK614" i="3"/>
  <c r="BN614" i="3"/>
  <c r="BK582" i="3"/>
  <c r="BN582" i="3"/>
  <c r="BJ582" i="3"/>
  <c r="BJ608" i="3"/>
  <c r="BM592" i="3"/>
  <c r="BL573" i="3"/>
  <c r="BK564" i="3"/>
  <c r="BN564" i="3"/>
  <c r="BJ541" i="3"/>
  <c r="BL657" i="3"/>
  <c r="BM649" i="3"/>
  <c r="BN649" i="3"/>
  <c r="BK649" i="3"/>
  <c r="BJ645" i="3"/>
  <c r="BM641" i="3"/>
  <c r="BM637" i="3"/>
  <c r="BN633" i="3"/>
  <c r="BK633" i="3"/>
  <c r="BJ629" i="3"/>
  <c r="BL625" i="3"/>
  <c r="BL623" i="3"/>
  <c r="BK576" i="3"/>
  <c r="BN599" i="3"/>
  <c r="BK599" i="3"/>
  <c r="BL599" i="3"/>
  <c r="BJ599" i="3"/>
  <c r="BM551" i="3"/>
  <c r="BJ533" i="3"/>
  <c r="BK654" i="3"/>
  <c r="BN654" i="3"/>
  <c r="BL650" i="3"/>
  <c r="BM646" i="3"/>
  <c r="BK638" i="3"/>
  <c r="BN638" i="3"/>
  <c r="BL638" i="3"/>
  <c r="BL634" i="3"/>
  <c r="BJ630" i="3"/>
  <c r="BM610" i="3"/>
  <c r="BL610" i="3"/>
  <c r="BN594" i="3"/>
  <c r="BK594" i="3"/>
  <c r="BM587" i="3"/>
  <c r="BL605" i="3"/>
  <c r="BJ605" i="3"/>
  <c r="BM559" i="3"/>
  <c r="BM534" i="3"/>
  <c r="BL534" i="3"/>
  <c r="BN534" i="3"/>
  <c r="BJ534" i="3"/>
  <c r="BM613" i="3"/>
  <c r="BN567" i="3"/>
  <c r="BK567" i="3"/>
  <c r="BL567" i="3"/>
  <c r="BL558" i="3"/>
  <c r="BM549" i="3"/>
  <c r="BN540" i="3"/>
  <c r="BK540" i="3"/>
  <c r="BL626" i="3"/>
  <c r="BJ606" i="3"/>
  <c r="BM606" i="3"/>
  <c r="BM590" i="3"/>
  <c r="BL616" i="3"/>
  <c r="BN600" i="3"/>
  <c r="BK600" i="3"/>
  <c r="BM584" i="3"/>
  <c r="BN482" i="3"/>
  <c r="BN514" i="3"/>
  <c r="AE528" i="3"/>
  <c r="BM591" i="3"/>
  <c r="BJ557" i="3"/>
  <c r="BK548" i="3"/>
  <c r="BN548" i="3"/>
  <c r="BL548" i="3"/>
  <c r="BJ532" i="3"/>
  <c r="BL532" i="3"/>
  <c r="BL655" i="3"/>
  <c r="BN651" i="3"/>
  <c r="BK651" i="3"/>
  <c r="BM647" i="3"/>
  <c r="BJ643" i="3"/>
  <c r="BL643" i="3"/>
  <c r="BJ639" i="3"/>
  <c r="BM635" i="3"/>
  <c r="BN631" i="3"/>
  <c r="BK631" i="3"/>
  <c r="BJ627" i="3"/>
  <c r="BN569" i="3"/>
  <c r="BK569" i="3"/>
  <c r="BM553" i="3"/>
  <c r="BK553" i="3"/>
  <c r="BN544" i="3"/>
  <c r="BJ544" i="3"/>
  <c r="BM597" i="3"/>
  <c r="BN565" i="3"/>
  <c r="BK565" i="3"/>
  <c r="BJ565" i="3"/>
  <c r="BN556" i="3"/>
  <c r="BJ556" i="3"/>
  <c r="BL556" i="3"/>
  <c r="BM656" i="3"/>
  <c r="BK648" i="3"/>
  <c r="BN648" i="3"/>
  <c r="BL648" i="3"/>
  <c r="BL644" i="3"/>
  <c r="BJ640" i="3"/>
  <c r="BM640" i="3"/>
  <c r="BJ636" i="3"/>
  <c r="BK632" i="3"/>
  <c r="BN632" i="3"/>
  <c r="BK626" i="3"/>
  <c r="BL602" i="3"/>
  <c r="BJ602" i="3"/>
  <c r="BM586" i="3"/>
  <c r="BK596" i="3"/>
  <c r="BN596" i="3"/>
  <c r="BL596" i="3"/>
  <c r="BJ596" i="3"/>
  <c r="BN607" i="3"/>
  <c r="BK607" i="3"/>
  <c r="BL607" i="3"/>
  <c r="BJ607" i="3"/>
  <c r="BN575" i="3"/>
  <c r="BK575" i="3"/>
  <c r="BM566" i="3"/>
  <c r="BJ569" i="3"/>
  <c r="BK546" i="3"/>
  <c r="BL544" i="3"/>
  <c r="BL572" i="3"/>
  <c r="BJ572" i="3"/>
  <c r="BM582" i="3"/>
  <c r="BL582" i="3"/>
  <c r="BN608" i="3"/>
  <c r="BK608" i="3"/>
  <c r="BL592" i="3"/>
  <c r="BJ592" i="3"/>
  <c r="AP514" i="3"/>
  <c r="BJ514" i="3" s="1"/>
  <c r="BJ657" i="3"/>
  <c r="BL653" i="3"/>
  <c r="BN645" i="3"/>
  <c r="BK645" i="3"/>
  <c r="BL641" i="3"/>
  <c r="BL637" i="3"/>
  <c r="BN629" i="3"/>
  <c r="BK629" i="3"/>
  <c r="BJ625" i="3"/>
  <c r="BM625" i="3"/>
  <c r="BK560" i="3"/>
  <c r="BN551" i="3"/>
  <c r="BK551" i="3"/>
  <c r="BL551" i="3"/>
  <c r="BJ551" i="3"/>
  <c r="BN542" i="3"/>
  <c r="BJ542" i="3"/>
  <c r="BM542" i="3"/>
  <c r="BL533" i="3"/>
  <c r="BJ654" i="3"/>
  <c r="BM650" i="3"/>
  <c r="BK642" i="3"/>
  <c r="BN642" i="3"/>
  <c r="BK634" i="3"/>
  <c r="BN634" i="3"/>
  <c r="BM630" i="3"/>
  <c r="BN587" i="3"/>
  <c r="BK587" i="3"/>
  <c r="BL587" i="3"/>
  <c r="BJ587" i="3"/>
  <c r="BM604" i="3"/>
  <c r="BM588" i="3"/>
  <c r="BL588" i="3"/>
  <c r="BN605" i="3"/>
  <c r="BK605" i="3"/>
  <c r="BM550" i="3"/>
  <c r="BN583" i="3"/>
  <c r="BK583" i="3"/>
  <c r="BM558" i="3"/>
  <c r="BN558" i="3"/>
  <c r="BJ558" i="3"/>
  <c r="BJ549" i="3"/>
  <c r="BK606" i="3"/>
  <c r="BN606" i="3"/>
  <c r="BL606" i="3"/>
  <c r="BL590" i="3"/>
  <c r="BJ590" i="3"/>
  <c r="BN584" i="3"/>
  <c r="BJ584" i="3"/>
  <c r="BK584" i="3"/>
  <c r="BN591" i="3"/>
  <c r="BK591" i="3"/>
  <c r="BL591" i="3"/>
  <c r="BJ591" i="3"/>
  <c r="BM580" i="3"/>
  <c r="BL557" i="3"/>
  <c r="BN532" i="3"/>
  <c r="BK532" i="3"/>
  <c r="BJ655" i="3"/>
  <c r="BN643" i="3"/>
  <c r="BK643" i="3"/>
  <c r="BM639" i="3"/>
  <c r="BN639" i="3"/>
  <c r="BK639" i="3"/>
  <c r="BL635" i="3"/>
  <c r="BM631" i="3"/>
  <c r="BM627" i="3"/>
  <c r="BN627" i="3"/>
  <c r="BK627" i="3"/>
  <c r="BM623" i="3"/>
  <c r="BN576" i="3"/>
  <c r="BJ576" i="3"/>
  <c r="BL546" i="3"/>
  <c r="BK537" i="3"/>
  <c r="BM537" i="3"/>
  <c r="BL597" i="3"/>
  <c r="BJ597" i="3"/>
  <c r="BL565" i="3"/>
  <c r="BK556" i="3"/>
  <c r="BL656" i="3"/>
  <c r="BJ652" i="3"/>
  <c r="BK644" i="3"/>
  <c r="BN644" i="3"/>
  <c r="BM636" i="3"/>
  <c r="BJ632" i="3"/>
  <c r="BN602" i="3"/>
  <c r="BK602" i="3"/>
  <c r="BL586" i="3"/>
  <c r="BJ586" i="3"/>
  <c r="BL566" i="3"/>
  <c r="BN566" i="3"/>
  <c r="BJ566" i="3"/>
  <c r="BM543" i="3"/>
  <c r="BJ623" i="3"/>
  <c r="BL537" i="3"/>
  <c r="BN537" i="3"/>
  <c r="BN572" i="3"/>
  <c r="BK572" i="3"/>
  <c r="BM614" i="3"/>
  <c r="BL614" i="3"/>
  <c r="BJ614" i="3"/>
  <c r="BJ598" i="3"/>
  <c r="BM598" i="3"/>
  <c r="BM608" i="3"/>
  <c r="BN592" i="3"/>
  <c r="BK592" i="3"/>
  <c r="BM589" i="3"/>
  <c r="BN589" i="3"/>
  <c r="BK589" i="3"/>
  <c r="BL589" i="3"/>
  <c r="BJ589" i="3"/>
  <c r="BJ573" i="3"/>
  <c r="BM573" i="3"/>
  <c r="BM564" i="3"/>
  <c r="BK541" i="3"/>
  <c r="BN541" i="3"/>
  <c r="BL541" i="3"/>
  <c r="BN657" i="3"/>
  <c r="BK657" i="3"/>
  <c r="BJ653" i="3"/>
  <c r="BL649" i="3"/>
  <c r="BM645" i="3"/>
  <c r="BN641" i="3"/>
  <c r="BK641" i="3"/>
  <c r="BJ641" i="3"/>
  <c r="BJ637" i="3"/>
  <c r="BL633" i="3"/>
  <c r="BN625" i="3"/>
  <c r="BK625" i="3"/>
  <c r="BN562" i="3"/>
  <c r="BK542" i="3"/>
  <c r="BL542" i="3"/>
  <c r="BM533" i="3"/>
  <c r="BM654" i="3"/>
  <c r="BJ646" i="3"/>
  <c r="BK646" i="3"/>
  <c r="BN646" i="3"/>
  <c r="BJ642" i="3"/>
  <c r="BJ638" i="3"/>
  <c r="BJ634" i="3"/>
  <c r="BK630" i="3"/>
  <c r="BN630" i="3"/>
  <c r="BL630" i="3"/>
  <c r="BM594" i="3"/>
  <c r="BK604" i="3"/>
  <c r="BN604" i="3"/>
  <c r="BL604" i="3"/>
  <c r="BJ604" i="3"/>
  <c r="BJ588" i="3"/>
  <c r="BN559" i="3"/>
  <c r="BK559" i="3"/>
  <c r="BJ559" i="3"/>
  <c r="BL550" i="3"/>
  <c r="BN550" i="3"/>
  <c r="BJ550" i="3"/>
  <c r="BK534" i="3"/>
  <c r="BJ578" i="3"/>
  <c r="BN613" i="3"/>
  <c r="BK613" i="3"/>
  <c r="BJ613" i="3"/>
  <c r="BL583" i="3"/>
  <c r="BL549" i="3"/>
  <c r="BN549" i="3"/>
  <c r="BK549" i="3"/>
  <c r="BK590" i="3"/>
  <c r="BN590" i="3"/>
  <c r="BM600" i="3"/>
  <c r="BL584" i="3"/>
  <c r="BK523" i="3"/>
  <c r="BL470" i="3"/>
  <c r="BL519" i="3"/>
  <c r="BL515" i="3"/>
  <c r="BC478" i="3"/>
  <c r="M478" i="3"/>
  <c r="S478" i="3"/>
  <c r="R478" i="3"/>
  <c r="AK478" i="3"/>
  <c r="BE478" i="3"/>
  <c r="AC478" i="3"/>
  <c r="BB478" i="3"/>
  <c r="AG478" i="3"/>
  <c r="BH478" i="3"/>
  <c r="AR478" i="3"/>
  <c r="AB478" i="3"/>
  <c r="AR526" i="3"/>
  <c r="AZ526" i="3"/>
  <c r="BC463" i="3"/>
  <c r="AR463" i="3"/>
  <c r="BH463" i="3"/>
  <c r="R463" i="3"/>
  <c r="AA463" i="3"/>
  <c r="AU463" i="3"/>
  <c r="Z463" i="3"/>
  <c r="AY463" i="3"/>
  <c r="AD463" i="3"/>
  <c r="BI463" i="3"/>
  <c r="AS463" i="3"/>
  <c r="AC463" i="3"/>
  <c r="M463" i="3"/>
  <c r="AG487" i="3"/>
  <c r="BE487" i="3"/>
  <c r="AN487" i="3"/>
  <c r="AS487" i="3"/>
  <c r="M487" i="3"/>
  <c r="AJ487" i="3"/>
  <c r="BC487" i="3"/>
  <c r="AM487" i="3"/>
  <c r="W487" i="3"/>
  <c r="BB487" i="3"/>
  <c r="AL487" i="3"/>
  <c r="V487" i="3"/>
  <c r="AQ526" i="3"/>
  <c r="BD526" i="3"/>
  <c r="X526" i="3"/>
  <c r="BC526" i="3"/>
  <c r="W526" i="3"/>
  <c r="AX526" i="3"/>
  <c r="AH526" i="3"/>
  <c r="R526" i="3"/>
  <c r="BA526" i="3"/>
  <c r="AK526" i="3"/>
  <c r="U526" i="3"/>
  <c r="AT528" i="3"/>
  <c r="N528" i="3"/>
  <c r="AI528" i="3"/>
  <c r="AX528" i="3"/>
  <c r="R528" i="3"/>
  <c r="AW528" i="3"/>
  <c r="AG528" i="3"/>
  <c r="Q528" i="3"/>
  <c r="AZ528" i="3"/>
  <c r="AJ528" i="3"/>
  <c r="T528" i="3"/>
  <c r="AW495" i="3"/>
  <c r="AO495" i="3"/>
  <c r="BB495" i="3"/>
  <c r="Y495" i="3"/>
  <c r="AS495" i="3"/>
  <c r="Q495" i="3"/>
  <c r="AJ495" i="3"/>
  <c r="BF495" i="3"/>
  <c r="AK495" i="3"/>
  <c r="P495" i="3"/>
  <c r="AU495" i="3"/>
  <c r="AE495" i="3"/>
  <c r="O495" i="3"/>
  <c r="AS483" i="3"/>
  <c r="X483" i="3"/>
  <c r="BC483" i="3"/>
  <c r="AM483" i="3"/>
  <c r="W483" i="3"/>
  <c r="R530" i="3"/>
  <c r="BA478" i="3"/>
  <c r="AM478" i="3"/>
  <c r="BI478" i="3"/>
  <c r="BF478" i="3"/>
  <c r="AD478" i="3"/>
  <c r="AX478" i="3"/>
  <c r="U478" i="3"/>
  <c r="AW478" i="3"/>
  <c r="AA478" i="3"/>
  <c r="BD478" i="3"/>
  <c r="AN478" i="3"/>
  <c r="X478" i="3"/>
  <c r="AM528" i="3"/>
  <c r="O528" i="3"/>
  <c r="BB463" i="3"/>
  <c r="W463" i="3"/>
  <c r="AX463" i="3"/>
  <c r="BG463" i="3"/>
  <c r="P463" i="3"/>
  <c r="AP463" i="3"/>
  <c r="T463" i="3"/>
  <c r="AT463" i="3"/>
  <c r="X463" i="3"/>
  <c r="BE463" i="3"/>
  <c r="AO463" i="3"/>
  <c r="Y463" i="3"/>
  <c r="AV487" i="3"/>
  <c r="AO487" i="3"/>
  <c r="X487" i="3"/>
  <c r="AK487" i="3"/>
  <c r="BH487" i="3"/>
  <c r="AB487" i="3"/>
  <c r="AY487" i="3"/>
  <c r="AI487" i="3"/>
  <c r="S487" i="3"/>
  <c r="AX487" i="3"/>
  <c r="AH487" i="3"/>
  <c r="R487" i="3"/>
  <c r="AB526" i="3"/>
  <c r="AI526" i="3"/>
  <c r="AV526" i="3"/>
  <c r="P526" i="3"/>
  <c r="AU526" i="3"/>
  <c r="O526" i="3"/>
  <c r="AT526" i="3"/>
  <c r="AD526" i="3"/>
  <c r="N526" i="3"/>
  <c r="AW526" i="3"/>
  <c r="AG526" i="3"/>
  <c r="Q526" i="3"/>
  <c r="AL528" i="3"/>
  <c r="BG528" i="3"/>
  <c r="AA528" i="3"/>
  <c r="AP528" i="3"/>
  <c r="BI528" i="3"/>
  <c r="AS528" i="3"/>
  <c r="AC528" i="3"/>
  <c r="M528" i="3"/>
  <c r="AV528" i="3"/>
  <c r="AF528" i="3"/>
  <c r="P528" i="3"/>
  <c r="T495" i="3"/>
  <c r="M495" i="3"/>
  <c r="AT495" i="3"/>
  <c r="R495" i="3"/>
  <c r="AL495" i="3"/>
  <c r="BE495" i="3"/>
  <c r="AC495" i="3"/>
  <c r="BA495" i="3"/>
  <c r="AF495" i="3"/>
  <c r="BG495" i="3"/>
  <c r="AQ495" i="3"/>
  <c r="AA495" i="3"/>
  <c r="BI483" i="3"/>
  <c r="AN483" i="3"/>
  <c r="R483" i="3"/>
  <c r="AY483" i="3"/>
  <c r="BK483" i="3" s="1"/>
  <c r="AI483" i="3"/>
  <c r="BM515" i="3"/>
  <c r="BK515" i="3"/>
  <c r="Y478" i="3"/>
  <c r="AU478" i="3"/>
  <c r="AT478" i="3"/>
  <c r="AY478" i="3"/>
  <c r="W478" i="3"/>
  <c r="AP478" i="3"/>
  <c r="N478" i="3"/>
  <c r="BN478" i="3" s="1"/>
  <c r="AQ478" i="3"/>
  <c r="V478" i="3"/>
  <c r="BK478" i="3" s="1"/>
  <c r="AZ478" i="3"/>
  <c r="AJ478" i="3"/>
  <c r="AU528" i="3"/>
  <c r="AH463" i="3"/>
  <c r="AQ463" i="3"/>
  <c r="AM463" i="3"/>
  <c r="AV463" i="3"/>
  <c r="BF463" i="3"/>
  <c r="AJ463" i="3"/>
  <c r="O463" i="3"/>
  <c r="AN463" i="3"/>
  <c r="S463" i="3"/>
  <c r="BA463" i="3"/>
  <c r="AK463" i="3"/>
  <c r="Q487" i="3"/>
  <c r="AF487" i="3"/>
  <c r="Y487" i="3"/>
  <c r="BI487" i="3"/>
  <c r="AC487" i="3"/>
  <c r="AZ487" i="3"/>
  <c r="T487" i="3"/>
  <c r="AU487" i="3"/>
  <c r="AE487" i="3"/>
  <c r="O487" i="3"/>
  <c r="AT487" i="3"/>
  <c r="AD487" i="3"/>
  <c r="BG526" i="3"/>
  <c r="AA526" i="3"/>
  <c r="AN526" i="3"/>
  <c r="AJ526" i="3"/>
  <c r="AM526" i="3"/>
  <c r="BF526" i="3"/>
  <c r="AP526" i="3"/>
  <c r="Z526" i="3"/>
  <c r="BI526" i="3"/>
  <c r="AS526" i="3"/>
  <c r="AC526" i="3"/>
  <c r="AD528" i="3"/>
  <c r="AY528" i="3"/>
  <c r="S528" i="3"/>
  <c r="AH528" i="3"/>
  <c r="BE528" i="3"/>
  <c r="AO528" i="3"/>
  <c r="Y528" i="3"/>
  <c r="BH528" i="3"/>
  <c r="AR528" i="3"/>
  <c r="AB528" i="3"/>
  <c r="BC528" i="3"/>
  <c r="BD495" i="3"/>
  <c r="AH495" i="3"/>
  <c r="AN495" i="3"/>
  <c r="BH495" i="3"/>
  <c r="AD495" i="3"/>
  <c r="AX495" i="3"/>
  <c r="V495" i="3"/>
  <c r="AV495" i="3"/>
  <c r="Z495" i="3"/>
  <c r="BC495" i="3"/>
  <c r="AM495" i="3"/>
  <c r="BH526" i="3"/>
  <c r="O498" i="3"/>
  <c r="S498" i="3"/>
  <c r="W498" i="3"/>
  <c r="AA498" i="3"/>
  <c r="AE498" i="3"/>
  <c r="AI498" i="3"/>
  <c r="AM498" i="3"/>
  <c r="AQ498" i="3"/>
  <c r="AU498" i="3"/>
  <c r="AY498" i="3"/>
  <c r="BC498" i="3"/>
  <c r="BG498" i="3"/>
  <c r="M498" i="3"/>
  <c r="R498" i="3"/>
  <c r="X498" i="3"/>
  <c r="AC498" i="3"/>
  <c r="AH498" i="3"/>
  <c r="AN498" i="3"/>
  <c r="AS498" i="3"/>
  <c r="AX498" i="3"/>
  <c r="BD498" i="3"/>
  <c r="BI498" i="3"/>
  <c r="T498" i="3"/>
  <c r="Z498" i="3"/>
  <c r="AG498" i="3"/>
  <c r="AO498" i="3"/>
  <c r="AV498" i="3"/>
  <c r="BB498" i="3"/>
  <c r="N498" i="3"/>
  <c r="U498" i="3"/>
  <c r="AB498" i="3"/>
  <c r="AJ498" i="3"/>
  <c r="AP498" i="3"/>
  <c r="AW498" i="3"/>
  <c r="BE498" i="3"/>
  <c r="Y498" i="3"/>
  <c r="AL498" i="3"/>
  <c r="BA498" i="3"/>
  <c r="P498" i="3"/>
  <c r="AD498" i="3"/>
  <c r="AR498" i="3"/>
  <c r="BF498" i="3"/>
  <c r="V498" i="3"/>
  <c r="AK498" i="3"/>
  <c r="AZ498" i="3"/>
  <c r="Q498" i="3"/>
  <c r="BH498" i="3"/>
  <c r="AF498" i="3"/>
  <c r="AT498" i="3"/>
  <c r="O493" i="3"/>
  <c r="S493" i="3"/>
  <c r="W493" i="3"/>
  <c r="AA493" i="3"/>
  <c r="AE493" i="3"/>
  <c r="AI493" i="3"/>
  <c r="AM493" i="3"/>
  <c r="AQ493" i="3"/>
  <c r="AU493" i="3"/>
  <c r="AY493" i="3"/>
  <c r="BC493" i="3"/>
  <c r="BG493" i="3"/>
  <c r="P493" i="3"/>
  <c r="T493" i="3"/>
  <c r="X493" i="3"/>
  <c r="AB493" i="3"/>
  <c r="AF493" i="3"/>
  <c r="AJ493" i="3"/>
  <c r="AN493" i="3"/>
  <c r="AR493" i="3"/>
  <c r="AV493" i="3"/>
  <c r="AZ493" i="3"/>
  <c r="BD493" i="3"/>
  <c r="BH493" i="3"/>
  <c r="M493" i="3"/>
  <c r="U493" i="3"/>
  <c r="AC493" i="3"/>
  <c r="AK493" i="3"/>
  <c r="AS493" i="3"/>
  <c r="BA493" i="3"/>
  <c r="BI493" i="3"/>
  <c r="V493" i="3"/>
  <c r="AG493" i="3"/>
  <c r="AP493" i="3"/>
  <c r="BB493" i="3"/>
  <c r="N493" i="3"/>
  <c r="Y493" i="3"/>
  <c r="AH493" i="3"/>
  <c r="AT493" i="3"/>
  <c r="BE493" i="3"/>
  <c r="Q493" i="3"/>
  <c r="Z493" i="3"/>
  <c r="AL493" i="3"/>
  <c r="AW493" i="3"/>
  <c r="BF493" i="3"/>
  <c r="AO493" i="3"/>
  <c r="AX493" i="3"/>
  <c r="AD493" i="3"/>
  <c r="R493" i="3"/>
  <c r="BL466" i="3"/>
  <c r="BJ472" i="3"/>
  <c r="BM472" i="3"/>
  <c r="BM479" i="3"/>
  <c r="BJ499" i="3"/>
  <c r="BK526" i="3"/>
  <c r="BM530" i="3"/>
  <c r="BK503" i="3"/>
  <c r="BN470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P465" i="3"/>
  <c r="V465" i="3"/>
  <c r="AA465" i="3"/>
  <c r="AF465" i="3"/>
  <c r="AL465" i="3"/>
  <c r="AQ465" i="3"/>
  <c r="AV465" i="3"/>
  <c r="BB465" i="3"/>
  <c r="BG465" i="3"/>
  <c r="R465" i="3"/>
  <c r="W465" i="3"/>
  <c r="AB465" i="3"/>
  <c r="AH465" i="3"/>
  <c r="AM465" i="3"/>
  <c r="AR465" i="3"/>
  <c r="AX465" i="3"/>
  <c r="BC465" i="3"/>
  <c r="BH465" i="3"/>
  <c r="S465" i="3"/>
  <c r="AD465" i="3"/>
  <c r="AN465" i="3"/>
  <c r="AY465" i="3"/>
  <c r="T465" i="3"/>
  <c r="AE465" i="3"/>
  <c r="AP465" i="3"/>
  <c r="AZ465" i="3"/>
  <c r="X465" i="3"/>
  <c r="AT465" i="3"/>
  <c r="Z465" i="3"/>
  <c r="AU465" i="3"/>
  <c r="N465" i="3"/>
  <c r="BD465" i="3"/>
  <c r="O465" i="3"/>
  <c r="BF465" i="3"/>
  <c r="AI465" i="3"/>
  <c r="AJ465" i="3"/>
  <c r="O464" i="3"/>
  <c r="S464" i="3"/>
  <c r="W464" i="3"/>
  <c r="AA464" i="3"/>
  <c r="AE464" i="3"/>
  <c r="AI464" i="3"/>
  <c r="AM464" i="3"/>
  <c r="AQ464" i="3"/>
  <c r="AU464" i="3"/>
  <c r="AY464" i="3"/>
  <c r="BC464" i="3"/>
  <c r="BG464" i="3"/>
  <c r="M464" i="3"/>
  <c r="R464" i="3"/>
  <c r="X464" i="3"/>
  <c r="AC464" i="3"/>
  <c r="AH464" i="3"/>
  <c r="AN464" i="3"/>
  <c r="AS464" i="3"/>
  <c r="AX464" i="3"/>
  <c r="BD464" i="3"/>
  <c r="BI464" i="3"/>
  <c r="N464" i="3"/>
  <c r="T464" i="3"/>
  <c r="Y464" i="3"/>
  <c r="AD464" i="3"/>
  <c r="AJ464" i="3"/>
  <c r="AO464" i="3"/>
  <c r="AT464" i="3"/>
  <c r="AZ464" i="3"/>
  <c r="BE464" i="3"/>
  <c r="P464" i="3"/>
  <c r="Z464" i="3"/>
  <c r="AK464" i="3"/>
  <c r="AV464" i="3"/>
  <c r="BF464" i="3"/>
  <c r="Q464" i="3"/>
  <c r="AB464" i="3"/>
  <c r="AL464" i="3"/>
  <c r="AW464" i="3"/>
  <c r="BH464" i="3"/>
  <c r="AF464" i="3"/>
  <c r="BA464" i="3"/>
  <c r="AG464" i="3"/>
  <c r="BB464" i="3"/>
  <c r="U464" i="3"/>
  <c r="V464" i="3"/>
  <c r="AP464" i="3"/>
  <c r="AR464" i="3"/>
  <c r="P486" i="3"/>
  <c r="T486" i="3"/>
  <c r="X486" i="3"/>
  <c r="AB486" i="3"/>
  <c r="AF486" i="3"/>
  <c r="AJ486" i="3"/>
  <c r="AN486" i="3"/>
  <c r="AR486" i="3"/>
  <c r="AV486" i="3"/>
  <c r="AZ486" i="3"/>
  <c r="BD486" i="3"/>
  <c r="BH486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N486" i="3"/>
  <c r="V486" i="3"/>
  <c r="AD486" i="3"/>
  <c r="AL486" i="3"/>
  <c r="AT486" i="3"/>
  <c r="BB486" i="3"/>
  <c r="O486" i="3"/>
  <c r="W486" i="3"/>
  <c r="AE486" i="3"/>
  <c r="AM486" i="3"/>
  <c r="AU486" i="3"/>
  <c r="BC486" i="3"/>
  <c r="Z486" i="3"/>
  <c r="AP486" i="3"/>
  <c r="BF486" i="3"/>
  <c r="AA486" i="3"/>
  <c r="AQ486" i="3"/>
  <c r="BG486" i="3"/>
  <c r="R486" i="3"/>
  <c r="AH486" i="3"/>
  <c r="AX486" i="3"/>
  <c r="S486" i="3"/>
  <c r="AI486" i="3"/>
  <c r="AY486" i="3"/>
  <c r="M502" i="3"/>
  <c r="Q502" i="3"/>
  <c r="U502" i="3"/>
  <c r="Y502" i="3"/>
  <c r="AC502" i="3"/>
  <c r="AG502" i="3"/>
  <c r="AK502" i="3"/>
  <c r="AO502" i="3"/>
  <c r="AS502" i="3"/>
  <c r="AW502" i="3"/>
  <c r="BA502" i="3"/>
  <c r="BE502" i="3"/>
  <c r="BI502" i="3"/>
  <c r="N502" i="3"/>
  <c r="S502" i="3"/>
  <c r="X502" i="3"/>
  <c r="AD502" i="3"/>
  <c r="AI502" i="3"/>
  <c r="AN502" i="3"/>
  <c r="AT502" i="3"/>
  <c r="AY502" i="3"/>
  <c r="BD502" i="3"/>
  <c r="P502" i="3"/>
  <c r="W502" i="3"/>
  <c r="AE502" i="3"/>
  <c r="AL502" i="3"/>
  <c r="AR502" i="3"/>
  <c r="AZ502" i="3"/>
  <c r="BG502" i="3"/>
  <c r="R502" i="3"/>
  <c r="Z502" i="3"/>
  <c r="AF502" i="3"/>
  <c r="AM502" i="3"/>
  <c r="AU502" i="3"/>
  <c r="BB502" i="3"/>
  <c r="BH502" i="3"/>
  <c r="V502" i="3"/>
  <c r="AJ502" i="3"/>
  <c r="AX502" i="3"/>
  <c r="AA502" i="3"/>
  <c r="AP502" i="3"/>
  <c r="BC502" i="3"/>
  <c r="T502" i="3"/>
  <c r="AH502" i="3"/>
  <c r="AV502" i="3"/>
  <c r="AQ502" i="3"/>
  <c r="BF502" i="3"/>
  <c r="O502" i="3"/>
  <c r="AB502" i="3"/>
  <c r="O522" i="3"/>
  <c r="S522" i="3"/>
  <c r="W522" i="3"/>
  <c r="AA522" i="3"/>
  <c r="AE522" i="3"/>
  <c r="AI522" i="3"/>
  <c r="AM522" i="3"/>
  <c r="AQ522" i="3"/>
  <c r="AU522" i="3"/>
  <c r="AY522" i="3"/>
  <c r="BC522" i="3"/>
  <c r="BG522" i="3"/>
  <c r="P522" i="3"/>
  <c r="T522" i="3"/>
  <c r="X522" i="3"/>
  <c r="AB522" i="3"/>
  <c r="AF522" i="3"/>
  <c r="AJ522" i="3"/>
  <c r="AN522" i="3"/>
  <c r="AR522" i="3"/>
  <c r="AV522" i="3"/>
  <c r="AZ522" i="3"/>
  <c r="BD522" i="3"/>
  <c r="BH522" i="3"/>
  <c r="Q522" i="3"/>
  <c r="Y522" i="3"/>
  <c r="AG522" i="3"/>
  <c r="AO522" i="3"/>
  <c r="AW522" i="3"/>
  <c r="BE522" i="3"/>
  <c r="AD522" i="3"/>
  <c r="BB522" i="3"/>
  <c r="R522" i="3"/>
  <c r="Z522" i="3"/>
  <c r="AH522" i="3"/>
  <c r="AP522" i="3"/>
  <c r="AX522" i="3"/>
  <c r="BF522" i="3"/>
  <c r="V522" i="3"/>
  <c r="AT522" i="3"/>
  <c r="M522" i="3"/>
  <c r="U522" i="3"/>
  <c r="AC522" i="3"/>
  <c r="AK522" i="3"/>
  <c r="AS522" i="3"/>
  <c r="BA522" i="3"/>
  <c r="BI522" i="3"/>
  <c r="N522" i="3"/>
  <c r="AL522" i="3"/>
  <c r="BN474" i="3"/>
  <c r="BL474" i="3"/>
  <c r="M481" i="3"/>
  <c r="Q481" i="3"/>
  <c r="U481" i="3"/>
  <c r="Y481" i="3"/>
  <c r="AC481" i="3"/>
  <c r="AG481" i="3"/>
  <c r="O481" i="3"/>
  <c r="T481" i="3"/>
  <c r="Z481" i="3"/>
  <c r="AE481" i="3"/>
  <c r="AJ481" i="3"/>
  <c r="AN481" i="3"/>
  <c r="AR481" i="3"/>
  <c r="AV481" i="3"/>
  <c r="AZ481" i="3"/>
  <c r="BD481" i="3"/>
  <c r="BH481" i="3"/>
  <c r="S481" i="3"/>
  <c r="AA481" i="3"/>
  <c r="AH481" i="3"/>
  <c r="AM481" i="3"/>
  <c r="AS481" i="3"/>
  <c r="AX481" i="3"/>
  <c r="BC481" i="3"/>
  <c r="BI481" i="3"/>
  <c r="N481" i="3"/>
  <c r="V481" i="3"/>
  <c r="AB481" i="3"/>
  <c r="AI481" i="3"/>
  <c r="AO481" i="3"/>
  <c r="AT481" i="3"/>
  <c r="AY481" i="3"/>
  <c r="BE481" i="3"/>
  <c r="W481" i="3"/>
  <c r="AK481" i="3"/>
  <c r="AU481" i="3"/>
  <c r="BF481" i="3"/>
  <c r="X481" i="3"/>
  <c r="AL481" i="3"/>
  <c r="AW481" i="3"/>
  <c r="BG481" i="3"/>
  <c r="AD481" i="3"/>
  <c r="BA481" i="3"/>
  <c r="AF481" i="3"/>
  <c r="BB481" i="3"/>
  <c r="P481" i="3"/>
  <c r="AP481" i="3"/>
  <c r="R481" i="3"/>
  <c r="AQ481" i="3"/>
  <c r="N497" i="3"/>
  <c r="R497" i="3"/>
  <c r="V497" i="3"/>
  <c r="Z497" i="3"/>
  <c r="AD497" i="3"/>
  <c r="AH497" i="3"/>
  <c r="AL497" i="3"/>
  <c r="AP497" i="3"/>
  <c r="AT497" i="3"/>
  <c r="AX497" i="3"/>
  <c r="BB497" i="3"/>
  <c r="BF497" i="3"/>
  <c r="P497" i="3"/>
  <c r="U497" i="3"/>
  <c r="AA497" i="3"/>
  <c r="AF497" i="3"/>
  <c r="AK497" i="3"/>
  <c r="AQ497" i="3"/>
  <c r="AV497" i="3"/>
  <c r="BA497" i="3"/>
  <c r="BG497" i="3"/>
  <c r="M497" i="3"/>
  <c r="T497" i="3"/>
  <c r="AB497" i="3"/>
  <c r="AI497" i="3"/>
  <c r="AO497" i="3"/>
  <c r="AW497" i="3"/>
  <c r="BD497" i="3"/>
  <c r="O497" i="3"/>
  <c r="W497" i="3"/>
  <c r="AC497" i="3"/>
  <c r="AJ497" i="3"/>
  <c r="AR497" i="3"/>
  <c r="AY497" i="3"/>
  <c r="BE497" i="3"/>
  <c r="Q497" i="3"/>
  <c r="S497" i="3"/>
  <c r="AG497" i="3"/>
  <c r="AU497" i="3"/>
  <c r="BI497" i="3"/>
  <c r="X497" i="3"/>
  <c r="AM497" i="3"/>
  <c r="AZ497" i="3"/>
  <c r="AE497" i="3"/>
  <c r="AS497" i="3"/>
  <c r="BH497" i="3"/>
  <c r="BC497" i="3"/>
  <c r="Y497" i="3"/>
  <c r="AN497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N513" i="3"/>
  <c r="S513" i="3"/>
  <c r="Y513" i="3"/>
  <c r="AD513" i="3"/>
  <c r="AI513" i="3"/>
  <c r="AO513" i="3"/>
  <c r="AT513" i="3"/>
  <c r="AY513" i="3"/>
  <c r="BE513" i="3"/>
  <c r="O513" i="3"/>
  <c r="U513" i="3"/>
  <c r="Z513" i="3"/>
  <c r="AE513" i="3"/>
  <c r="AK513" i="3"/>
  <c r="AP513" i="3"/>
  <c r="AU513" i="3"/>
  <c r="BA513" i="3"/>
  <c r="BF513" i="3"/>
  <c r="M513" i="3"/>
  <c r="W513" i="3"/>
  <c r="AH513" i="3"/>
  <c r="AS513" i="3"/>
  <c r="BC513" i="3"/>
  <c r="AA513" i="3"/>
  <c r="AM513" i="3"/>
  <c r="BB513" i="3"/>
  <c r="AL513" i="3"/>
  <c r="Q513" i="3"/>
  <c r="AC513" i="3"/>
  <c r="AQ513" i="3"/>
  <c r="BG513" i="3"/>
  <c r="R513" i="3"/>
  <c r="AG513" i="3"/>
  <c r="AW513" i="3"/>
  <c r="BI513" i="3"/>
  <c r="V513" i="3"/>
  <c r="AX513" i="3"/>
  <c r="N527" i="3"/>
  <c r="R527" i="3"/>
  <c r="V527" i="3"/>
  <c r="Z527" i="3"/>
  <c r="AD527" i="3"/>
  <c r="AH527" i="3"/>
  <c r="AL527" i="3"/>
  <c r="AP527" i="3"/>
  <c r="AT527" i="3"/>
  <c r="AX527" i="3"/>
  <c r="BB527" i="3"/>
  <c r="BF527" i="3"/>
  <c r="O527" i="3"/>
  <c r="S527" i="3"/>
  <c r="W527" i="3"/>
  <c r="AA527" i="3"/>
  <c r="AE527" i="3"/>
  <c r="AI527" i="3"/>
  <c r="AM527" i="3"/>
  <c r="AQ527" i="3"/>
  <c r="AU527" i="3"/>
  <c r="AY527" i="3"/>
  <c r="BC527" i="3"/>
  <c r="BG527" i="3"/>
  <c r="T527" i="3"/>
  <c r="AB527" i="3"/>
  <c r="AJ527" i="3"/>
  <c r="AR527" i="3"/>
  <c r="AZ527" i="3"/>
  <c r="BH527" i="3"/>
  <c r="M527" i="3"/>
  <c r="U527" i="3"/>
  <c r="AC527" i="3"/>
  <c r="AK527" i="3"/>
  <c r="AS527" i="3"/>
  <c r="BA527" i="3"/>
  <c r="BI527" i="3"/>
  <c r="P527" i="3"/>
  <c r="X527" i="3"/>
  <c r="AF527" i="3"/>
  <c r="AN527" i="3"/>
  <c r="AV527" i="3"/>
  <c r="BD527" i="3"/>
  <c r="Y527" i="3"/>
  <c r="BE527" i="3"/>
  <c r="AG527" i="3"/>
  <c r="AO527" i="3"/>
  <c r="Q527" i="3"/>
  <c r="AW527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Q480" i="3"/>
  <c r="V480" i="3"/>
  <c r="AB480" i="3"/>
  <c r="AG480" i="3"/>
  <c r="AL480" i="3"/>
  <c r="AR480" i="3"/>
  <c r="AW480" i="3"/>
  <c r="BB480" i="3"/>
  <c r="BH480" i="3"/>
  <c r="M480" i="3"/>
  <c r="T480" i="3"/>
  <c r="Z480" i="3"/>
  <c r="AH480" i="3"/>
  <c r="AO480" i="3"/>
  <c r="AV480" i="3"/>
  <c r="BD480" i="3"/>
  <c r="N480" i="3"/>
  <c r="U480" i="3"/>
  <c r="AC480" i="3"/>
  <c r="AJ480" i="3"/>
  <c r="AP480" i="3"/>
  <c r="AX480" i="3"/>
  <c r="BE480" i="3"/>
  <c r="P480" i="3"/>
  <c r="AD480" i="3"/>
  <c r="AS480" i="3"/>
  <c r="BF480" i="3"/>
  <c r="R480" i="3"/>
  <c r="AF480" i="3"/>
  <c r="AT480" i="3"/>
  <c r="BI480" i="3"/>
  <c r="X480" i="3"/>
  <c r="AZ480" i="3"/>
  <c r="Y480" i="3"/>
  <c r="BA480" i="3"/>
  <c r="AK480" i="3"/>
  <c r="AN480" i="3"/>
  <c r="P496" i="3"/>
  <c r="T496" i="3"/>
  <c r="X496" i="3"/>
  <c r="AB496" i="3"/>
  <c r="AF496" i="3"/>
  <c r="AJ496" i="3"/>
  <c r="AN496" i="3"/>
  <c r="AR496" i="3"/>
  <c r="AV496" i="3"/>
  <c r="AZ496" i="3"/>
  <c r="BD496" i="3"/>
  <c r="BH496" i="3"/>
  <c r="M496" i="3"/>
  <c r="R496" i="3"/>
  <c r="W496" i="3"/>
  <c r="AC496" i="3"/>
  <c r="AH496" i="3"/>
  <c r="AM496" i="3"/>
  <c r="AS496" i="3"/>
  <c r="AX496" i="3"/>
  <c r="BC496" i="3"/>
  <c r="BI496" i="3"/>
  <c r="N496" i="3"/>
  <c r="U496" i="3"/>
  <c r="AA496" i="3"/>
  <c r="AI496" i="3"/>
  <c r="AP496" i="3"/>
  <c r="AW496" i="3"/>
  <c r="BE496" i="3"/>
  <c r="O496" i="3"/>
  <c r="V496" i="3"/>
  <c r="AD496" i="3"/>
  <c r="AK496" i="3"/>
  <c r="AQ496" i="3"/>
  <c r="AY496" i="3"/>
  <c r="BF496" i="3"/>
  <c r="Q496" i="3"/>
  <c r="Y496" i="3"/>
  <c r="AE496" i="3"/>
  <c r="AL496" i="3"/>
  <c r="AT496" i="3"/>
  <c r="BA496" i="3"/>
  <c r="BG496" i="3"/>
  <c r="AO496" i="3"/>
  <c r="S496" i="3"/>
  <c r="AU496" i="3"/>
  <c r="AG496" i="3"/>
  <c r="BB496" i="3"/>
  <c r="Z496" i="3"/>
  <c r="M512" i="3"/>
  <c r="Q512" i="3"/>
  <c r="U512" i="3"/>
  <c r="Y512" i="3"/>
  <c r="AC512" i="3"/>
  <c r="AG512" i="3"/>
  <c r="AK512" i="3"/>
  <c r="AO512" i="3"/>
  <c r="AS512" i="3"/>
  <c r="AW512" i="3"/>
  <c r="BA512" i="3"/>
  <c r="BE512" i="3"/>
  <c r="BI512" i="3"/>
  <c r="O512" i="3"/>
  <c r="T512" i="3"/>
  <c r="Z512" i="3"/>
  <c r="AE512" i="3"/>
  <c r="AJ512" i="3"/>
  <c r="AP512" i="3"/>
  <c r="AU512" i="3"/>
  <c r="AZ512" i="3"/>
  <c r="BF512" i="3"/>
  <c r="P512" i="3"/>
  <c r="V512" i="3"/>
  <c r="AA512" i="3"/>
  <c r="AF512" i="3"/>
  <c r="AL512" i="3"/>
  <c r="AQ512" i="3"/>
  <c r="AV512" i="3"/>
  <c r="BB512" i="3"/>
  <c r="BG512" i="3"/>
  <c r="S512" i="3"/>
  <c r="AD512" i="3"/>
  <c r="AN512" i="3"/>
  <c r="AY512" i="3"/>
  <c r="W512" i="3"/>
  <c r="AH512" i="3"/>
  <c r="R512" i="3"/>
  <c r="AB512" i="3"/>
  <c r="X512" i="3"/>
  <c r="AT512" i="3"/>
  <c r="BH512" i="3"/>
  <c r="N512" i="3"/>
  <c r="BD512" i="3"/>
  <c r="AI512" i="3"/>
  <c r="AX512" i="3"/>
  <c r="AM512" i="3"/>
  <c r="BC512" i="3"/>
  <c r="AR512" i="3"/>
  <c r="BM466" i="3"/>
  <c r="BK472" i="3"/>
  <c r="BL472" i="3"/>
  <c r="BM503" i="3"/>
  <c r="BJ511" i="3"/>
  <c r="BM523" i="3"/>
  <c r="BK479" i="3"/>
  <c r="BN479" i="3"/>
  <c r="BN487" i="3"/>
  <c r="BL499" i="3"/>
  <c r="BK519" i="3"/>
  <c r="BN519" i="3"/>
  <c r="BK530" i="3"/>
  <c r="BN530" i="3"/>
  <c r="BL530" i="3"/>
  <c r="BL491" i="3"/>
  <c r="BK507" i="3"/>
  <c r="BN507" i="3"/>
  <c r="BL507" i="3"/>
  <c r="BJ478" i="3"/>
  <c r="N518" i="3"/>
  <c r="R518" i="3"/>
  <c r="V518" i="3"/>
  <c r="Z518" i="3"/>
  <c r="AD518" i="3"/>
  <c r="AH518" i="3"/>
  <c r="AL518" i="3"/>
  <c r="AP518" i="3"/>
  <c r="AT518" i="3"/>
  <c r="AX518" i="3"/>
  <c r="BB518" i="3"/>
  <c r="BF518" i="3"/>
  <c r="O518" i="3"/>
  <c r="S518" i="3"/>
  <c r="W518" i="3"/>
  <c r="AA518" i="3"/>
  <c r="AE518" i="3"/>
  <c r="AI518" i="3"/>
  <c r="AM518" i="3"/>
  <c r="AQ518" i="3"/>
  <c r="AU518" i="3"/>
  <c r="AY518" i="3"/>
  <c r="BC518" i="3"/>
  <c r="BG518" i="3"/>
  <c r="M518" i="3"/>
  <c r="U518" i="3"/>
  <c r="AC518" i="3"/>
  <c r="AK518" i="3"/>
  <c r="AS518" i="3"/>
  <c r="BA518" i="3"/>
  <c r="X518" i="3"/>
  <c r="AG518" i="3"/>
  <c r="AR518" i="3"/>
  <c r="BD518" i="3"/>
  <c r="T518" i="3"/>
  <c r="AZ518" i="3"/>
  <c r="P518" i="3"/>
  <c r="Y518" i="3"/>
  <c r="AJ518" i="3"/>
  <c r="AV518" i="3"/>
  <c r="BE518" i="3"/>
  <c r="AO518" i="3"/>
  <c r="Q518" i="3"/>
  <c r="AB518" i="3"/>
  <c r="AN518" i="3"/>
  <c r="AW518" i="3"/>
  <c r="BH518" i="3"/>
  <c r="AF518" i="3"/>
  <c r="BI518" i="3"/>
  <c r="BM474" i="3"/>
  <c r="M492" i="3"/>
  <c r="Q492" i="3"/>
  <c r="U492" i="3"/>
  <c r="Y492" i="3"/>
  <c r="AC492" i="3"/>
  <c r="AG492" i="3"/>
  <c r="AK492" i="3"/>
  <c r="AO492" i="3"/>
  <c r="AS492" i="3"/>
  <c r="AW492" i="3"/>
  <c r="BA492" i="3"/>
  <c r="BE492" i="3"/>
  <c r="BI492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O492" i="3"/>
  <c r="W492" i="3"/>
  <c r="AE492" i="3"/>
  <c r="AM492" i="3"/>
  <c r="AU492" i="3"/>
  <c r="BC492" i="3"/>
  <c r="S492" i="3"/>
  <c r="AB492" i="3"/>
  <c r="AN492" i="3"/>
  <c r="AY492" i="3"/>
  <c r="BH492" i="3"/>
  <c r="T492" i="3"/>
  <c r="AF492" i="3"/>
  <c r="AQ492" i="3"/>
  <c r="AZ492" i="3"/>
  <c r="X492" i="3"/>
  <c r="AI492" i="3"/>
  <c r="AR492" i="3"/>
  <c r="BD492" i="3"/>
  <c r="AV492" i="3"/>
  <c r="P492" i="3"/>
  <c r="BG492" i="3"/>
  <c r="AJ492" i="3"/>
  <c r="AA492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N508" i="3"/>
  <c r="T508" i="3"/>
  <c r="Y508" i="3"/>
  <c r="AD508" i="3"/>
  <c r="AJ508" i="3"/>
  <c r="AO508" i="3"/>
  <c r="AT508" i="3"/>
  <c r="AZ508" i="3"/>
  <c r="BE508" i="3"/>
  <c r="P508" i="3"/>
  <c r="U508" i="3"/>
  <c r="Z508" i="3"/>
  <c r="AF508" i="3"/>
  <c r="AK508" i="3"/>
  <c r="AP508" i="3"/>
  <c r="AV508" i="3"/>
  <c r="BA508" i="3"/>
  <c r="BF508" i="3"/>
  <c r="R508" i="3"/>
  <c r="AC508" i="3"/>
  <c r="AN508" i="3"/>
  <c r="AX508" i="3"/>
  <c r="BI508" i="3"/>
  <c r="V508" i="3"/>
  <c r="AG508" i="3"/>
  <c r="AR508" i="3"/>
  <c r="BB508" i="3"/>
  <c r="Q508" i="3"/>
  <c r="AB508" i="3"/>
  <c r="AL508" i="3"/>
  <c r="AW508" i="3"/>
  <c r="BH508" i="3"/>
  <c r="M508" i="3"/>
  <c r="BD508" i="3"/>
  <c r="AS508" i="3"/>
  <c r="X508" i="3"/>
  <c r="AH508" i="3"/>
  <c r="N524" i="3"/>
  <c r="R524" i="3"/>
  <c r="V524" i="3"/>
  <c r="Z524" i="3"/>
  <c r="AD524" i="3"/>
  <c r="AH524" i="3"/>
  <c r="AL524" i="3"/>
  <c r="AP524" i="3"/>
  <c r="AT524" i="3"/>
  <c r="AX524" i="3"/>
  <c r="BB524" i="3"/>
  <c r="BF524" i="3"/>
  <c r="O524" i="3"/>
  <c r="S524" i="3"/>
  <c r="W524" i="3"/>
  <c r="AA524" i="3"/>
  <c r="AE524" i="3"/>
  <c r="AI524" i="3"/>
  <c r="AM524" i="3"/>
  <c r="AQ524" i="3"/>
  <c r="AU524" i="3"/>
  <c r="AY524" i="3"/>
  <c r="BC524" i="3"/>
  <c r="BG524" i="3"/>
  <c r="T524" i="3"/>
  <c r="AB524" i="3"/>
  <c r="AJ524" i="3"/>
  <c r="AR524" i="3"/>
  <c r="AZ524" i="3"/>
  <c r="BH524" i="3"/>
  <c r="Y524" i="3"/>
  <c r="AO524" i="3"/>
  <c r="M524" i="3"/>
  <c r="U524" i="3"/>
  <c r="AC524" i="3"/>
  <c r="AK524" i="3"/>
  <c r="AS524" i="3"/>
  <c r="BA524" i="3"/>
  <c r="BI524" i="3"/>
  <c r="Q524" i="3"/>
  <c r="AG524" i="3"/>
  <c r="BE524" i="3"/>
  <c r="P524" i="3"/>
  <c r="X524" i="3"/>
  <c r="AF524" i="3"/>
  <c r="AN524" i="3"/>
  <c r="AV524" i="3"/>
  <c r="BD524" i="3"/>
  <c r="AW524" i="3"/>
  <c r="BN499" i="3"/>
  <c r="BJ495" i="3"/>
  <c r="BM507" i="3"/>
  <c r="N469" i="3"/>
  <c r="R469" i="3"/>
  <c r="V469" i="3"/>
  <c r="Z469" i="3"/>
  <c r="AD469" i="3"/>
  <c r="AH469" i="3"/>
  <c r="AL469" i="3"/>
  <c r="AP469" i="3"/>
  <c r="P469" i="3"/>
  <c r="U469" i="3"/>
  <c r="AA469" i="3"/>
  <c r="AF469" i="3"/>
  <c r="AK469" i="3"/>
  <c r="AQ469" i="3"/>
  <c r="AU469" i="3"/>
  <c r="AY469" i="3"/>
  <c r="BC469" i="3"/>
  <c r="BG469" i="3"/>
  <c r="Q469" i="3"/>
  <c r="W469" i="3"/>
  <c r="AB469" i="3"/>
  <c r="AG469" i="3"/>
  <c r="AM469" i="3"/>
  <c r="AR469" i="3"/>
  <c r="AV469" i="3"/>
  <c r="AZ469" i="3"/>
  <c r="BD469" i="3"/>
  <c r="BH469" i="3"/>
  <c r="S469" i="3"/>
  <c r="AC469" i="3"/>
  <c r="AN469" i="3"/>
  <c r="AW469" i="3"/>
  <c r="BE469" i="3"/>
  <c r="T469" i="3"/>
  <c r="AE469" i="3"/>
  <c r="AO469" i="3"/>
  <c r="AX469" i="3"/>
  <c r="BF469" i="3"/>
  <c r="M469" i="3"/>
  <c r="AI469" i="3"/>
  <c r="BA469" i="3"/>
  <c r="O469" i="3"/>
  <c r="AJ469" i="3"/>
  <c r="BB469" i="3"/>
  <c r="X469" i="3"/>
  <c r="BI469" i="3"/>
  <c r="Y469" i="3"/>
  <c r="AS469" i="3"/>
  <c r="AT469" i="3"/>
  <c r="P468" i="3"/>
  <c r="T468" i="3"/>
  <c r="X468" i="3"/>
  <c r="AB468" i="3"/>
  <c r="AF468" i="3"/>
  <c r="AJ468" i="3"/>
  <c r="AN468" i="3"/>
  <c r="AR468" i="3"/>
  <c r="AV468" i="3"/>
  <c r="AZ468" i="3"/>
  <c r="BD468" i="3"/>
  <c r="BH468" i="3"/>
  <c r="M468" i="3"/>
  <c r="R468" i="3"/>
  <c r="W468" i="3"/>
  <c r="AC468" i="3"/>
  <c r="AH468" i="3"/>
  <c r="AM468" i="3"/>
  <c r="AS468" i="3"/>
  <c r="AX468" i="3"/>
  <c r="BC468" i="3"/>
  <c r="BI468" i="3"/>
  <c r="N468" i="3"/>
  <c r="S468" i="3"/>
  <c r="Y468" i="3"/>
  <c r="AD468" i="3"/>
  <c r="AI468" i="3"/>
  <c r="AO468" i="3"/>
  <c r="AT468" i="3"/>
  <c r="AY468" i="3"/>
  <c r="BE468" i="3"/>
  <c r="O468" i="3"/>
  <c r="Z468" i="3"/>
  <c r="AK468" i="3"/>
  <c r="AU468" i="3"/>
  <c r="BF468" i="3"/>
  <c r="Q468" i="3"/>
  <c r="AA468" i="3"/>
  <c r="AL468" i="3"/>
  <c r="AW468" i="3"/>
  <c r="BG468" i="3"/>
  <c r="U468" i="3"/>
  <c r="AP468" i="3"/>
  <c r="V468" i="3"/>
  <c r="AQ468" i="3"/>
  <c r="AE468" i="3"/>
  <c r="AG468" i="3"/>
  <c r="BA468" i="3"/>
  <c r="BB468" i="3"/>
  <c r="BK482" i="3"/>
  <c r="BM482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O490" i="3"/>
  <c r="S490" i="3"/>
  <c r="W490" i="3"/>
  <c r="AA490" i="3"/>
  <c r="AE490" i="3"/>
  <c r="AI490" i="3"/>
  <c r="AM490" i="3"/>
  <c r="AQ490" i="3"/>
  <c r="AU490" i="3"/>
  <c r="AY490" i="3"/>
  <c r="BC490" i="3"/>
  <c r="BG490" i="3"/>
  <c r="T490" i="3"/>
  <c r="AB490" i="3"/>
  <c r="AJ490" i="3"/>
  <c r="AR490" i="3"/>
  <c r="AZ490" i="3"/>
  <c r="BH490" i="3"/>
  <c r="M490" i="3"/>
  <c r="X490" i="3"/>
  <c r="AG490" i="3"/>
  <c r="AS490" i="3"/>
  <c r="BD490" i="3"/>
  <c r="P490" i="3"/>
  <c r="Y490" i="3"/>
  <c r="AK490" i="3"/>
  <c r="AV490" i="3"/>
  <c r="BE490" i="3"/>
  <c r="Q490" i="3"/>
  <c r="AC490" i="3"/>
  <c r="AN490" i="3"/>
  <c r="AW490" i="3"/>
  <c r="BI490" i="3"/>
  <c r="U490" i="3"/>
  <c r="AF490" i="3"/>
  <c r="BA490" i="3"/>
  <c r="AO490" i="3"/>
  <c r="P506" i="3"/>
  <c r="T506" i="3"/>
  <c r="X506" i="3"/>
  <c r="AB506" i="3"/>
  <c r="AF506" i="3"/>
  <c r="AJ506" i="3"/>
  <c r="AN506" i="3"/>
  <c r="AR506" i="3"/>
  <c r="AV506" i="3"/>
  <c r="AZ506" i="3"/>
  <c r="BD506" i="3"/>
  <c r="BH506" i="3"/>
  <c r="N506" i="3"/>
  <c r="S506" i="3"/>
  <c r="Y506" i="3"/>
  <c r="AD506" i="3"/>
  <c r="AI506" i="3"/>
  <c r="AO506" i="3"/>
  <c r="AT506" i="3"/>
  <c r="AY506" i="3"/>
  <c r="BE506" i="3"/>
  <c r="O506" i="3"/>
  <c r="U506" i="3"/>
  <c r="Z506" i="3"/>
  <c r="AE506" i="3"/>
  <c r="AK506" i="3"/>
  <c r="AP506" i="3"/>
  <c r="AU506" i="3"/>
  <c r="BA506" i="3"/>
  <c r="BF506" i="3"/>
  <c r="M506" i="3"/>
  <c r="W506" i="3"/>
  <c r="AH506" i="3"/>
  <c r="AS506" i="3"/>
  <c r="BC506" i="3"/>
  <c r="Q506" i="3"/>
  <c r="AA506" i="3"/>
  <c r="AL506" i="3"/>
  <c r="AW506" i="3"/>
  <c r="BG506" i="3"/>
  <c r="V506" i="3"/>
  <c r="AG506" i="3"/>
  <c r="AQ506" i="3"/>
  <c r="BB506" i="3"/>
  <c r="AC506" i="3"/>
  <c r="R506" i="3"/>
  <c r="AM506" i="3"/>
  <c r="AX506" i="3"/>
  <c r="BI506" i="3"/>
  <c r="BK514" i="3"/>
  <c r="N485" i="3"/>
  <c r="R485" i="3"/>
  <c r="V485" i="3"/>
  <c r="Z485" i="3"/>
  <c r="AD485" i="3"/>
  <c r="AH485" i="3"/>
  <c r="AL485" i="3"/>
  <c r="AP485" i="3"/>
  <c r="AT485" i="3"/>
  <c r="AX485" i="3"/>
  <c r="M485" i="3"/>
  <c r="S485" i="3"/>
  <c r="X485" i="3"/>
  <c r="AC485" i="3"/>
  <c r="AI485" i="3"/>
  <c r="AN485" i="3"/>
  <c r="AS485" i="3"/>
  <c r="AY485" i="3"/>
  <c r="BC485" i="3"/>
  <c r="BG485" i="3"/>
  <c r="O485" i="3"/>
  <c r="T485" i="3"/>
  <c r="Y485" i="3"/>
  <c r="AE485" i="3"/>
  <c r="AJ485" i="3"/>
  <c r="AO485" i="3"/>
  <c r="AU485" i="3"/>
  <c r="AZ485" i="3"/>
  <c r="BD485" i="3"/>
  <c r="BH485" i="3"/>
  <c r="P485" i="3"/>
  <c r="AA485" i="3"/>
  <c r="AK485" i="3"/>
  <c r="AV485" i="3"/>
  <c r="BE485" i="3"/>
  <c r="Q485" i="3"/>
  <c r="AB485" i="3"/>
  <c r="AM485" i="3"/>
  <c r="AW485" i="3"/>
  <c r="BF485" i="3"/>
  <c r="U485" i="3"/>
  <c r="AQ485" i="3"/>
  <c r="BI485" i="3"/>
  <c r="W485" i="3"/>
  <c r="AR485" i="3"/>
  <c r="AF485" i="3"/>
  <c r="BA485" i="3"/>
  <c r="BB485" i="3"/>
  <c r="AG485" i="3"/>
  <c r="P501" i="3"/>
  <c r="T501" i="3"/>
  <c r="X501" i="3"/>
  <c r="AB501" i="3"/>
  <c r="AF501" i="3"/>
  <c r="AJ501" i="3"/>
  <c r="AN501" i="3"/>
  <c r="AR501" i="3"/>
  <c r="AV501" i="3"/>
  <c r="AZ501" i="3"/>
  <c r="BD501" i="3"/>
  <c r="BH501" i="3"/>
  <c r="Q501" i="3"/>
  <c r="V501" i="3"/>
  <c r="AA501" i="3"/>
  <c r="AG501" i="3"/>
  <c r="AL501" i="3"/>
  <c r="AQ501" i="3"/>
  <c r="AW501" i="3"/>
  <c r="BB501" i="3"/>
  <c r="BG501" i="3"/>
  <c r="R501" i="3"/>
  <c r="Y501" i="3"/>
  <c r="AE501" i="3"/>
  <c r="AM501" i="3"/>
  <c r="AT501" i="3"/>
  <c r="BA501" i="3"/>
  <c r="BI501" i="3"/>
  <c r="M501" i="3"/>
  <c r="S501" i="3"/>
  <c r="Z501" i="3"/>
  <c r="AH501" i="3"/>
  <c r="AO501" i="3"/>
  <c r="AU501" i="3"/>
  <c r="BC501" i="3"/>
  <c r="O501" i="3"/>
  <c r="AD501" i="3"/>
  <c r="AS501" i="3"/>
  <c r="BF501" i="3"/>
  <c r="U501" i="3"/>
  <c r="AI501" i="3"/>
  <c r="AX501" i="3"/>
  <c r="N501" i="3"/>
  <c r="AC501" i="3"/>
  <c r="AP501" i="3"/>
  <c r="BE501" i="3"/>
  <c r="AK501" i="3"/>
  <c r="W501" i="3"/>
  <c r="AY501" i="3"/>
  <c r="P517" i="3"/>
  <c r="T517" i="3"/>
  <c r="X517" i="3"/>
  <c r="AB517" i="3"/>
  <c r="AF517" i="3"/>
  <c r="AJ517" i="3"/>
  <c r="AN517" i="3"/>
  <c r="AR517" i="3"/>
  <c r="AV517" i="3"/>
  <c r="AZ517" i="3"/>
  <c r="BD517" i="3"/>
  <c r="BH517" i="3"/>
  <c r="M517" i="3"/>
  <c r="Q517" i="3"/>
  <c r="U517" i="3"/>
  <c r="Y517" i="3"/>
  <c r="AC517" i="3"/>
  <c r="AG517" i="3"/>
  <c r="AK517" i="3"/>
  <c r="AO517" i="3"/>
  <c r="AS517" i="3"/>
  <c r="AW517" i="3"/>
  <c r="BA517" i="3"/>
  <c r="BE517" i="3"/>
  <c r="BI517" i="3"/>
  <c r="O517" i="3"/>
  <c r="W517" i="3"/>
  <c r="AE517" i="3"/>
  <c r="AM517" i="3"/>
  <c r="AU517" i="3"/>
  <c r="BC517" i="3"/>
  <c r="S517" i="3"/>
  <c r="AD517" i="3"/>
  <c r="AP517" i="3"/>
  <c r="AY517" i="3"/>
  <c r="AA517" i="3"/>
  <c r="AX517" i="3"/>
  <c r="V517" i="3"/>
  <c r="AH517" i="3"/>
  <c r="AQ517" i="3"/>
  <c r="BB517" i="3"/>
  <c r="N517" i="3"/>
  <c r="Z517" i="3"/>
  <c r="AI517" i="3"/>
  <c r="AT517" i="3"/>
  <c r="BF517" i="3"/>
  <c r="R517" i="3"/>
  <c r="AL517" i="3"/>
  <c r="BG517" i="3"/>
  <c r="M529" i="3"/>
  <c r="Q529" i="3"/>
  <c r="U529" i="3"/>
  <c r="Y529" i="3"/>
  <c r="AC529" i="3"/>
  <c r="AG529" i="3"/>
  <c r="AK529" i="3"/>
  <c r="AO529" i="3"/>
  <c r="AS529" i="3"/>
  <c r="AW529" i="3"/>
  <c r="BA529" i="3"/>
  <c r="BE529" i="3"/>
  <c r="BI529" i="3"/>
  <c r="N529" i="3"/>
  <c r="R529" i="3"/>
  <c r="V529" i="3"/>
  <c r="Z529" i="3"/>
  <c r="AD529" i="3"/>
  <c r="AH529" i="3"/>
  <c r="AL529" i="3"/>
  <c r="AP529" i="3"/>
  <c r="AT529" i="3"/>
  <c r="AX529" i="3"/>
  <c r="BB529" i="3"/>
  <c r="BF529" i="3"/>
  <c r="O529" i="3"/>
  <c r="W529" i="3"/>
  <c r="AE529" i="3"/>
  <c r="AM529" i="3"/>
  <c r="AU529" i="3"/>
  <c r="BC529" i="3"/>
  <c r="P529" i="3"/>
  <c r="X529" i="3"/>
  <c r="AF529" i="3"/>
  <c r="AN529" i="3"/>
  <c r="AV529" i="3"/>
  <c r="BD529" i="3"/>
  <c r="S529" i="3"/>
  <c r="AA529" i="3"/>
  <c r="AI529" i="3"/>
  <c r="AQ529" i="3"/>
  <c r="AY529" i="3"/>
  <c r="BG529" i="3"/>
  <c r="T529" i="3"/>
  <c r="AZ529" i="3"/>
  <c r="AB529" i="3"/>
  <c r="BH529" i="3"/>
  <c r="AJ529" i="3"/>
  <c r="AR529" i="3"/>
  <c r="O467" i="3"/>
  <c r="S467" i="3"/>
  <c r="W467" i="3"/>
  <c r="AA467" i="3"/>
  <c r="AE467" i="3"/>
  <c r="AI467" i="3"/>
  <c r="AM467" i="3"/>
  <c r="AQ467" i="3"/>
  <c r="AU467" i="3"/>
  <c r="AY467" i="3"/>
  <c r="BC467" i="3"/>
  <c r="BG467" i="3"/>
  <c r="P467" i="3"/>
  <c r="U467" i="3"/>
  <c r="Z467" i="3"/>
  <c r="AF467" i="3"/>
  <c r="AK467" i="3"/>
  <c r="AP467" i="3"/>
  <c r="AV467" i="3"/>
  <c r="BA467" i="3"/>
  <c r="BF467" i="3"/>
  <c r="Q467" i="3"/>
  <c r="V467" i="3"/>
  <c r="AB467" i="3"/>
  <c r="AG467" i="3"/>
  <c r="AL467" i="3"/>
  <c r="AR467" i="3"/>
  <c r="AW467" i="3"/>
  <c r="BB467" i="3"/>
  <c r="BH467" i="3"/>
  <c r="M467" i="3"/>
  <c r="X467" i="3"/>
  <c r="AH467" i="3"/>
  <c r="AS467" i="3"/>
  <c r="BD467" i="3"/>
  <c r="N467" i="3"/>
  <c r="Y467" i="3"/>
  <c r="AJ467" i="3"/>
  <c r="AT467" i="3"/>
  <c r="BE467" i="3"/>
  <c r="AC467" i="3"/>
  <c r="AX467" i="3"/>
  <c r="AD467" i="3"/>
  <c r="AZ467" i="3"/>
  <c r="AN467" i="3"/>
  <c r="AO467" i="3"/>
  <c r="R467" i="3"/>
  <c r="T467" i="3"/>
  <c r="BI467" i="3"/>
  <c r="BJ470" i="3"/>
  <c r="BM470" i="3"/>
  <c r="P484" i="3"/>
  <c r="T484" i="3"/>
  <c r="X484" i="3"/>
  <c r="AB484" i="3"/>
  <c r="AF484" i="3"/>
  <c r="AJ484" i="3"/>
  <c r="AN484" i="3"/>
  <c r="AR484" i="3"/>
  <c r="AV484" i="3"/>
  <c r="AZ484" i="3"/>
  <c r="BD484" i="3"/>
  <c r="BH484" i="3"/>
  <c r="O484" i="3"/>
  <c r="U484" i="3"/>
  <c r="Z484" i="3"/>
  <c r="AE484" i="3"/>
  <c r="AK484" i="3"/>
  <c r="AP484" i="3"/>
  <c r="AU484" i="3"/>
  <c r="BA484" i="3"/>
  <c r="BF484" i="3"/>
  <c r="Q484" i="3"/>
  <c r="V484" i="3"/>
  <c r="AA484" i="3"/>
  <c r="AG484" i="3"/>
  <c r="AL484" i="3"/>
  <c r="AQ484" i="3"/>
  <c r="AW484" i="3"/>
  <c r="BB484" i="3"/>
  <c r="BG484" i="3"/>
  <c r="M484" i="3"/>
  <c r="W484" i="3"/>
  <c r="AH484" i="3"/>
  <c r="AS484" i="3"/>
  <c r="BC484" i="3"/>
  <c r="N484" i="3"/>
  <c r="Y484" i="3"/>
  <c r="AI484" i="3"/>
  <c r="AT484" i="3"/>
  <c r="BE484" i="3"/>
  <c r="AC484" i="3"/>
  <c r="AX484" i="3"/>
  <c r="AD484" i="3"/>
  <c r="AY484" i="3"/>
  <c r="R484" i="3"/>
  <c r="AM484" i="3"/>
  <c r="BI484" i="3"/>
  <c r="AO484" i="3"/>
  <c r="S484" i="3"/>
  <c r="N500" i="3"/>
  <c r="R500" i="3"/>
  <c r="V500" i="3"/>
  <c r="Z500" i="3"/>
  <c r="AD500" i="3"/>
  <c r="AH500" i="3"/>
  <c r="AL500" i="3"/>
  <c r="AP500" i="3"/>
  <c r="AT500" i="3"/>
  <c r="AX500" i="3"/>
  <c r="BB500" i="3"/>
  <c r="BF500" i="3"/>
  <c r="M500" i="3"/>
  <c r="S500" i="3"/>
  <c r="X500" i="3"/>
  <c r="AC500" i="3"/>
  <c r="AI500" i="3"/>
  <c r="AN500" i="3"/>
  <c r="AS500" i="3"/>
  <c r="AY500" i="3"/>
  <c r="BD500" i="3"/>
  <c r="BI500" i="3"/>
  <c r="Q500" i="3"/>
  <c r="Y500" i="3"/>
  <c r="AF500" i="3"/>
  <c r="AM500" i="3"/>
  <c r="AU500" i="3"/>
  <c r="BA500" i="3"/>
  <c r="BH500" i="3"/>
  <c r="T500" i="3"/>
  <c r="AA500" i="3"/>
  <c r="AG500" i="3"/>
  <c r="AO500" i="3"/>
  <c r="AV500" i="3"/>
  <c r="BC500" i="3"/>
  <c r="W500" i="3"/>
  <c r="AK500" i="3"/>
  <c r="AZ500" i="3"/>
  <c r="O500" i="3"/>
  <c r="AB500" i="3"/>
  <c r="AQ500" i="3"/>
  <c r="BE500" i="3"/>
  <c r="U500" i="3"/>
  <c r="AJ500" i="3"/>
  <c r="AW500" i="3"/>
  <c r="AE500" i="3"/>
  <c r="P500" i="3"/>
  <c r="AR500" i="3"/>
  <c r="BG500" i="3"/>
  <c r="M516" i="3"/>
  <c r="Q516" i="3"/>
  <c r="U516" i="3"/>
  <c r="Y516" i="3"/>
  <c r="AC516" i="3"/>
  <c r="AG516" i="3"/>
  <c r="AK516" i="3"/>
  <c r="AO516" i="3"/>
  <c r="AS516" i="3"/>
  <c r="AW516" i="3"/>
  <c r="BA516" i="3"/>
  <c r="BE516" i="3"/>
  <c r="BI516" i="3"/>
  <c r="N516" i="3"/>
  <c r="R516" i="3"/>
  <c r="V516" i="3"/>
  <c r="Z516" i="3"/>
  <c r="AD516" i="3"/>
  <c r="AH516" i="3"/>
  <c r="AL516" i="3"/>
  <c r="AP516" i="3"/>
  <c r="AT516" i="3"/>
  <c r="AX516" i="3"/>
  <c r="BB516" i="3"/>
  <c r="BF516" i="3"/>
  <c r="P516" i="3"/>
  <c r="X516" i="3"/>
  <c r="AF516" i="3"/>
  <c r="AN516" i="3"/>
  <c r="AV516" i="3"/>
  <c r="BD516" i="3"/>
  <c r="O516" i="3"/>
  <c r="AA516" i="3"/>
  <c r="AJ516" i="3"/>
  <c r="AU516" i="3"/>
  <c r="BG516" i="3"/>
  <c r="W516" i="3"/>
  <c r="AI516" i="3"/>
  <c r="BC516" i="3"/>
  <c r="S516" i="3"/>
  <c r="AB516" i="3"/>
  <c r="AM516" i="3"/>
  <c r="AY516" i="3"/>
  <c r="BH516" i="3"/>
  <c r="T516" i="3"/>
  <c r="AE516" i="3"/>
  <c r="AQ516" i="3"/>
  <c r="AZ516" i="3"/>
  <c r="AR516" i="3"/>
  <c r="BK466" i="3"/>
  <c r="BN466" i="3"/>
  <c r="BN472" i="3"/>
  <c r="BL503" i="3"/>
  <c r="BL511" i="3"/>
  <c r="BJ523" i="3"/>
  <c r="BN523" i="3"/>
  <c r="BL479" i="3"/>
  <c r="BJ479" i="3"/>
  <c r="BM499" i="3"/>
  <c r="BM519" i="3"/>
  <c r="BN528" i="3"/>
  <c r="BJ530" i="3"/>
  <c r="BJ491" i="3"/>
  <c r="BM491" i="3"/>
  <c r="BN491" i="3"/>
  <c r="BN495" i="3"/>
  <c r="BJ507" i="3"/>
  <c r="BL483" i="3"/>
  <c r="O477" i="3"/>
  <c r="S477" i="3"/>
  <c r="W477" i="3"/>
  <c r="AA477" i="3"/>
  <c r="AE477" i="3"/>
  <c r="AI477" i="3"/>
  <c r="AM477" i="3"/>
  <c r="AQ477" i="3"/>
  <c r="AU477" i="3"/>
  <c r="AY477" i="3"/>
  <c r="BC477" i="3"/>
  <c r="BG477" i="3"/>
  <c r="N477" i="3"/>
  <c r="T477" i="3"/>
  <c r="Y477" i="3"/>
  <c r="AD477" i="3"/>
  <c r="AJ477" i="3"/>
  <c r="AO477" i="3"/>
  <c r="AT477" i="3"/>
  <c r="AZ477" i="3"/>
  <c r="BE477" i="3"/>
  <c r="P477" i="3"/>
  <c r="V477" i="3"/>
  <c r="AC477" i="3"/>
  <c r="AK477" i="3"/>
  <c r="AR477" i="3"/>
  <c r="AX477" i="3"/>
  <c r="BF477" i="3"/>
  <c r="Q477" i="3"/>
  <c r="X477" i="3"/>
  <c r="AF477" i="3"/>
  <c r="AL477" i="3"/>
  <c r="AS477" i="3"/>
  <c r="BA477" i="3"/>
  <c r="BH477" i="3"/>
  <c r="Z477" i="3"/>
  <c r="AN477" i="3"/>
  <c r="BB477" i="3"/>
  <c r="M477" i="3"/>
  <c r="AB477" i="3"/>
  <c r="AP477" i="3"/>
  <c r="BD477" i="3"/>
  <c r="AG477" i="3"/>
  <c r="BI477" i="3"/>
  <c r="AH477" i="3"/>
  <c r="R477" i="3"/>
  <c r="AV477" i="3"/>
  <c r="U477" i="3"/>
  <c r="AW477" i="3"/>
  <c r="BK474" i="3"/>
  <c r="M509" i="3"/>
  <c r="Q509" i="3"/>
  <c r="U509" i="3"/>
  <c r="Y509" i="3"/>
  <c r="AC509" i="3"/>
  <c r="AG509" i="3"/>
  <c r="AK509" i="3"/>
  <c r="AO509" i="3"/>
  <c r="AS509" i="3"/>
  <c r="AW509" i="3"/>
  <c r="BA509" i="3"/>
  <c r="BE509" i="3"/>
  <c r="BI509" i="3"/>
  <c r="R509" i="3"/>
  <c r="W509" i="3"/>
  <c r="AB509" i="3"/>
  <c r="AH509" i="3"/>
  <c r="AM509" i="3"/>
  <c r="AR509" i="3"/>
  <c r="AX509" i="3"/>
  <c r="BC509" i="3"/>
  <c r="BH509" i="3"/>
  <c r="N509" i="3"/>
  <c r="S509" i="3"/>
  <c r="X509" i="3"/>
  <c r="AD509" i="3"/>
  <c r="AI509" i="3"/>
  <c r="AN509" i="3"/>
  <c r="AT509" i="3"/>
  <c r="AY509" i="3"/>
  <c r="BD509" i="3"/>
  <c r="V509" i="3"/>
  <c r="AF509" i="3"/>
  <c r="AQ509" i="3"/>
  <c r="BB509" i="3"/>
  <c r="O509" i="3"/>
  <c r="Z509" i="3"/>
  <c r="AJ509" i="3"/>
  <c r="AU509" i="3"/>
  <c r="BF509" i="3"/>
  <c r="T509" i="3"/>
  <c r="AE509" i="3"/>
  <c r="AP509" i="3"/>
  <c r="AZ509" i="3"/>
  <c r="AV509" i="3"/>
  <c r="P509" i="3"/>
  <c r="BG509" i="3"/>
  <c r="AA509" i="3"/>
  <c r="AL509" i="3"/>
  <c r="O525" i="3"/>
  <c r="S525" i="3"/>
  <c r="W525" i="3"/>
  <c r="AA525" i="3"/>
  <c r="AE525" i="3"/>
  <c r="AI525" i="3"/>
  <c r="AM525" i="3"/>
  <c r="AQ525" i="3"/>
  <c r="AU525" i="3"/>
  <c r="AY525" i="3"/>
  <c r="BC525" i="3"/>
  <c r="BG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Q525" i="3"/>
  <c r="Y525" i="3"/>
  <c r="AG525" i="3"/>
  <c r="AO525" i="3"/>
  <c r="AW525" i="3"/>
  <c r="BE525" i="3"/>
  <c r="N525" i="3"/>
  <c r="AD525" i="3"/>
  <c r="BB525" i="3"/>
  <c r="R525" i="3"/>
  <c r="Z525" i="3"/>
  <c r="AH525" i="3"/>
  <c r="AP525" i="3"/>
  <c r="AX525" i="3"/>
  <c r="BF525" i="3"/>
  <c r="V525" i="3"/>
  <c r="AL525" i="3"/>
  <c r="M525" i="3"/>
  <c r="U525" i="3"/>
  <c r="AC525" i="3"/>
  <c r="AK525" i="3"/>
  <c r="AS525" i="3"/>
  <c r="BA525" i="3"/>
  <c r="BI525" i="3"/>
  <c r="AT525" i="3"/>
  <c r="M476" i="3"/>
  <c r="Q476" i="3"/>
  <c r="U476" i="3"/>
  <c r="Y476" i="3"/>
  <c r="AC476" i="3"/>
  <c r="AG476" i="3"/>
  <c r="AK476" i="3"/>
  <c r="AO476" i="3"/>
  <c r="AS476" i="3"/>
  <c r="AW476" i="3"/>
  <c r="BA476" i="3"/>
  <c r="BE476" i="3"/>
  <c r="BI476" i="3"/>
  <c r="P476" i="3"/>
  <c r="V476" i="3"/>
  <c r="AA476" i="3"/>
  <c r="AF476" i="3"/>
  <c r="AL476" i="3"/>
  <c r="AQ476" i="3"/>
  <c r="AV476" i="3"/>
  <c r="BB476" i="3"/>
  <c r="BG476" i="3"/>
  <c r="O476" i="3"/>
  <c r="W476" i="3"/>
  <c r="AD476" i="3"/>
  <c r="AJ476" i="3"/>
  <c r="AR476" i="3"/>
  <c r="AY476" i="3"/>
  <c r="BF476" i="3"/>
  <c r="R476" i="3"/>
  <c r="X476" i="3"/>
  <c r="AE476" i="3"/>
  <c r="AM476" i="3"/>
  <c r="AT476" i="3"/>
  <c r="AZ476" i="3"/>
  <c r="BH476" i="3"/>
  <c r="S476" i="3"/>
  <c r="AH476" i="3"/>
  <c r="AU476" i="3"/>
  <c r="T476" i="3"/>
  <c r="AI476" i="3"/>
  <c r="AX476" i="3"/>
  <c r="Z476" i="3"/>
  <c r="BC476" i="3"/>
  <c r="AB476" i="3"/>
  <c r="BD476" i="3"/>
  <c r="AN476" i="3"/>
  <c r="AP476" i="3"/>
  <c r="N476" i="3"/>
  <c r="BN515" i="3"/>
  <c r="BJ515" i="3"/>
  <c r="BK499" i="3"/>
  <c r="BJ482" i="3"/>
  <c r="M473" i="3"/>
  <c r="Q473" i="3"/>
  <c r="U473" i="3"/>
  <c r="Y473" i="3"/>
  <c r="AC473" i="3"/>
  <c r="AG473" i="3"/>
  <c r="AK473" i="3"/>
  <c r="AO473" i="3"/>
  <c r="AS473" i="3"/>
  <c r="AW473" i="3"/>
  <c r="BA473" i="3"/>
  <c r="BE473" i="3"/>
  <c r="BI473" i="3"/>
  <c r="N473" i="3"/>
  <c r="S473" i="3"/>
  <c r="X473" i="3"/>
  <c r="AD473" i="3"/>
  <c r="AI473" i="3"/>
  <c r="AN473" i="3"/>
  <c r="AT473" i="3"/>
  <c r="AY473" i="3"/>
  <c r="BD473" i="3"/>
  <c r="O473" i="3"/>
  <c r="T473" i="3"/>
  <c r="Z473" i="3"/>
  <c r="AE473" i="3"/>
  <c r="AJ473" i="3"/>
  <c r="AP473" i="3"/>
  <c r="AU473" i="3"/>
  <c r="AZ473" i="3"/>
  <c r="BF473" i="3"/>
  <c r="V473" i="3"/>
  <c r="AF473" i="3"/>
  <c r="AQ473" i="3"/>
  <c r="BB473" i="3"/>
  <c r="W473" i="3"/>
  <c r="AH473" i="3"/>
  <c r="AR473" i="3"/>
  <c r="BC473" i="3"/>
  <c r="AA473" i="3"/>
  <c r="AV473" i="3"/>
  <c r="AB473" i="3"/>
  <c r="AX473" i="3"/>
  <c r="P473" i="3"/>
  <c r="BG473" i="3"/>
  <c r="R473" i="3"/>
  <c r="BH473" i="3"/>
  <c r="AL473" i="3"/>
  <c r="AM473" i="3"/>
  <c r="P475" i="3"/>
  <c r="T475" i="3"/>
  <c r="X475" i="3"/>
  <c r="AB475" i="3"/>
  <c r="AF475" i="3"/>
  <c r="AJ475" i="3"/>
  <c r="AN475" i="3"/>
  <c r="AR475" i="3"/>
  <c r="AV475" i="3"/>
  <c r="AZ475" i="3"/>
  <c r="BD475" i="3"/>
  <c r="BH475" i="3"/>
  <c r="N475" i="3"/>
  <c r="S475" i="3"/>
  <c r="Y475" i="3"/>
  <c r="AD475" i="3"/>
  <c r="AI475" i="3"/>
  <c r="AO475" i="3"/>
  <c r="AT475" i="3"/>
  <c r="AY475" i="3"/>
  <c r="BE475" i="3"/>
  <c r="O475" i="3"/>
  <c r="U475" i="3"/>
  <c r="Z475" i="3"/>
  <c r="AE475" i="3"/>
  <c r="AK475" i="3"/>
  <c r="AP475" i="3"/>
  <c r="AU475" i="3"/>
  <c r="BA475" i="3"/>
  <c r="BF475" i="3"/>
  <c r="Q475" i="3"/>
  <c r="AA475" i="3"/>
  <c r="AL475" i="3"/>
  <c r="AW475" i="3"/>
  <c r="BG475" i="3"/>
  <c r="R475" i="3"/>
  <c r="AC475" i="3"/>
  <c r="AM475" i="3"/>
  <c r="AX475" i="3"/>
  <c r="BI475" i="3"/>
  <c r="AG475" i="3"/>
  <c r="BB475" i="3"/>
  <c r="M475" i="3"/>
  <c r="AH475" i="3"/>
  <c r="BC475" i="3"/>
  <c r="AQ475" i="3"/>
  <c r="AS475" i="3"/>
  <c r="V475" i="3"/>
  <c r="W475" i="3"/>
  <c r="BL482" i="3"/>
  <c r="P494" i="3"/>
  <c r="M494" i="3"/>
  <c r="Q494" i="3"/>
  <c r="U494" i="3"/>
  <c r="Y494" i="3"/>
  <c r="AC494" i="3"/>
  <c r="AG494" i="3"/>
  <c r="AK494" i="3"/>
  <c r="AO494" i="3"/>
  <c r="AS494" i="3"/>
  <c r="AW494" i="3"/>
  <c r="BA494" i="3"/>
  <c r="BE494" i="3"/>
  <c r="BI494" i="3"/>
  <c r="R494" i="3"/>
  <c r="W494" i="3"/>
  <c r="AB494" i="3"/>
  <c r="AH494" i="3"/>
  <c r="AM494" i="3"/>
  <c r="AR494" i="3"/>
  <c r="AX494" i="3"/>
  <c r="BC494" i="3"/>
  <c r="BH494" i="3"/>
  <c r="N494" i="3"/>
  <c r="V494" i="3"/>
  <c r="AD494" i="3"/>
  <c r="AJ494" i="3"/>
  <c r="AQ494" i="3"/>
  <c r="AY494" i="3"/>
  <c r="BF494" i="3"/>
  <c r="O494" i="3"/>
  <c r="X494" i="3"/>
  <c r="AE494" i="3"/>
  <c r="AL494" i="3"/>
  <c r="AT494" i="3"/>
  <c r="AZ494" i="3"/>
  <c r="BG494" i="3"/>
  <c r="S494" i="3"/>
  <c r="Z494" i="3"/>
  <c r="AF494" i="3"/>
  <c r="AN494" i="3"/>
  <c r="AU494" i="3"/>
  <c r="BB494" i="3"/>
  <c r="AA494" i="3"/>
  <c r="BD494" i="3"/>
  <c r="AI494" i="3"/>
  <c r="T494" i="3"/>
  <c r="AV494" i="3"/>
  <c r="AP494" i="3"/>
  <c r="N510" i="3"/>
  <c r="R510" i="3"/>
  <c r="V510" i="3"/>
  <c r="Z510" i="3"/>
  <c r="AD510" i="3"/>
  <c r="AH510" i="3"/>
  <c r="AL510" i="3"/>
  <c r="AP510" i="3"/>
  <c r="AT510" i="3"/>
  <c r="AX510" i="3"/>
  <c r="BB510" i="3"/>
  <c r="BF510" i="3"/>
  <c r="O510" i="3"/>
  <c r="T510" i="3"/>
  <c r="Y510" i="3"/>
  <c r="AE510" i="3"/>
  <c r="AJ510" i="3"/>
  <c r="AO510" i="3"/>
  <c r="AU510" i="3"/>
  <c r="AZ510" i="3"/>
  <c r="BE510" i="3"/>
  <c r="P510" i="3"/>
  <c r="U510" i="3"/>
  <c r="AA510" i="3"/>
  <c r="AF510" i="3"/>
  <c r="AK510" i="3"/>
  <c r="AQ510" i="3"/>
  <c r="AV510" i="3"/>
  <c r="BA510" i="3"/>
  <c r="BG510" i="3"/>
  <c r="M510" i="3"/>
  <c r="X510" i="3"/>
  <c r="AI510" i="3"/>
  <c r="AS510" i="3"/>
  <c r="BD510" i="3"/>
  <c r="Q510" i="3"/>
  <c r="AB510" i="3"/>
  <c r="AM510" i="3"/>
  <c r="AW510" i="3"/>
  <c r="BH510" i="3"/>
  <c r="W510" i="3"/>
  <c r="AG510" i="3"/>
  <c r="AR510" i="3"/>
  <c r="BC510" i="3"/>
  <c r="AN510" i="3"/>
  <c r="AC510" i="3"/>
  <c r="AY510" i="3"/>
  <c r="S510" i="3"/>
  <c r="BI510" i="3"/>
  <c r="BL514" i="3"/>
  <c r="N471" i="3"/>
  <c r="R471" i="3"/>
  <c r="V471" i="3"/>
  <c r="Z471" i="3"/>
  <c r="AD471" i="3"/>
  <c r="O471" i="3"/>
  <c r="S471" i="3"/>
  <c r="W471" i="3"/>
  <c r="AA471" i="3"/>
  <c r="T471" i="3"/>
  <c r="AB471" i="3"/>
  <c r="AG471" i="3"/>
  <c r="AK471" i="3"/>
  <c r="AO471" i="3"/>
  <c r="AS471" i="3"/>
  <c r="AW471" i="3"/>
  <c r="BA471" i="3"/>
  <c r="BE471" i="3"/>
  <c r="M471" i="3"/>
  <c r="U471" i="3"/>
  <c r="AC471" i="3"/>
  <c r="AH471" i="3"/>
  <c r="AL471" i="3"/>
  <c r="AP471" i="3"/>
  <c r="AT471" i="3"/>
  <c r="AX471" i="3"/>
  <c r="BB471" i="3"/>
  <c r="BF471" i="3"/>
  <c r="P471" i="3"/>
  <c r="AE471" i="3"/>
  <c r="AM471" i="3"/>
  <c r="AU471" i="3"/>
  <c r="BC471" i="3"/>
  <c r="BI471" i="3"/>
  <c r="Q471" i="3"/>
  <c r="AF471" i="3"/>
  <c r="AN471" i="3"/>
  <c r="AV471" i="3"/>
  <c r="BD471" i="3"/>
  <c r="X471" i="3"/>
  <c r="AQ471" i="3"/>
  <c r="BG471" i="3"/>
  <c r="Y471" i="3"/>
  <c r="AR471" i="3"/>
  <c r="BH471" i="3"/>
  <c r="AI471" i="3"/>
  <c r="AJ471" i="3"/>
  <c r="AY471" i="3"/>
  <c r="AZ471" i="3"/>
  <c r="BJ474" i="3"/>
  <c r="M489" i="3"/>
  <c r="Q489" i="3"/>
  <c r="U489" i="3"/>
  <c r="Y489" i="3"/>
  <c r="AC489" i="3"/>
  <c r="AG489" i="3"/>
  <c r="AK489" i="3"/>
  <c r="AO489" i="3"/>
  <c r="AS489" i="3"/>
  <c r="AW489" i="3"/>
  <c r="BA489" i="3"/>
  <c r="BE489" i="3"/>
  <c r="BI489" i="3"/>
  <c r="N489" i="3"/>
  <c r="R489" i="3"/>
  <c r="V489" i="3"/>
  <c r="Z489" i="3"/>
  <c r="AD489" i="3"/>
  <c r="AH489" i="3"/>
  <c r="AL489" i="3"/>
  <c r="AP489" i="3"/>
  <c r="AT489" i="3"/>
  <c r="AX489" i="3"/>
  <c r="BB489" i="3"/>
  <c r="BF489" i="3"/>
  <c r="O489" i="3"/>
  <c r="W489" i="3"/>
  <c r="AE489" i="3"/>
  <c r="AM489" i="3"/>
  <c r="AU489" i="3"/>
  <c r="BC489" i="3"/>
  <c r="T489" i="3"/>
  <c r="AF489" i="3"/>
  <c r="AQ489" i="3"/>
  <c r="AZ489" i="3"/>
  <c r="X489" i="3"/>
  <c r="AI489" i="3"/>
  <c r="AR489" i="3"/>
  <c r="BD489" i="3"/>
  <c r="P489" i="3"/>
  <c r="AA489" i="3"/>
  <c r="AJ489" i="3"/>
  <c r="AV489" i="3"/>
  <c r="BG489" i="3"/>
  <c r="AB489" i="3"/>
  <c r="AN489" i="3"/>
  <c r="S489" i="3"/>
  <c r="BH489" i="3"/>
  <c r="AY489" i="3"/>
  <c r="O505" i="3"/>
  <c r="S505" i="3"/>
  <c r="W505" i="3"/>
  <c r="AA505" i="3"/>
  <c r="AE505" i="3"/>
  <c r="AI505" i="3"/>
  <c r="AM505" i="3"/>
  <c r="AQ505" i="3"/>
  <c r="AU505" i="3"/>
  <c r="AY505" i="3"/>
  <c r="BC505" i="3"/>
  <c r="BG505" i="3"/>
  <c r="Q505" i="3"/>
  <c r="V505" i="3"/>
  <c r="AB505" i="3"/>
  <c r="AG505" i="3"/>
  <c r="AL505" i="3"/>
  <c r="AR505" i="3"/>
  <c r="AW505" i="3"/>
  <c r="BB505" i="3"/>
  <c r="BH505" i="3"/>
  <c r="M505" i="3"/>
  <c r="R505" i="3"/>
  <c r="X505" i="3"/>
  <c r="AC505" i="3"/>
  <c r="AH505" i="3"/>
  <c r="AN505" i="3"/>
  <c r="AS505" i="3"/>
  <c r="AX505" i="3"/>
  <c r="BD505" i="3"/>
  <c r="BI505" i="3"/>
  <c r="U505" i="3"/>
  <c r="AF505" i="3"/>
  <c r="AP505" i="3"/>
  <c r="BA505" i="3"/>
  <c r="N505" i="3"/>
  <c r="Y505" i="3"/>
  <c r="AJ505" i="3"/>
  <c r="AT505" i="3"/>
  <c r="BE505" i="3"/>
  <c r="T505" i="3"/>
  <c r="AD505" i="3"/>
  <c r="AO505" i="3"/>
  <c r="AZ505" i="3"/>
  <c r="AK505" i="3"/>
  <c r="AV505" i="3"/>
  <c r="P505" i="3"/>
  <c r="BF505" i="3"/>
  <c r="Z505" i="3"/>
  <c r="M521" i="3"/>
  <c r="Q521" i="3"/>
  <c r="U521" i="3"/>
  <c r="Y521" i="3"/>
  <c r="AC521" i="3"/>
  <c r="AG521" i="3"/>
  <c r="AK521" i="3"/>
  <c r="AO521" i="3"/>
  <c r="AS521" i="3"/>
  <c r="AW521" i="3"/>
  <c r="BA521" i="3"/>
  <c r="BE521" i="3"/>
  <c r="BI521" i="3"/>
  <c r="N521" i="3"/>
  <c r="R521" i="3"/>
  <c r="V521" i="3"/>
  <c r="Z521" i="3"/>
  <c r="AD521" i="3"/>
  <c r="AH521" i="3"/>
  <c r="AL521" i="3"/>
  <c r="AP521" i="3"/>
  <c r="AT521" i="3"/>
  <c r="AX521" i="3"/>
  <c r="BB521" i="3"/>
  <c r="BF521" i="3"/>
  <c r="S521" i="3"/>
  <c r="AA521" i="3"/>
  <c r="AI521" i="3"/>
  <c r="AQ521" i="3"/>
  <c r="AY521" i="3"/>
  <c r="BG521" i="3"/>
  <c r="AF521" i="3"/>
  <c r="BD521" i="3"/>
  <c r="T521" i="3"/>
  <c r="AB521" i="3"/>
  <c r="AJ521" i="3"/>
  <c r="AR521" i="3"/>
  <c r="AZ521" i="3"/>
  <c r="BH521" i="3"/>
  <c r="X521" i="3"/>
  <c r="AV521" i="3"/>
  <c r="O521" i="3"/>
  <c r="W521" i="3"/>
  <c r="AE521" i="3"/>
  <c r="AM521" i="3"/>
  <c r="AU521" i="3"/>
  <c r="BC521" i="3"/>
  <c r="P521" i="3"/>
  <c r="AN521" i="3"/>
  <c r="BK470" i="3"/>
  <c r="O488" i="3"/>
  <c r="S488" i="3"/>
  <c r="W488" i="3"/>
  <c r="AA488" i="3"/>
  <c r="AE488" i="3"/>
  <c r="AI488" i="3"/>
  <c r="AM488" i="3"/>
  <c r="AQ488" i="3"/>
  <c r="AU488" i="3"/>
  <c r="AY488" i="3"/>
  <c r="BC488" i="3"/>
  <c r="BG488" i="3"/>
  <c r="P488" i="3"/>
  <c r="T488" i="3"/>
  <c r="X488" i="3"/>
  <c r="AB488" i="3"/>
  <c r="AF488" i="3"/>
  <c r="AJ488" i="3"/>
  <c r="AN488" i="3"/>
  <c r="AR488" i="3"/>
  <c r="AV488" i="3"/>
  <c r="AZ488" i="3"/>
  <c r="BD488" i="3"/>
  <c r="BH488" i="3"/>
  <c r="Q488" i="3"/>
  <c r="Y488" i="3"/>
  <c r="AG488" i="3"/>
  <c r="AO488" i="3"/>
  <c r="AW488" i="3"/>
  <c r="BE488" i="3"/>
  <c r="R488" i="3"/>
  <c r="AC488" i="3"/>
  <c r="AL488" i="3"/>
  <c r="AX488" i="3"/>
  <c r="BI488" i="3"/>
  <c r="U488" i="3"/>
  <c r="AD488" i="3"/>
  <c r="AP488" i="3"/>
  <c r="BA488" i="3"/>
  <c r="M488" i="3"/>
  <c r="V488" i="3"/>
  <c r="AH488" i="3"/>
  <c r="AS488" i="3"/>
  <c r="BB488" i="3"/>
  <c r="AK488" i="3"/>
  <c r="AT488" i="3"/>
  <c r="Z488" i="3"/>
  <c r="N488" i="3"/>
  <c r="BF488" i="3"/>
  <c r="M504" i="3"/>
  <c r="Q504" i="3"/>
  <c r="U504" i="3"/>
  <c r="Y504" i="3"/>
  <c r="AC504" i="3"/>
  <c r="AG504" i="3"/>
  <c r="AK504" i="3"/>
  <c r="AO504" i="3"/>
  <c r="AS504" i="3"/>
  <c r="AW504" i="3"/>
  <c r="BA504" i="3"/>
  <c r="BE504" i="3"/>
  <c r="BI504" i="3"/>
  <c r="N504" i="3"/>
  <c r="S504" i="3"/>
  <c r="X504" i="3"/>
  <c r="AD504" i="3"/>
  <c r="AI504" i="3"/>
  <c r="AN504" i="3"/>
  <c r="AT504" i="3"/>
  <c r="AY504" i="3"/>
  <c r="BD504" i="3"/>
  <c r="O504" i="3"/>
  <c r="T504" i="3"/>
  <c r="Z504" i="3"/>
  <c r="AE504" i="3"/>
  <c r="AJ504" i="3"/>
  <c r="AP504" i="3"/>
  <c r="AU504" i="3"/>
  <c r="AZ504" i="3"/>
  <c r="BF504" i="3"/>
  <c r="R504" i="3"/>
  <c r="AB504" i="3"/>
  <c r="AM504" i="3"/>
  <c r="AX504" i="3"/>
  <c r="BH504" i="3"/>
  <c r="V504" i="3"/>
  <c r="AF504" i="3"/>
  <c r="AQ504" i="3"/>
  <c r="BB504" i="3"/>
  <c r="P504" i="3"/>
  <c r="AA504" i="3"/>
  <c r="AL504" i="3"/>
  <c r="AV504" i="3"/>
  <c r="BG504" i="3"/>
  <c r="AR504" i="3"/>
  <c r="AH504" i="3"/>
  <c r="BC504" i="3"/>
  <c r="W504" i="3"/>
  <c r="N520" i="3"/>
  <c r="R520" i="3"/>
  <c r="V520" i="3"/>
  <c r="Z520" i="3"/>
  <c r="AD520" i="3"/>
  <c r="AH520" i="3"/>
  <c r="AL520" i="3"/>
  <c r="AP520" i="3"/>
  <c r="AT520" i="3"/>
  <c r="AX520" i="3"/>
  <c r="BB520" i="3"/>
  <c r="BF520" i="3"/>
  <c r="O520" i="3"/>
  <c r="S520" i="3"/>
  <c r="W520" i="3"/>
  <c r="AA520" i="3"/>
  <c r="AE520" i="3"/>
  <c r="AI520" i="3"/>
  <c r="AM520" i="3"/>
  <c r="AQ520" i="3"/>
  <c r="AU520" i="3"/>
  <c r="AY520" i="3"/>
  <c r="BC520" i="3"/>
  <c r="BG520" i="3"/>
  <c r="T520" i="3"/>
  <c r="AB520" i="3"/>
  <c r="AJ520" i="3"/>
  <c r="AR520" i="3"/>
  <c r="AZ520" i="3"/>
  <c r="BH520" i="3"/>
  <c r="Q520" i="3"/>
  <c r="AG520" i="3"/>
  <c r="BE520" i="3"/>
  <c r="M520" i="3"/>
  <c r="U520" i="3"/>
  <c r="AC520" i="3"/>
  <c r="AK520" i="3"/>
  <c r="AS520" i="3"/>
  <c r="BA520" i="3"/>
  <c r="BI520" i="3"/>
  <c r="AO520" i="3"/>
  <c r="P520" i="3"/>
  <c r="X520" i="3"/>
  <c r="AF520" i="3"/>
  <c r="AN520" i="3"/>
  <c r="AV520" i="3"/>
  <c r="BD520" i="3"/>
  <c r="Y520" i="3"/>
  <c r="AW520" i="3"/>
  <c r="BJ503" i="3"/>
  <c r="BM511" i="3"/>
  <c r="BK511" i="3"/>
  <c r="BN511" i="3"/>
  <c r="BL523" i="3"/>
  <c r="BJ519" i="3"/>
  <c r="BN483" i="3"/>
  <c r="BJ487" i="3" l="1"/>
  <c r="BN526" i="3"/>
  <c r="BK518" i="3"/>
  <c r="BK487" i="3"/>
  <c r="BL495" i="3"/>
  <c r="BL463" i="3"/>
  <c r="BM483" i="3"/>
  <c r="BK495" i="3"/>
  <c r="BL526" i="3"/>
  <c r="BM487" i="3"/>
  <c r="BJ463" i="3"/>
  <c r="BK463" i="3"/>
  <c r="BL478" i="3"/>
  <c r="BK528" i="3"/>
  <c r="BM526" i="3"/>
  <c r="BM514" i="3"/>
  <c r="BM495" i="3"/>
  <c r="BM528" i="3"/>
  <c r="BL528" i="3"/>
  <c r="BL487" i="3"/>
  <c r="BJ483" i="3"/>
  <c r="BJ528" i="3"/>
  <c r="BN463" i="3"/>
  <c r="BM478" i="3"/>
  <c r="BM463" i="3"/>
  <c r="BK504" i="3"/>
  <c r="BJ526" i="3"/>
  <c r="BN500" i="3"/>
  <c r="BL464" i="3"/>
  <c r="BL493" i="3"/>
  <c r="BN494" i="3"/>
  <c r="BM475" i="3"/>
  <c r="BJ501" i="3"/>
  <c r="BN490" i="3"/>
  <c r="BN469" i="3"/>
  <c r="BN524" i="3"/>
  <c r="BN502" i="3"/>
  <c r="BJ489" i="3"/>
  <c r="BK510" i="3"/>
  <c r="BJ510" i="3"/>
  <c r="BM494" i="3"/>
  <c r="BL494" i="3"/>
  <c r="BJ475" i="3"/>
  <c r="BJ473" i="3"/>
  <c r="BL476" i="3"/>
  <c r="BK509" i="3"/>
  <c r="BN509" i="3"/>
  <c r="BK477" i="3"/>
  <c r="BN477" i="3"/>
  <c r="BM477" i="3"/>
  <c r="BM516" i="3"/>
  <c r="BN516" i="3"/>
  <c r="BJ500" i="3"/>
  <c r="BM484" i="3"/>
  <c r="BL529" i="3"/>
  <c r="BJ529" i="3"/>
  <c r="BJ485" i="3"/>
  <c r="BN506" i="3"/>
  <c r="BK490" i="3"/>
  <c r="BM524" i="3"/>
  <c r="BM518" i="3"/>
  <c r="BM512" i="3"/>
  <c r="BN496" i="3"/>
  <c r="BK496" i="3"/>
  <c r="BN527" i="3"/>
  <c r="BK527" i="3"/>
  <c r="BJ497" i="3"/>
  <c r="BJ481" i="3"/>
  <c r="BK522" i="3"/>
  <c r="BN522" i="3"/>
  <c r="BL522" i="3"/>
  <c r="BJ502" i="3"/>
  <c r="BM464" i="3"/>
  <c r="BN493" i="3"/>
  <c r="BK493" i="3"/>
  <c r="BJ504" i="3"/>
  <c r="BK488" i="3"/>
  <c r="BL521" i="3"/>
  <c r="BM471" i="3"/>
  <c r="BN510" i="3"/>
  <c r="BL510" i="3"/>
  <c r="BK473" i="3"/>
  <c r="BN473" i="3"/>
  <c r="BK476" i="3"/>
  <c r="BJ476" i="3"/>
  <c r="BM509" i="3"/>
  <c r="BL484" i="3"/>
  <c r="BK484" i="3"/>
  <c r="BJ467" i="3"/>
  <c r="BN529" i="3"/>
  <c r="BK529" i="3"/>
  <c r="BN517" i="3"/>
  <c r="BJ517" i="3"/>
  <c r="BL517" i="3"/>
  <c r="BL506" i="3"/>
  <c r="BM506" i="3"/>
  <c r="BJ506" i="3"/>
  <c r="BM468" i="3"/>
  <c r="BK469" i="3"/>
  <c r="BL524" i="3"/>
  <c r="BJ524" i="3"/>
  <c r="BK508" i="3"/>
  <c r="BJ508" i="3"/>
  <c r="BM508" i="3"/>
  <c r="BN518" i="3"/>
  <c r="BL518" i="3"/>
  <c r="BJ518" i="3"/>
  <c r="BK512" i="3"/>
  <c r="BJ512" i="3"/>
  <c r="BJ480" i="3"/>
  <c r="BN480" i="3"/>
  <c r="BL480" i="3"/>
  <c r="BN513" i="3"/>
  <c r="BK513" i="3"/>
  <c r="BN481" i="3"/>
  <c r="BK481" i="3"/>
  <c r="BJ486" i="3"/>
  <c r="BM486" i="3"/>
  <c r="BJ464" i="3"/>
  <c r="BN464" i="3"/>
  <c r="BN465" i="3"/>
  <c r="BL465" i="3"/>
  <c r="BJ493" i="3"/>
  <c r="BM493" i="3"/>
  <c r="BJ498" i="3"/>
  <c r="BN498" i="3"/>
  <c r="BL498" i="3"/>
  <c r="BN504" i="3"/>
  <c r="BM488" i="3"/>
  <c r="BL488" i="3"/>
  <c r="BN489" i="3"/>
  <c r="BK489" i="3"/>
  <c r="BN471" i="3"/>
  <c r="BK471" i="3"/>
  <c r="BK520" i="3"/>
  <c r="BN520" i="3"/>
  <c r="BL520" i="3"/>
  <c r="BM520" i="3"/>
  <c r="BL504" i="3"/>
  <c r="BM504" i="3"/>
  <c r="BJ488" i="3"/>
  <c r="BN488" i="3"/>
  <c r="BJ521" i="3"/>
  <c r="BL505" i="3"/>
  <c r="BM489" i="3"/>
  <c r="BL471" i="3"/>
  <c r="BM510" i="3"/>
  <c r="BK494" i="3"/>
  <c r="BK475" i="3"/>
  <c r="BN475" i="3"/>
  <c r="BM473" i="3"/>
  <c r="BM476" i="3"/>
  <c r="BN476" i="3"/>
  <c r="BN525" i="3"/>
  <c r="BK525" i="3"/>
  <c r="BM525" i="3"/>
  <c r="BJ509" i="3"/>
  <c r="BJ477" i="3"/>
  <c r="BL477" i="3"/>
  <c r="BK516" i="3"/>
  <c r="BJ516" i="3"/>
  <c r="BK500" i="3"/>
  <c r="BL500" i="3"/>
  <c r="BJ484" i="3"/>
  <c r="BL467" i="3"/>
  <c r="BN467" i="3"/>
  <c r="BK467" i="3"/>
  <c r="BM467" i="3"/>
  <c r="BM529" i="3"/>
  <c r="BK517" i="3"/>
  <c r="BL501" i="3"/>
  <c r="BM501" i="3"/>
  <c r="BN485" i="3"/>
  <c r="BK485" i="3"/>
  <c r="BM485" i="3"/>
  <c r="BK506" i="3"/>
  <c r="BJ468" i="3"/>
  <c r="BK468" i="3"/>
  <c r="BN468" i="3"/>
  <c r="BL469" i="3"/>
  <c r="BN508" i="3"/>
  <c r="BL508" i="3"/>
  <c r="BK492" i="3"/>
  <c r="BL492" i="3"/>
  <c r="BJ492" i="3"/>
  <c r="BL512" i="3"/>
  <c r="BN512" i="3"/>
  <c r="BJ496" i="3"/>
  <c r="BK480" i="3"/>
  <c r="BM527" i="3"/>
  <c r="BL527" i="3"/>
  <c r="BL513" i="3"/>
  <c r="BM513" i="3"/>
  <c r="BM497" i="3"/>
  <c r="BL481" i="3"/>
  <c r="BL502" i="3"/>
  <c r="BN486" i="3"/>
  <c r="BK486" i="3"/>
  <c r="BK464" i="3"/>
  <c r="BK465" i="3"/>
  <c r="BM521" i="3"/>
  <c r="BJ505" i="3"/>
  <c r="BJ520" i="3"/>
  <c r="BN521" i="3"/>
  <c r="BK521" i="3"/>
  <c r="BK505" i="3"/>
  <c r="BN505" i="3"/>
  <c r="BM505" i="3"/>
  <c r="BL489" i="3"/>
  <c r="BJ471" i="3"/>
  <c r="BJ494" i="3"/>
  <c r="BL475" i="3"/>
  <c r="BL473" i="3"/>
  <c r="BJ525" i="3"/>
  <c r="BL525" i="3"/>
  <c r="BL509" i="3"/>
  <c r="BL516" i="3"/>
  <c r="BM500" i="3"/>
  <c r="BN484" i="3"/>
  <c r="BM517" i="3"/>
  <c r="BN501" i="3"/>
  <c r="BK501" i="3"/>
  <c r="BL485" i="3"/>
  <c r="BM490" i="3"/>
  <c r="BL490" i="3"/>
  <c r="BJ490" i="3"/>
  <c r="BL468" i="3"/>
  <c r="BM469" i="3"/>
  <c r="BJ469" i="3"/>
  <c r="BK524" i="3"/>
  <c r="BM492" i="3"/>
  <c r="BN492" i="3"/>
  <c r="BL496" i="3"/>
  <c r="BM496" i="3"/>
  <c r="BM480" i="3"/>
  <c r="BJ527" i="3"/>
  <c r="BJ513" i="3"/>
  <c r="BN497" i="3"/>
  <c r="BK497" i="3"/>
  <c r="BL497" i="3"/>
  <c r="BM481" i="3"/>
  <c r="BJ522" i="3"/>
  <c r="BM522" i="3"/>
  <c r="BM502" i="3"/>
  <c r="BK502" i="3"/>
  <c r="BL486" i="3"/>
  <c r="BJ465" i="3"/>
  <c r="BM465" i="3"/>
  <c r="BK498" i="3"/>
  <c r="BM498" i="3"/>
  <c r="E296" i="3" l="1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K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K316" i="3" s="1"/>
  <c r="G316" i="3"/>
  <c r="H316" i="3"/>
  <c r="I316" i="3"/>
  <c r="J316" i="3"/>
  <c r="E317" i="3"/>
  <c r="F317" i="3"/>
  <c r="G317" i="3"/>
  <c r="H317" i="3"/>
  <c r="I317" i="3"/>
  <c r="J317" i="3"/>
  <c r="E318" i="3"/>
  <c r="K318" i="3" s="1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K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K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K340" i="3" s="1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K344" i="3" s="1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K347" i="3" s="1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K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K361" i="3"/>
  <c r="E362" i="3"/>
  <c r="F362" i="3"/>
  <c r="K362" i="3" s="1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L375" i="3" s="1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L399" i="3" l="1"/>
  <c r="K365" i="3"/>
  <c r="K363" i="3"/>
  <c r="K332" i="3"/>
  <c r="K324" i="3"/>
  <c r="K317" i="3"/>
  <c r="L299" i="3"/>
  <c r="L297" i="3"/>
  <c r="K357" i="3"/>
  <c r="K355" i="3"/>
  <c r="K307" i="3"/>
  <c r="K305" i="3"/>
  <c r="L407" i="3"/>
  <c r="L395" i="3"/>
  <c r="L391" i="3"/>
  <c r="L379" i="3"/>
  <c r="K366" i="3"/>
  <c r="K341" i="3"/>
  <c r="K335" i="3"/>
  <c r="K358" i="3"/>
  <c r="K329" i="3"/>
  <c r="K327" i="3"/>
  <c r="L317" i="3"/>
  <c r="K310" i="3"/>
  <c r="K311" i="3"/>
  <c r="L430" i="3"/>
  <c r="K345" i="3"/>
  <c r="K343" i="3"/>
  <c r="K333" i="3"/>
  <c r="K331" i="3"/>
  <c r="L319" i="3"/>
  <c r="L390" i="3"/>
  <c r="L382" i="3"/>
  <c r="K367" i="3"/>
  <c r="K364" i="3"/>
  <c r="K359" i="3"/>
  <c r="K352" i="3"/>
  <c r="K315" i="3"/>
  <c r="K303" i="3"/>
  <c r="K301" i="3"/>
  <c r="L447" i="3"/>
  <c r="L443" i="3"/>
  <c r="L439" i="3"/>
  <c r="L431" i="3"/>
  <c r="L427" i="3"/>
  <c r="L423" i="3"/>
  <c r="L411" i="3"/>
  <c r="L374" i="3"/>
  <c r="L316" i="3"/>
  <c r="L387" i="3"/>
  <c r="L383" i="3"/>
  <c r="K360" i="3"/>
  <c r="K309" i="3"/>
  <c r="L298" i="3"/>
  <c r="L415" i="3"/>
  <c r="L414" i="3"/>
  <c r="L410" i="3"/>
  <c r="L398" i="3"/>
  <c r="L371" i="3"/>
  <c r="K353" i="3"/>
  <c r="K351" i="3"/>
  <c r="K342" i="3"/>
  <c r="K339" i="3"/>
  <c r="K325" i="3"/>
  <c r="K323" i="3"/>
  <c r="K312" i="3"/>
  <c r="K296" i="3"/>
  <c r="L454" i="3"/>
  <c r="L422" i="3"/>
  <c r="K382" i="3"/>
  <c r="K380" i="3"/>
  <c r="K373" i="3"/>
  <c r="L446" i="3"/>
  <c r="K314" i="3"/>
  <c r="K302" i="3"/>
  <c r="L453" i="3"/>
  <c r="L438" i="3"/>
  <c r="K381" i="3"/>
  <c r="K374" i="3"/>
  <c r="K372" i="3"/>
  <c r="K356" i="3"/>
  <c r="K348" i="3"/>
  <c r="K336" i="3"/>
  <c r="K328" i="3"/>
  <c r="K320" i="3"/>
  <c r="K308" i="3"/>
  <c r="K306" i="3"/>
  <c r="L296" i="3"/>
  <c r="K461" i="3"/>
  <c r="K460" i="3"/>
  <c r="K459" i="3"/>
  <c r="K458" i="3"/>
  <c r="K457" i="3"/>
  <c r="K456" i="3"/>
  <c r="K455" i="3"/>
  <c r="K454" i="3"/>
  <c r="N454" i="3" s="1"/>
  <c r="L451" i="3"/>
  <c r="K445" i="3"/>
  <c r="K444" i="3"/>
  <c r="L435" i="3"/>
  <c r="K429" i="3"/>
  <c r="K428" i="3"/>
  <c r="L419" i="3"/>
  <c r="L418" i="3"/>
  <c r="K413" i="3"/>
  <c r="K412" i="3"/>
  <c r="L406" i="3"/>
  <c r="L403" i="3"/>
  <c r="L402" i="3"/>
  <c r="K399" i="3"/>
  <c r="L394" i="3"/>
  <c r="K391" i="3"/>
  <c r="L386" i="3"/>
  <c r="K383" i="3"/>
  <c r="L378" i="3"/>
  <c r="K378" i="3"/>
  <c r="K377" i="3"/>
  <c r="K376" i="3"/>
  <c r="L370" i="3"/>
  <c r="K370" i="3"/>
  <c r="K369" i="3"/>
  <c r="K354" i="3"/>
  <c r="K350" i="3"/>
  <c r="K346" i="3"/>
  <c r="K338" i="3"/>
  <c r="K334" i="3"/>
  <c r="K330" i="3"/>
  <c r="K326" i="3"/>
  <c r="K322" i="3"/>
  <c r="K319" i="3"/>
  <c r="K299" i="3"/>
  <c r="O299" i="3" s="1"/>
  <c r="K297" i="3"/>
  <c r="K462" i="3"/>
  <c r="K453" i="3"/>
  <c r="N453" i="3" s="1"/>
  <c r="K452" i="3"/>
  <c r="K437" i="3"/>
  <c r="K436" i="3"/>
  <c r="K421" i="3"/>
  <c r="K420" i="3"/>
  <c r="K405" i="3"/>
  <c r="K404" i="3"/>
  <c r="K395" i="3"/>
  <c r="K387" i="3"/>
  <c r="K304" i="3"/>
  <c r="K300" i="3"/>
  <c r="K298" i="3"/>
  <c r="P319" i="3"/>
  <c r="X319" i="3"/>
  <c r="AF319" i="3"/>
  <c r="AJ319" i="3"/>
  <c r="AN319" i="3"/>
  <c r="AR319" i="3"/>
  <c r="AV319" i="3"/>
  <c r="AZ319" i="3"/>
  <c r="BD319" i="3"/>
  <c r="BH319" i="3"/>
  <c r="O319" i="3"/>
  <c r="S319" i="3"/>
  <c r="W319" i="3"/>
  <c r="AA319" i="3"/>
  <c r="AE319" i="3"/>
  <c r="AI319" i="3"/>
  <c r="AM319" i="3"/>
  <c r="AQ319" i="3"/>
  <c r="AU319" i="3"/>
  <c r="AY319" i="3"/>
  <c r="BC319" i="3"/>
  <c r="BE319" i="3"/>
  <c r="BG319" i="3"/>
  <c r="BI319" i="3"/>
  <c r="M299" i="3"/>
  <c r="Q299" i="3"/>
  <c r="U299" i="3"/>
  <c r="Y299" i="3"/>
  <c r="AC299" i="3"/>
  <c r="P299" i="3"/>
  <c r="X299" i="3"/>
  <c r="AF299" i="3"/>
  <c r="AJ299" i="3"/>
  <c r="AN299" i="3"/>
  <c r="AR299" i="3"/>
  <c r="AV299" i="3"/>
  <c r="AZ299" i="3"/>
  <c r="BD299" i="3"/>
  <c r="BH299" i="3"/>
  <c r="R299" i="3"/>
  <c r="Z299" i="3"/>
  <c r="AG299" i="3"/>
  <c r="AK299" i="3"/>
  <c r="AO299" i="3"/>
  <c r="AS299" i="3"/>
  <c r="AW299" i="3"/>
  <c r="BA299" i="3"/>
  <c r="BE299" i="3"/>
  <c r="BI299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P297" i="3"/>
  <c r="T297" i="3"/>
  <c r="X297" i="3"/>
  <c r="AB297" i="3"/>
  <c r="AF297" i="3"/>
  <c r="AJ297" i="3"/>
  <c r="AN297" i="3"/>
  <c r="AR297" i="3"/>
  <c r="AV297" i="3"/>
  <c r="AZ297" i="3"/>
  <c r="BD297" i="3"/>
  <c r="BH297" i="3"/>
  <c r="N297" i="3"/>
  <c r="R297" i="3"/>
  <c r="V297" i="3"/>
  <c r="Z297" i="3"/>
  <c r="AD297" i="3"/>
  <c r="AH297" i="3"/>
  <c r="AL297" i="3"/>
  <c r="AP297" i="3"/>
  <c r="AT297" i="3"/>
  <c r="AX297" i="3"/>
  <c r="BB297" i="3"/>
  <c r="BF297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N298" i="3"/>
  <c r="R298" i="3"/>
  <c r="V298" i="3"/>
  <c r="Z298" i="3"/>
  <c r="AD298" i="3"/>
  <c r="AH298" i="3"/>
  <c r="AL298" i="3"/>
  <c r="AP298" i="3"/>
  <c r="AT298" i="3"/>
  <c r="AX298" i="3"/>
  <c r="BB298" i="3"/>
  <c r="BF298" i="3"/>
  <c r="P298" i="3"/>
  <c r="T298" i="3"/>
  <c r="X298" i="3"/>
  <c r="AB298" i="3"/>
  <c r="AF298" i="3"/>
  <c r="AJ298" i="3"/>
  <c r="AN298" i="3"/>
  <c r="AR298" i="3"/>
  <c r="AV298" i="3"/>
  <c r="AZ298" i="3"/>
  <c r="BD298" i="3"/>
  <c r="BH298" i="3"/>
  <c r="L462" i="3"/>
  <c r="N462" i="3" s="1"/>
  <c r="L461" i="3"/>
  <c r="N461" i="3" s="1"/>
  <c r="L460" i="3"/>
  <c r="M460" i="3" s="1"/>
  <c r="L459" i="3"/>
  <c r="M459" i="3" s="1"/>
  <c r="L458" i="3"/>
  <c r="N458" i="3" s="1"/>
  <c r="L457" i="3"/>
  <c r="N457" i="3" s="1"/>
  <c r="L456" i="3"/>
  <c r="M456" i="3" s="1"/>
  <c r="L455" i="3"/>
  <c r="M455" i="3" s="1"/>
  <c r="L452" i="3"/>
  <c r="BF452" i="3" s="1"/>
  <c r="L450" i="3"/>
  <c r="K449" i="3"/>
  <c r="K448" i="3"/>
  <c r="L445" i="3"/>
  <c r="O445" i="3" s="1"/>
  <c r="L444" i="3"/>
  <c r="L442" i="3"/>
  <c r="K441" i="3"/>
  <c r="K440" i="3"/>
  <c r="L437" i="3"/>
  <c r="L436" i="3"/>
  <c r="N436" i="3" s="1"/>
  <c r="L434" i="3"/>
  <c r="K433" i="3"/>
  <c r="K432" i="3"/>
  <c r="L429" i="3"/>
  <c r="O429" i="3" s="1"/>
  <c r="L428" i="3"/>
  <c r="L426" i="3"/>
  <c r="K425" i="3"/>
  <c r="K424" i="3"/>
  <c r="L421" i="3"/>
  <c r="L420" i="3"/>
  <c r="M420" i="3" s="1"/>
  <c r="K417" i="3"/>
  <c r="K416" i="3"/>
  <c r="L413" i="3"/>
  <c r="L412" i="3"/>
  <c r="M412" i="3" s="1"/>
  <c r="K409" i="3"/>
  <c r="K408" i="3"/>
  <c r="L405" i="3"/>
  <c r="L404" i="3"/>
  <c r="M404" i="3" s="1"/>
  <c r="K401" i="3"/>
  <c r="K400" i="3"/>
  <c r="K398" i="3"/>
  <c r="K397" i="3"/>
  <c r="K396" i="3"/>
  <c r="K394" i="3"/>
  <c r="K393" i="3"/>
  <c r="K392" i="3"/>
  <c r="K390" i="3"/>
  <c r="K389" i="3"/>
  <c r="K388" i="3"/>
  <c r="K386" i="3"/>
  <c r="K385" i="3"/>
  <c r="K384" i="3"/>
  <c r="K379" i="3"/>
  <c r="K375" i="3"/>
  <c r="K371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9" i="3"/>
  <c r="L337" i="3"/>
  <c r="L335" i="3"/>
  <c r="L333" i="3"/>
  <c r="L331" i="3"/>
  <c r="L329" i="3"/>
  <c r="L327" i="3"/>
  <c r="L325" i="3"/>
  <c r="L323" i="3"/>
  <c r="L321" i="3"/>
  <c r="L318" i="3"/>
  <c r="L314" i="3"/>
  <c r="L312" i="3"/>
  <c r="L310" i="3"/>
  <c r="L308" i="3"/>
  <c r="V308" i="3" s="1"/>
  <c r="L306" i="3"/>
  <c r="L304" i="3"/>
  <c r="T304" i="3" s="1"/>
  <c r="L302" i="3"/>
  <c r="L300" i="3"/>
  <c r="P300" i="3" s="1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M462" i="3"/>
  <c r="BG461" i="3"/>
  <c r="BC461" i="3"/>
  <c r="AY461" i="3"/>
  <c r="AU461" i="3"/>
  <c r="AQ461" i="3"/>
  <c r="AM461" i="3"/>
  <c r="AI461" i="3"/>
  <c r="AE461" i="3"/>
  <c r="AA461" i="3"/>
  <c r="W461" i="3"/>
  <c r="S461" i="3"/>
  <c r="O461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H459" i="3"/>
  <c r="BD459" i="3"/>
  <c r="AZ459" i="3"/>
  <c r="AV459" i="3"/>
  <c r="AR459" i="3"/>
  <c r="AN459" i="3"/>
  <c r="AJ459" i="3"/>
  <c r="AF459" i="3"/>
  <c r="AD459" i="3"/>
  <c r="AB459" i="3"/>
  <c r="X459" i="3"/>
  <c r="V459" i="3"/>
  <c r="T459" i="3"/>
  <c r="P459" i="3"/>
  <c r="N459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M458" i="3"/>
  <c r="BI457" i="3"/>
  <c r="BG457" i="3"/>
  <c r="BE457" i="3"/>
  <c r="BC457" i="3"/>
  <c r="BA457" i="3"/>
  <c r="AY457" i="3"/>
  <c r="AW457" i="3"/>
  <c r="AU457" i="3"/>
  <c r="AS457" i="3"/>
  <c r="AQ457" i="3"/>
  <c r="AO457" i="3"/>
  <c r="AM457" i="3"/>
  <c r="AK457" i="3"/>
  <c r="AI457" i="3"/>
  <c r="AG457" i="3"/>
  <c r="AE457" i="3"/>
  <c r="AC457" i="3"/>
  <c r="AA457" i="3"/>
  <c r="Y457" i="3"/>
  <c r="W457" i="3"/>
  <c r="U457" i="3"/>
  <c r="S457" i="3"/>
  <c r="Q457" i="3"/>
  <c r="O457" i="3"/>
  <c r="M457" i="3"/>
  <c r="BH456" i="3"/>
  <c r="BD456" i="3"/>
  <c r="AZ456" i="3"/>
  <c r="AV456" i="3"/>
  <c r="AR456" i="3"/>
  <c r="AN456" i="3"/>
  <c r="AJ456" i="3"/>
  <c r="AF456" i="3"/>
  <c r="AB456" i="3"/>
  <c r="X456" i="3"/>
  <c r="T456" i="3"/>
  <c r="P456" i="3"/>
  <c r="BH455" i="3"/>
  <c r="BF455" i="3"/>
  <c r="BD455" i="3"/>
  <c r="BB455" i="3"/>
  <c r="AZ455" i="3"/>
  <c r="AX455" i="3"/>
  <c r="AV455" i="3"/>
  <c r="AT455" i="3"/>
  <c r="AR455" i="3"/>
  <c r="AP455" i="3"/>
  <c r="AN455" i="3"/>
  <c r="AL455" i="3"/>
  <c r="AJ455" i="3"/>
  <c r="AH455" i="3"/>
  <c r="AF455" i="3"/>
  <c r="AD455" i="3"/>
  <c r="AB455" i="3"/>
  <c r="Z455" i="3"/>
  <c r="X455" i="3"/>
  <c r="V455" i="3"/>
  <c r="T455" i="3"/>
  <c r="R455" i="3"/>
  <c r="P455" i="3"/>
  <c r="N455" i="3"/>
  <c r="BI454" i="3"/>
  <c r="BG454" i="3"/>
  <c r="BE454" i="3"/>
  <c r="BC454" i="3"/>
  <c r="BA454" i="3"/>
  <c r="AY454" i="3"/>
  <c r="AW454" i="3"/>
  <c r="AU454" i="3"/>
  <c r="AS454" i="3"/>
  <c r="AQ454" i="3"/>
  <c r="AO454" i="3"/>
  <c r="AM454" i="3"/>
  <c r="AK454" i="3"/>
  <c r="AI454" i="3"/>
  <c r="AG454" i="3"/>
  <c r="AE454" i="3"/>
  <c r="AC454" i="3"/>
  <c r="AA454" i="3"/>
  <c r="Y454" i="3"/>
  <c r="W454" i="3"/>
  <c r="U454" i="3"/>
  <c r="S454" i="3"/>
  <c r="Q454" i="3"/>
  <c r="O454" i="3"/>
  <c r="M454" i="3"/>
  <c r="BI453" i="3"/>
  <c r="BG453" i="3"/>
  <c r="BE453" i="3"/>
  <c r="BC453" i="3"/>
  <c r="BA453" i="3"/>
  <c r="AY453" i="3"/>
  <c r="AW453" i="3"/>
  <c r="AU453" i="3"/>
  <c r="AS453" i="3"/>
  <c r="AQ453" i="3"/>
  <c r="AO453" i="3"/>
  <c r="AM453" i="3"/>
  <c r="AK453" i="3"/>
  <c r="AI453" i="3"/>
  <c r="AG453" i="3"/>
  <c r="AE453" i="3"/>
  <c r="AC453" i="3"/>
  <c r="AA453" i="3"/>
  <c r="Y453" i="3"/>
  <c r="W453" i="3"/>
  <c r="U453" i="3"/>
  <c r="S453" i="3"/>
  <c r="Q453" i="3"/>
  <c r="O453" i="3"/>
  <c r="M453" i="3"/>
  <c r="BH452" i="3"/>
  <c r="BD452" i="3"/>
  <c r="AZ452" i="3"/>
  <c r="AV452" i="3"/>
  <c r="AR452" i="3"/>
  <c r="AN452" i="3"/>
  <c r="AJ452" i="3"/>
  <c r="AF452" i="3"/>
  <c r="AB452" i="3"/>
  <c r="X452" i="3"/>
  <c r="T452" i="3"/>
  <c r="P452" i="3"/>
  <c r="L449" i="3"/>
  <c r="L448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P445" i="3"/>
  <c r="T445" i="3"/>
  <c r="X445" i="3"/>
  <c r="AB445" i="3"/>
  <c r="AF445" i="3"/>
  <c r="AJ445" i="3"/>
  <c r="AN445" i="3"/>
  <c r="AR445" i="3"/>
  <c r="AV445" i="3"/>
  <c r="AZ445" i="3"/>
  <c r="BD445" i="3"/>
  <c r="BH445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L441" i="3"/>
  <c r="L440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N437" i="3"/>
  <c r="P437" i="3"/>
  <c r="R437" i="3"/>
  <c r="T437" i="3"/>
  <c r="V437" i="3"/>
  <c r="X437" i="3"/>
  <c r="Z437" i="3"/>
  <c r="AB437" i="3"/>
  <c r="AD437" i="3"/>
  <c r="AF437" i="3"/>
  <c r="AH437" i="3"/>
  <c r="AJ437" i="3"/>
  <c r="AL437" i="3"/>
  <c r="AN437" i="3"/>
  <c r="AP437" i="3"/>
  <c r="AR437" i="3"/>
  <c r="AT437" i="3"/>
  <c r="AV437" i="3"/>
  <c r="AX437" i="3"/>
  <c r="AZ437" i="3"/>
  <c r="BB437" i="3"/>
  <c r="BD437" i="3"/>
  <c r="BF437" i="3"/>
  <c r="BH437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O436" i="3"/>
  <c r="S436" i="3"/>
  <c r="W436" i="3"/>
  <c r="AA436" i="3"/>
  <c r="AE436" i="3"/>
  <c r="AI436" i="3"/>
  <c r="AM436" i="3"/>
  <c r="AQ436" i="3"/>
  <c r="AU436" i="3"/>
  <c r="AY436" i="3"/>
  <c r="BC436" i="3"/>
  <c r="BG436" i="3"/>
  <c r="L433" i="3"/>
  <c r="L432" i="3"/>
  <c r="M429" i="3"/>
  <c r="Q429" i="3"/>
  <c r="U429" i="3"/>
  <c r="Y429" i="3"/>
  <c r="AC429" i="3"/>
  <c r="AG429" i="3"/>
  <c r="AK429" i="3"/>
  <c r="AO429" i="3"/>
  <c r="AS429" i="3"/>
  <c r="AW429" i="3"/>
  <c r="BA429" i="3"/>
  <c r="BE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N428" i="3"/>
  <c r="P428" i="3"/>
  <c r="R428" i="3"/>
  <c r="T428" i="3"/>
  <c r="V428" i="3"/>
  <c r="X428" i="3"/>
  <c r="Z428" i="3"/>
  <c r="AB428" i="3"/>
  <c r="AD428" i="3"/>
  <c r="AF428" i="3"/>
  <c r="AH428" i="3"/>
  <c r="AJ428" i="3"/>
  <c r="AL428" i="3"/>
  <c r="AN428" i="3"/>
  <c r="AP428" i="3"/>
  <c r="AR428" i="3"/>
  <c r="AT428" i="3"/>
  <c r="AV428" i="3"/>
  <c r="AX428" i="3"/>
  <c r="AZ428" i="3"/>
  <c r="BB428" i="3"/>
  <c r="BD428" i="3"/>
  <c r="BF428" i="3"/>
  <c r="BH428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L425" i="3"/>
  <c r="L424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O420" i="3"/>
  <c r="S420" i="3"/>
  <c r="W420" i="3"/>
  <c r="AA420" i="3"/>
  <c r="AE420" i="3"/>
  <c r="AI420" i="3"/>
  <c r="AM420" i="3"/>
  <c r="AQ420" i="3"/>
  <c r="AU420" i="3"/>
  <c r="AY420" i="3"/>
  <c r="BC420" i="3"/>
  <c r="BG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L417" i="3"/>
  <c r="L416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O412" i="3"/>
  <c r="S412" i="3"/>
  <c r="W412" i="3"/>
  <c r="AA412" i="3"/>
  <c r="AE412" i="3"/>
  <c r="AI412" i="3"/>
  <c r="AM412" i="3"/>
  <c r="AQ412" i="3"/>
  <c r="AU412" i="3"/>
  <c r="AY412" i="3"/>
  <c r="BC412" i="3"/>
  <c r="BG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L409" i="3"/>
  <c r="L408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L401" i="3"/>
  <c r="L400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L397" i="3"/>
  <c r="L396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L393" i="3"/>
  <c r="L392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L389" i="3"/>
  <c r="L388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L385" i="3"/>
  <c r="L384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L381" i="3"/>
  <c r="N381" i="3" s="1"/>
  <c r="AV381" i="3"/>
  <c r="BD381" i="3"/>
  <c r="AE381" i="3"/>
  <c r="AM381" i="3"/>
  <c r="L380" i="3"/>
  <c r="N380" i="3" s="1"/>
  <c r="AA380" i="3"/>
  <c r="AQ380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L377" i="3"/>
  <c r="N377" i="3" s="1"/>
  <c r="T377" i="3"/>
  <c r="AR377" i="3"/>
  <c r="AZ377" i="3"/>
  <c r="AA377" i="3"/>
  <c r="AI377" i="3"/>
  <c r="BG377" i="3"/>
  <c r="L376" i="3"/>
  <c r="N376" i="3" s="1"/>
  <c r="AB376" i="3"/>
  <c r="AF376" i="3"/>
  <c r="AV376" i="3"/>
  <c r="BB376" i="3"/>
  <c r="O376" i="3"/>
  <c r="Q376" i="3"/>
  <c r="Y376" i="3"/>
  <c r="AA376" i="3"/>
  <c r="AI376" i="3"/>
  <c r="AM376" i="3"/>
  <c r="AU376" i="3"/>
  <c r="AW376" i="3"/>
  <c r="BE376" i="3"/>
  <c r="BG376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L373" i="3"/>
  <c r="N373" i="3" s="1"/>
  <c r="AB373" i="3"/>
  <c r="AR373" i="3"/>
  <c r="AZ373" i="3"/>
  <c r="BD373" i="3"/>
  <c r="O373" i="3"/>
  <c r="S373" i="3"/>
  <c r="W373" i="3"/>
  <c r="AE373" i="3"/>
  <c r="AI373" i="3"/>
  <c r="AM373" i="3"/>
  <c r="AU373" i="3"/>
  <c r="AY373" i="3"/>
  <c r="BC373" i="3"/>
  <c r="L372" i="3"/>
  <c r="N372" i="3" s="1"/>
  <c r="BH372" i="3"/>
  <c r="AA372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L369" i="3"/>
  <c r="M369" i="3" s="1"/>
  <c r="BG369" i="3"/>
  <c r="L368" i="3"/>
  <c r="K368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L366" i="3"/>
  <c r="N366" i="3" s="1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L364" i="3"/>
  <c r="M364" i="3" s="1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L362" i="3"/>
  <c r="N362" i="3" s="1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L360" i="3"/>
  <c r="M360" i="3" s="1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L358" i="3"/>
  <c r="N358" i="3" s="1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L356" i="3"/>
  <c r="M356" i="3" s="1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L354" i="3"/>
  <c r="N354" i="3" s="1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L352" i="3"/>
  <c r="O352" i="3" s="1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L350" i="3"/>
  <c r="O350" i="3" s="1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L348" i="3"/>
  <c r="N348" i="3" s="1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L346" i="3"/>
  <c r="N346" i="3" s="1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L344" i="3"/>
  <c r="P344" i="3" s="1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L342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L340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L338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L336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L334" i="3"/>
  <c r="N333" i="3"/>
  <c r="P333" i="3"/>
  <c r="R333" i="3"/>
  <c r="T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3" i="3"/>
  <c r="O333" i="3"/>
  <c r="Q333" i="3"/>
  <c r="S333" i="3"/>
  <c r="U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L332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L330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L328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L326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L324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L322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L320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L315" i="3"/>
  <c r="L313" i="3"/>
  <c r="P313" i="3" s="1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L311" i="3"/>
  <c r="P311" i="3" s="1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L309" i="3"/>
  <c r="P309" i="3" s="1"/>
  <c r="L307" i="3"/>
  <c r="L305" i="3"/>
  <c r="P305" i="3" s="1"/>
  <c r="L303" i="3"/>
  <c r="L301" i="3"/>
  <c r="O301" i="3" s="1"/>
  <c r="M296" i="3"/>
  <c r="O296" i="3"/>
  <c r="Q296" i="3"/>
  <c r="S296" i="3"/>
  <c r="U296" i="3"/>
  <c r="W296" i="3"/>
  <c r="Y296" i="3"/>
  <c r="AA296" i="3"/>
  <c r="AC296" i="3"/>
  <c r="AE296" i="3"/>
  <c r="AG296" i="3"/>
  <c r="AI296" i="3"/>
  <c r="AK296" i="3"/>
  <c r="AM296" i="3"/>
  <c r="AO296" i="3"/>
  <c r="AQ296" i="3"/>
  <c r="AS296" i="3"/>
  <c r="AU296" i="3"/>
  <c r="AW296" i="3"/>
  <c r="AY296" i="3"/>
  <c r="BA296" i="3"/>
  <c r="BC296" i="3"/>
  <c r="BE296" i="3"/>
  <c r="BG296" i="3"/>
  <c r="BI296" i="3"/>
  <c r="N296" i="3"/>
  <c r="P296" i="3"/>
  <c r="R296" i="3"/>
  <c r="T296" i="3"/>
  <c r="V296" i="3"/>
  <c r="X296" i="3"/>
  <c r="Z296" i="3"/>
  <c r="AB296" i="3"/>
  <c r="AD296" i="3"/>
  <c r="AF296" i="3"/>
  <c r="AH296" i="3"/>
  <c r="AJ296" i="3"/>
  <c r="AL296" i="3"/>
  <c r="AN296" i="3"/>
  <c r="AP296" i="3"/>
  <c r="AT296" i="3"/>
  <c r="AX296" i="3"/>
  <c r="BB296" i="3"/>
  <c r="BF296" i="3"/>
  <c r="AR296" i="3"/>
  <c r="AV296" i="3"/>
  <c r="AZ296" i="3"/>
  <c r="BD296" i="3"/>
  <c r="BH296" i="3"/>
  <c r="BH462" i="3"/>
  <c r="BF462" i="3"/>
  <c r="BD462" i="3"/>
  <c r="BB462" i="3"/>
  <c r="AZ462" i="3"/>
  <c r="AX462" i="3"/>
  <c r="AV462" i="3"/>
  <c r="AT462" i="3"/>
  <c r="AR462" i="3"/>
  <c r="AP462" i="3"/>
  <c r="AN462" i="3"/>
  <c r="AL462" i="3"/>
  <c r="AJ462" i="3"/>
  <c r="AH462" i="3"/>
  <c r="AF462" i="3"/>
  <c r="AD462" i="3"/>
  <c r="AB462" i="3"/>
  <c r="Z462" i="3"/>
  <c r="X462" i="3"/>
  <c r="V462" i="3"/>
  <c r="T462" i="3"/>
  <c r="R462" i="3"/>
  <c r="P462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BI460" i="3"/>
  <c r="BG460" i="3"/>
  <c r="BE460" i="3"/>
  <c r="BC460" i="3"/>
  <c r="BA460" i="3"/>
  <c r="AY460" i="3"/>
  <c r="AW460" i="3"/>
  <c r="AU460" i="3"/>
  <c r="AS460" i="3"/>
  <c r="AQ460" i="3"/>
  <c r="AO460" i="3"/>
  <c r="AM460" i="3"/>
  <c r="AK460" i="3"/>
  <c r="AI460" i="3"/>
  <c r="AG460" i="3"/>
  <c r="AE460" i="3"/>
  <c r="AC460" i="3"/>
  <c r="AA460" i="3"/>
  <c r="Y460" i="3"/>
  <c r="W460" i="3"/>
  <c r="U460" i="3"/>
  <c r="S460" i="3"/>
  <c r="Q460" i="3"/>
  <c r="O460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BH458" i="3"/>
  <c r="BF458" i="3"/>
  <c r="BD458" i="3"/>
  <c r="BB458" i="3"/>
  <c r="AZ458" i="3"/>
  <c r="AX458" i="3"/>
  <c r="AV458" i="3"/>
  <c r="AT458" i="3"/>
  <c r="AR458" i="3"/>
  <c r="AP458" i="3"/>
  <c r="AN458" i="3"/>
  <c r="AL458" i="3"/>
  <c r="AJ458" i="3"/>
  <c r="AH458" i="3"/>
  <c r="AF458" i="3"/>
  <c r="AD458" i="3"/>
  <c r="AB458" i="3"/>
  <c r="Z458" i="3"/>
  <c r="X458" i="3"/>
  <c r="V458" i="3"/>
  <c r="T458" i="3"/>
  <c r="R458" i="3"/>
  <c r="P458" i="3"/>
  <c r="BH457" i="3"/>
  <c r="BF457" i="3"/>
  <c r="BD457" i="3"/>
  <c r="BB457" i="3"/>
  <c r="AZ457" i="3"/>
  <c r="AX457" i="3"/>
  <c r="AV457" i="3"/>
  <c r="AT457" i="3"/>
  <c r="AR457" i="3"/>
  <c r="AP457" i="3"/>
  <c r="AN457" i="3"/>
  <c r="AL457" i="3"/>
  <c r="AJ457" i="3"/>
  <c r="AH457" i="3"/>
  <c r="AF457" i="3"/>
  <c r="AD457" i="3"/>
  <c r="AB457" i="3"/>
  <c r="Z457" i="3"/>
  <c r="X457" i="3"/>
  <c r="V457" i="3"/>
  <c r="T457" i="3"/>
  <c r="R457" i="3"/>
  <c r="P457" i="3"/>
  <c r="BI456" i="3"/>
  <c r="BG456" i="3"/>
  <c r="BE456" i="3"/>
  <c r="BC456" i="3"/>
  <c r="BA456" i="3"/>
  <c r="AY456" i="3"/>
  <c r="AW456" i="3"/>
  <c r="AU456" i="3"/>
  <c r="AS456" i="3"/>
  <c r="AQ456" i="3"/>
  <c r="AO456" i="3"/>
  <c r="AM456" i="3"/>
  <c r="AK456" i="3"/>
  <c r="AI456" i="3"/>
  <c r="AG456" i="3"/>
  <c r="AE456" i="3"/>
  <c r="AC456" i="3"/>
  <c r="AA456" i="3"/>
  <c r="Y456" i="3"/>
  <c r="W456" i="3"/>
  <c r="U456" i="3"/>
  <c r="S456" i="3"/>
  <c r="Q456" i="3"/>
  <c r="O456" i="3"/>
  <c r="BI455" i="3"/>
  <c r="BG455" i="3"/>
  <c r="BE455" i="3"/>
  <c r="BC455" i="3"/>
  <c r="BA455" i="3"/>
  <c r="AY455" i="3"/>
  <c r="AW455" i="3"/>
  <c r="AU455" i="3"/>
  <c r="AS455" i="3"/>
  <c r="AQ455" i="3"/>
  <c r="AO455" i="3"/>
  <c r="AM455" i="3"/>
  <c r="AK455" i="3"/>
  <c r="AI455" i="3"/>
  <c r="AG455" i="3"/>
  <c r="AE455" i="3"/>
  <c r="AC455" i="3"/>
  <c r="AA455" i="3"/>
  <c r="Y455" i="3"/>
  <c r="W455" i="3"/>
  <c r="U455" i="3"/>
  <c r="S455" i="3"/>
  <c r="Q455" i="3"/>
  <c r="O455" i="3"/>
  <c r="BH454" i="3"/>
  <c r="BF454" i="3"/>
  <c r="BD454" i="3"/>
  <c r="BB454" i="3"/>
  <c r="AZ454" i="3"/>
  <c r="AX454" i="3"/>
  <c r="AV454" i="3"/>
  <c r="AT454" i="3"/>
  <c r="AR454" i="3"/>
  <c r="AP454" i="3"/>
  <c r="AN454" i="3"/>
  <c r="AL454" i="3"/>
  <c r="AJ454" i="3"/>
  <c r="AH454" i="3"/>
  <c r="AF454" i="3"/>
  <c r="AD454" i="3"/>
  <c r="AB454" i="3"/>
  <c r="Z454" i="3"/>
  <c r="X454" i="3"/>
  <c r="V454" i="3"/>
  <c r="T454" i="3"/>
  <c r="R454" i="3"/>
  <c r="P454" i="3"/>
  <c r="BH453" i="3"/>
  <c r="BF453" i="3"/>
  <c r="BD453" i="3"/>
  <c r="BB453" i="3"/>
  <c r="AZ453" i="3"/>
  <c r="AX453" i="3"/>
  <c r="AV453" i="3"/>
  <c r="AT453" i="3"/>
  <c r="AR453" i="3"/>
  <c r="AP453" i="3"/>
  <c r="AN453" i="3"/>
  <c r="AL453" i="3"/>
  <c r="AJ453" i="3"/>
  <c r="AH453" i="3"/>
  <c r="AF453" i="3"/>
  <c r="AD453" i="3"/>
  <c r="AB453" i="3"/>
  <c r="Z453" i="3"/>
  <c r="X453" i="3"/>
  <c r="V453" i="3"/>
  <c r="T453" i="3"/>
  <c r="R453" i="3"/>
  <c r="P453" i="3"/>
  <c r="BI452" i="3"/>
  <c r="BG452" i="3"/>
  <c r="BE452" i="3"/>
  <c r="BC452" i="3"/>
  <c r="BA452" i="3"/>
  <c r="AY452" i="3"/>
  <c r="AW452" i="3"/>
  <c r="AU452" i="3"/>
  <c r="AS452" i="3"/>
  <c r="AQ452" i="3"/>
  <c r="AO452" i="3"/>
  <c r="AM452" i="3"/>
  <c r="AK452" i="3"/>
  <c r="AI452" i="3"/>
  <c r="AG452" i="3"/>
  <c r="AE452" i="3"/>
  <c r="AC452" i="3"/>
  <c r="AA452" i="3"/>
  <c r="Y452" i="3"/>
  <c r="W452" i="3"/>
  <c r="U452" i="3"/>
  <c r="S452" i="3"/>
  <c r="Q452" i="3"/>
  <c r="O452" i="3"/>
  <c r="BM428" i="3"/>
  <c r="BK413" i="3"/>
  <c r="BL421" i="3"/>
  <c r="BK421" i="3"/>
  <c r="BM413" i="3"/>
  <c r="BL413" i="3"/>
  <c r="BK351" i="3"/>
  <c r="BK382" i="3"/>
  <c r="BK378" i="3"/>
  <c r="BK374" i="3"/>
  <c r="BK370" i="3"/>
  <c r="BN351" i="3"/>
  <c r="BL349" i="3"/>
  <c r="BL345" i="3"/>
  <c r="BL353" i="3"/>
  <c r="BL351" i="3"/>
  <c r="BK347" i="3"/>
  <c r="BM345" i="3"/>
  <c r="BK349" i="3"/>
  <c r="BK345" i="3"/>
  <c r="BM343" i="3"/>
  <c r="BN335" i="3"/>
  <c r="BN331" i="3"/>
  <c r="BN327" i="3"/>
  <c r="BK310" i="3"/>
  <c r="BK298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451" i="3"/>
  <c r="K447" i="3"/>
  <c r="K443" i="3"/>
  <c r="K439" i="3"/>
  <c r="K435" i="3"/>
  <c r="K431" i="3"/>
  <c r="K427" i="3"/>
  <c r="K423" i="3"/>
  <c r="K419" i="3"/>
  <c r="K415" i="3"/>
  <c r="K411" i="3"/>
  <c r="K407" i="3"/>
  <c r="K403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AZ369" i="3" l="1"/>
  <c r="BG372" i="3"/>
  <c r="AR372" i="3"/>
  <c r="BC376" i="3"/>
  <c r="AQ376" i="3"/>
  <c r="AG376" i="3"/>
  <c r="W376" i="3"/>
  <c r="BH376" i="3"/>
  <c r="AR376" i="3"/>
  <c r="X376" i="3"/>
  <c r="AY377" i="3"/>
  <c r="S377" i="3"/>
  <c r="AJ377" i="3"/>
  <c r="BH380" i="3"/>
  <c r="BC381" i="3"/>
  <c r="W381" i="3"/>
  <c r="AN381" i="3"/>
  <c r="AB319" i="3"/>
  <c r="T369" i="3"/>
  <c r="AQ372" i="3"/>
  <c r="AB372" i="3"/>
  <c r="AY376" i="3"/>
  <c r="AO376" i="3"/>
  <c r="AE376" i="3"/>
  <c r="S376" i="3"/>
  <c r="BD376" i="3"/>
  <c r="AN376" i="3"/>
  <c r="P376" i="3"/>
  <c r="AQ377" i="3"/>
  <c r="BH377" i="3"/>
  <c r="AB377" i="3"/>
  <c r="BG380" i="3"/>
  <c r="AR380" i="3"/>
  <c r="AU381" i="3"/>
  <c r="O381" i="3"/>
  <c r="AF381" i="3"/>
  <c r="AB380" i="3"/>
  <c r="L266" i="3"/>
  <c r="AY369" i="3"/>
  <c r="AR369" i="3"/>
  <c r="AI369" i="3"/>
  <c r="AI372" i="3"/>
  <c r="AZ372" i="3"/>
  <c r="T372" i="3"/>
  <c r="AW377" i="3"/>
  <c r="AG377" i="3"/>
  <c r="Q377" i="3"/>
  <c r="AX377" i="3"/>
  <c r="AH377" i="3"/>
  <c r="R377" i="3"/>
  <c r="BC380" i="3"/>
  <c r="AM380" i="3"/>
  <c r="W380" i="3"/>
  <c r="BD380" i="3"/>
  <c r="AN380" i="3"/>
  <c r="X380" i="3"/>
  <c r="BG381" i="3"/>
  <c r="AQ381" i="3"/>
  <c r="AA381" i="3"/>
  <c r="BH381" i="3"/>
  <c r="AR381" i="3"/>
  <c r="AB381" i="3"/>
  <c r="AL459" i="3"/>
  <c r="AT459" i="3"/>
  <c r="BB459" i="3"/>
  <c r="M461" i="3"/>
  <c r="U461" i="3"/>
  <c r="AC461" i="3"/>
  <c r="AK461" i="3"/>
  <c r="AS461" i="3"/>
  <c r="BA461" i="3"/>
  <c r="BI461" i="3"/>
  <c r="BG299" i="3"/>
  <c r="AY299" i="3"/>
  <c r="AQ299" i="3"/>
  <c r="AI299" i="3"/>
  <c r="V299" i="3"/>
  <c r="BF299" i="3"/>
  <c r="AX299" i="3"/>
  <c r="AP299" i="3"/>
  <c r="AH299" i="3"/>
  <c r="T299" i="3"/>
  <c r="AA299" i="3"/>
  <c r="S299" i="3"/>
  <c r="T319" i="3"/>
  <c r="AQ369" i="3"/>
  <c r="AJ369" i="3"/>
  <c r="AA369" i="3"/>
  <c r="AY380" i="3"/>
  <c r="AI380" i="3"/>
  <c r="S380" i="3"/>
  <c r="AZ380" i="3"/>
  <c r="AJ380" i="3"/>
  <c r="T380" i="3"/>
  <c r="X381" i="3"/>
  <c r="BH369" i="3"/>
  <c r="AB369" i="3"/>
  <c r="S369" i="3"/>
  <c r="AY372" i="3"/>
  <c r="S372" i="3"/>
  <c r="AJ372" i="3"/>
  <c r="BG373" i="3"/>
  <c r="AQ373" i="3"/>
  <c r="AA373" i="3"/>
  <c r="BH373" i="3"/>
  <c r="AJ373" i="3"/>
  <c r="BI376" i="3"/>
  <c r="BA376" i="3"/>
  <c r="AS376" i="3"/>
  <c r="AK376" i="3"/>
  <c r="AC376" i="3"/>
  <c r="U376" i="3"/>
  <c r="M376" i="3"/>
  <c r="AZ376" i="3"/>
  <c r="AJ376" i="3"/>
  <c r="T376" i="3"/>
  <c r="BE377" i="3"/>
  <c r="AO377" i="3"/>
  <c r="Y377" i="3"/>
  <c r="BF377" i="3"/>
  <c r="AP377" i="3"/>
  <c r="Z377" i="3"/>
  <c r="AU380" i="3"/>
  <c r="AE380" i="3"/>
  <c r="O380" i="3"/>
  <c r="AV380" i="3"/>
  <c r="AF380" i="3"/>
  <c r="P380" i="3"/>
  <c r="AY381" i="3"/>
  <c r="AI381" i="3"/>
  <c r="S381" i="3"/>
  <c r="AZ381" i="3"/>
  <c r="AJ381" i="3"/>
  <c r="T381" i="3"/>
  <c r="R459" i="3"/>
  <c r="Z459" i="3"/>
  <c r="AH459" i="3"/>
  <c r="AP459" i="3"/>
  <c r="AX459" i="3"/>
  <c r="BF459" i="3"/>
  <c r="Q461" i="3"/>
  <c r="Y461" i="3"/>
  <c r="AG461" i="3"/>
  <c r="AO461" i="3"/>
  <c r="AW461" i="3"/>
  <c r="BE461" i="3"/>
  <c r="BC299" i="3"/>
  <c r="AU299" i="3"/>
  <c r="AM299" i="3"/>
  <c r="AD299" i="3"/>
  <c r="N299" i="3"/>
  <c r="BB299" i="3"/>
  <c r="AT299" i="3"/>
  <c r="AL299" i="3"/>
  <c r="AB299" i="3"/>
  <c r="AE299" i="3"/>
  <c r="W299" i="3"/>
  <c r="N319" i="3"/>
  <c r="L282" i="3"/>
  <c r="L279" i="3"/>
  <c r="L277" i="3"/>
  <c r="L275" i="3"/>
  <c r="L273" i="3"/>
  <c r="L269" i="3"/>
  <c r="BE369" i="3"/>
  <c r="AO369" i="3"/>
  <c r="AX369" i="3"/>
  <c r="AH369" i="3"/>
  <c r="R369" i="3"/>
  <c r="Y369" i="3"/>
  <c r="AU372" i="3"/>
  <c r="AE372" i="3"/>
  <c r="O372" i="3"/>
  <c r="AV372" i="3"/>
  <c r="AF372" i="3"/>
  <c r="P372" i="3"/>
  <c r="BF376" i="3"/>
  <c r="AX376" i="3"/>
  <c r="AP376" i="3"/>
  <c r="AH376" i="3"/>
  <c r="Z376" i="3"/>
  <c r="R376" i="3"/>
  <c r="L278" i="3"/>
  <c r="L276" i="3"/>
  <c r="L274" i="3"/>
  <c r="L270" i="3"/>
  <c r="K270" i="3"/>
  <c r="AW369" i="3"/>
  <c r="BF369" i="3"/>
  <c r="AP369" i="3"/>
  <c r="Z369" i="3"/>
  <c r="AG369" i="3"/>
  <c r="Q369" i="3"/>
  <c r="BC372" i="3"/>
  <c r="AM372" i="3"/>
  <c r="W372" i="3"/>
  <c r="BD372" i="3"/>
  <c r="AN372" i="3"/>
  <c r="X372" i="3"/>
  <c r="AT376" i="3"/>
  <c r="AL376" i="3"/>
  <c r="AD376" i="3"/>
  <c r="V376" i="3"/>
  <c r="K266" i="3"/>
  <c r="BC369" i="3"/>
  <c r="AU369" i="3"/>
  <c r="AM369" i="3"/>
  <c r="BD369" i="3"/>
  <c r="AV369" i="3"/>
  <c r="AN369" i="3"/>
  <c r="AF369" i="3"/>
  <c r="X369" i="3"/>
  <c r="P369" i="3"/>
  <c r="AE369" i="3"/>
  <c r="W369" i="3"/>
  <c r="O369" i="3"/>
  <c r="AV373" i="3"/>
  <c r="T373" i="3"/>
  <c r="BC377" i="3"/>
  <c r="AU377" i="3"/>
  <c r="AM377" i="3"/>
  <c r="AE377" i="3"/>
  <c r="W377" i="3"/>
  <c r="O377" i="3"/>
  <c r="BD377" i="3"/>
  <c r="AV377" i="3"/>
  <c r="AN377" i="3"/>
  <c r="AF377" i="3"/>
  <c r="X377" i="3"/>
  <c r="P377" i="3"/>
  <c r="P381" i="3"/>
  <c r="BI369" i="3"/>
  <c r="BA369" i="3"/>
  <c r="AS369" i="3"/>
  <c r="AK369" i="3"/>
  <c r="BB369" i="3"/>
  <c r="AT369" i="3"/>
  <c r="AL369" i="3"/>
  <c r="AD369" i="3"/>
  <c r="V369" i="3"/>
  <c r="N369" i="3"/>
  <c r="AC369" i="3"/>
  <c r="U369" i="3"/>
  <c r="BN370" i="3"/>
  <c r="BI377" i="3"/>
  <c r="BA377" i="3"/>
  <c r="AS377" i="3"/>
  <c r="AK377" i="3"/>
  <c r="AC377" i="3"/>
  <c r="U377" i="3"/>
  <c r="M377" i="3"/>
  <c r="BB377" i="3"/>
  <c r="AT377" i="3"/>
  <c r="AL377" i="3"/>
  <c r="AD377" i="3"/>
  <c r="V377" i="3"/>
  <c r="BN378" i="3"/>
  <c r="BK318" i="3"/>
  <c r="BN323" i="3"/>
  <c r="K259" i="3"/>
  <c r="K264" i="3"/>
  <c r="L261" i="3"/>
  <c r="K261" i="3"/>
  <c r="K260" i="3"/>
  <c r="L290" i="3"/>
  <c r="L289" i="3"/>
  <c r="L283" i="3"/>
  <c r="BK453" i="3"/>
  <c r="BM453" i="3"/>
  <c r="BK454" i="3"/>
  <c r="BL455" i="3"/>
  <c r="BK455" i="3"/>
  <c r="BK457" i="3"/>
  <c r="BM459" i="3"/>
  <c r="BK461" i="3"/>
  <c r="BJ461" i="3"/>
  <c r="BN296" i="3"/>
  <c r="BK316" i="3"/>
  <c r="BK437" i="3"/>
  <c r="P302" i="3"/>
  <c r="N302" i="3"/>
  <c r="V302" i="3"/>
  <c r="AD302" i="3"/>
  <c r="AL302" i="3"/>
  <c r="AT302" i="3"/>
  <c r="BB302" i="3"/>
  <c r="M302" i="3"/>
  <c r="U302" i="3"/>
  <c r="AC302" i="3"/>
  <c r="AK302" i="3"/>
  <c r="AS302" i="3"/>
  <c r="BA302" i="3"/>
  <c r="BI302" i="3"/>
  <c r="R302" i="3"/>
  <c r="Z302" i="3"/>
  <c r="AH302" i="3"/>
  <c r="AP302" i="3"/>
  <c r="AX302" i="3"/>
  <c r="BF302" i="3"/>
  <c r="Q302" i="3"/>
  <c r="Y302" i="3"/>
  <c r="AG302" i="3"/>
  <c r="AO302" i="3"/>
  <c r="AW302" i="3"/>
  <c r="BE302" i="3"/>
  <c r="N306" i="3"/>
  <c r="P306" i="3"/>
  <c r="X306" i="3"/>
  <c r="AF306" i="3"/>
  <c r="AN306" i="3"/>
  <c r="AV306" i="3"/>
  <c r="BD306" i="3"/>
  <c r="O306" i="3"/>
  <c r="W306" i="3"/>
  <c r="AE306" i="3"/>
  <c r="AM306" i="3"/>
  <c r="AU306" i="3"/>
  <c r="BC306" i="3"/>
  <c r="T306" i="3"/>
  <c r="AB306" i="3"/>
  <c r="AJ306" i="3"/>
  <c r="AR306" i="3"/>
  <c r="AZ306" i="3"/>
  <c r="BH306" i="3"/>
  <c r="S306" i="3"/>
  <c r="AA306" i="3"/>
  <c r="AI306" i="3"/>
  <c r="AQ306" i="3"/>
  <c r="AY306" i="3"/>
  <c r="BG306" i="3"/>
  <c r="P314" i="3"/>
  <c r="R314" i="3"/>
  <c r="Z314" i="3"/>
  <c r="AH314" i="3"/>
  <c r="AP314" i="3"/>
  <c r="AX314" i="3"/>
  <c r="BF314" i="3"/>
  <c r="Q314" i="3"/>
  <c r="Y314" i="3"/>
  <c r="AG314" i="3"/>
  <c r="AO314" i="3"/>
  <c r="AW314" i="3"/>
  <c r="BE314" i="3"/>
  <c r="N314" i="3"/>
  <c r="V314" i="3"/>
  <c r="AD314" i="3"/>
  <c r="AL314" i="3"/>
  <c r="AT314" i="3"/>
  <c r="BB314" i="3"/>
  <c r="M314" i="3"/>
  <c r="U314" i="3"/>
  <c r="AC314" i="3"/>
  <c r="AK314" i="3"/>
  <c r="AS314" i="3"/>
  <c r="BA314" i="3"/>
  <c r="BI314" i="3"/>
  <c r="BE300" i="3"/>
  <c r="AW300" i="3"/>
  <c r="AO300" i="3"/>
  <c r="AG300" i="3"/>
  <c r="Y300" i="3"/>
  <c r="Q300" i="3"/>
  <c r="BF300" i="3"/>
  <c r="AX300" i="3"/>
  <c r="AP300" i="3"/>
  <c r="AH300" i="3"/>
  <c r="Z300" i="3"/>
  <c r="R300" i="3"/>
  <c r="BG304" i="3"/>
  <c r="AY304" i="3"/>
  <c r="AI304" i="3"/>
  <c r="S304" i="3"/>
  <c r="AZ304" i="3"/>
  <c r="AJ304" i="3"/>
  <c r="AZ308" i="3"/>
  <c r="AJ308" i="3"/>
  <c r="AU308" i="3"/>
  <c r="AE308" i="3"/>
  <c r="O308" i="3"/>
  <c r="AN373" i="3"/>
  <c r="AF373" i="3"/>
  <c r="X373" i="3"/>
  <c r="P373" i="3"/>
  <c r="N304" i="3"/>
  <c r="P304" i="3"/>
  <c r="X304" i="3"/>
  <c r="AF304" i="3"/>
  <c r="AN304" i="3"/>
  <c r="AV304" i="3"/>
  <c r="BD304" i="3"/>
  <c r="O304" i="3"/>
  <c r="W304" i="3"/>
  <c r="AE304" i="3"/>
  <c r="AM304" i="3"/>
  <c r="AU304" i="3"/>
  <c r="P308" i="3"/>
  <c r="R308" i="3"/>
  <c r="Z308" i="3"/>
  <c r="AH308" i="3"/>
  <c r="S308" i="3"/>
  <c r="AA308" i="3"/>
  <c r="AI308" i="3"/>
  <c r="AQ308" i="3"/>
  <c r="AY308" i="3"/>
  <c r="BG308" i="3"/>
  <c r="AN308" i="3"/>
  <c r="AV308" i="3"/>
  <c r="BD308" i="3"/>
  <c r="BI300" i="3"/>
  <c r="BA300" i="3"/>
  <c r="AS300" i="3"/>
  <c r="AK300" i="3"/>
  <c r="AC300" i="3"/>
  <c r="U300" i="3"/>
  <c r="M300" i="3"/>
  <c r="BB300" i="3"/>
  <c r="AT300" i="3"/>
  <c r="AL300" i="3"/>
  <c r="AD300" i="3"/>
  <c r="V300" i="3"/>
  <c r="N300" i="3"/>
  <c r="BC304" i="3"/>
  <c r="AQ304" i="3"/>
  <c r="AA304" i="3"/>
  <c r="BH304" i="3"/>
  <c r="AR304" i="3"/>
  <c r="AB304" i="3"/>
  <c r="BH308" i="3"/>
  <c r="AR308" i="3"/>
  <c r="BC308" i="3"/>
  <c r="AM308" i="3"/>
  <c r="W308" i="3"/>
  <c r="AD308" i="3"/>
  <c r="N308" i="3"/>
  <c r="BA319" i="3"/>
  <c r="AW319" i="3"/>
  <c r="AS319" i="3"/>
  <c r="AO319" i="3"/>
  <c r="AK319" i="3"/>
  <c r="AG319" i="3"/>
  <c r="AC319" i="3"/>
  <c r="Y319" i="3"/>
  <c r="U319" i="3"/>
  <c r="Q319" i="3"/>
  <c r="M319" i="3"/>
  <c r="BF319" i="3"/>
  <c r="BB319" i="3"/>
  <c r="AX319" i="3"/>
  <c r="AT319" i="3"/>
  <c r="AP319" i="3"/>
  <c r="AL319" i="3"/>
  <c r="AH319" i="3"/>
  <c r="AD319" i="3"/>
  <c r="Z319" i="3"/>
  <c r="V319" i="3"/>
  <c r="R319" i="3"/>
  <c r="L271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M410" i="3"/>
  <c r="O410" i="3"/>
  <c r="Q410" i="3"/>
  <c r="S410" i="3"/>
  <c r="U410" i="3"/>
  <c r="W410" i="3"/>
  <c r="Y410" i="3"/>
  <c r="AA410" i="3"/>
  <c r="AC410" i="3"/>
  <c r="AE410" i="3"/>
  <c r="AG410" i="3"/>
  <c r="AI410" i="3"/>
  <c r="AK410" i="3"/>
  <c r="AM410" i="3"/>
  <c r="AO410" i="3"/>
  <c r="AQ410" i="3"/>
  <c r="AS410" i="3"/>
  <c r="AU410" i="3"/>
  <c r="AW410" i="3"/>
  <c r="AY410" i="3"/>
  <c r="BA410" i="3"/>
  <c r="BC410" i="3"/>
  <c r="BE410" i="3"/>
  <c r="BG410" i="3"/>
  <c r="BI410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O450" i="3"/>
  <c r="S450" i="3"/>
  <c r="W450" i="3"/>
  <c r="AA450" i="3"/>
  <c r="AE450" i="3"/>
  <c r="AI450" i="3"/>
  <c r="AM450" i="3"/>
  <c r="AQ450" i="3"/>
  <c r="AU450" i="3"/>
  <c r="AY450" i="3"/>
  <c r="BB450" i="3"/>
  <c r="BD450" i="3"/>
  <c r="BF450" i="3"/>
  <c r="BH450" i="3"/>
  <c r="M450" i="3"/>
  <c r="Q450" i="3"/>
  <c r="U450" i="3"/>
  <c r="Y450" i="3"/>
  <c r="AC450" i="3"/>
  <c r="AG450" i="3"/>
  <c r="AK450" i="3"/>
  <c r="AO450" i="3"/>
  <c r="AS450" i="3"/>
  <c r="AW450" i="3"/>
  <c r="BA450" i="3"/>
  <c r="BC450" i="3"/>
  <c r="BE450" i="3"/>
  <c r="BG450" i="3"/>
  <c r="BI450" i="3"/>
  <c r="BN459" i="3"/>
  <c r="BL459" i="3"/>
  <c r="BK296" i="3"/>
  <c r="BL296" i="3"/>
  <c r="BJ296" i="3"/>
  <c r="P303" i="3"/>
  <c r="T303" i="3"/>
  <c r="X303" i="3"/>
  <c r="AB303" i="3"/>
  <c r="AF303" i="3"/>
  <c r="AJ303" i="3"/>
  <c r="AN303" i="3"/>
  <c r="AR303" i="3"/>
  <c r="AV303" i="3"/>
  <c r="AZ303" i="3"/>
  <c r="BD303" i="3"/>
  <c r="BH303" i="3"/>
  <c r="O303" i="3"/>
  <c r="S303" i="3"/>
  <c r="W303" i="3"/>
  <c r="AA303" i="3"/>
  <c r="AE303" i="3"/>
  <c r="AI303" i="3"/>
  <c r="AM303" i="3"/>
  <c r="AQ303" i="3"/>
  <c r="AU303" i="3"/>
  <c r="AY303" i="3"/>
  <c r="BC303" i="3"/>
  <c r="BG303" i="3"/>
  <c r="N303" i="3"/>
  <c r="R303" i="3"/>
  <c r="V303" i="3"/>
  <c r="Z303" i="3"/>
  <c r="AD303" i="3"/>
  <c r="AH303" i="3"/>
  <c r="AL303" i="3"/>
  <c r="AP303" i="3"/>
  <c r="AT303" i="3"/>
  <c r="AX303" i="3"/>
  <c r="BB303" i="3"/>
  <c r="BF303" i="3"/>
  <c r="M303" i="3"/>
  <c r="Q303" i="3"/>
  <c r="U303" i="3"/>
  <c r="Y303" i="3"/>
  <c r="AC303" i="3"/>
  <c r="AG303" i="3"/>
  <c r="AK303" i="3"/>
  <c r="AO303" i="3"/>
  <c r="AS303" i="3"/>
  <c r="AW303" i="3"/>
  <c r="BA303" i="3"/>
  <c r="BE303" i="3"/>
  <c r="BI303" i="3"/>
  <c r="P307" i="3"/>
  <c r="T307" i="3"/>
  <c r="X307" i="3"/>
  <c r="AB307" i="3"/>
  <c r="AF307" i="3"/>
  <c r="AJ307" i="3"/>
  <c r="AN307" i="3"/>
  <c r="AR307" i="3"/>
  <c r="AV307" i="3"/>
  <c r="AZ307" i="3"/>
  <c r="BD307" i="3"/>
  <c r="BH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BJ310" i="3"/>
  <c r="BN310" i="3"/>
  <c r="BL310" i="3"/>
  <c r="BJ312" i="3"/>
  <c r="BN312" i="3"/>
  <c r="BL312" i="3"/>
  <c r="P315" i="3"/>
  <c r="M315" i="3"/>
  <c r="Q315" i="3"/>
  <c r="U315" i="3"/>
  <c r="T315" i="3"/>
  <c r="Z315" i="3"/>
  <c r="AD315" i="3"/>
  <c r="AH315" i="3"/>
  <c r="AL315" i="3"/>
  <c r="AP315" i="3"/>
  <c r="AT315" i="3"/>
  <c r="AX315" i="3"/>
  <c r="BB315" i="3"/>
  <c r="BF315" i="3"/>
  <c r="V315" i="3"/>
  <c r="AA315" i="3"/>
  <c r="AE315" i="3"/>
  <c r="AI315" i="3"/>
  <c r="AM315" i="3"/>
  <c r="AQ315" i="3"/>
  <c r="AU315" i="3"/>
  <c r="AY315" i="3"/>
  <c r="BC315" i="3"/>
  <c r="BG315" i="3"/>
  <c r="N315" i="3"/>
  <c r="R315" i="3"/>
  <c r="O315" i="3"/>
  <c r="S315" i="3"/>
  <c r="W315" i="3"/>
  <c r="X315" i="3"/>
  <c r="AB315" i="3"/>
  <c r="AF315" i="3"/>
  <c r="AJ315" i="3"/>
  <c r="AN315" i="3"/>
  <c r="AR315" i="3"/>
  <c r="AV315" i="3"/>
  <c r="AZ315" i="3"/>
  <c r="BD315" i="3"/>
  <c r="BH315" i="3"/>
  <c r="Y315" i="3"/>
  <c r="AC315" i="3"/>
  <c r="AG315" i="3"/>
  <c r="AK315" i="3"/>
  <c r="AO315" i="3"/>
  <c r="AS315" i="3"/>
  <c r="AW315" i="3"/>
  <c r="BA315" i="3"/>
  <c r="BE315" i="3"/>
  <c r="BI315" i="3"/>
  <c r="BM316" i="3"/>
  <c r="BK317" i="3"/>
  <c r="BM318" i="3"/>
  <c r="N320" i="3"/>
  <c r="R320" i="3"/>
  <c r="V320" i="3"/>
  <c r="Z320" i="3"/>
  <c r="AD320" i="3"/>
  <c r="AH320" i="3"/>
  <c r="AL320" i="3"/>
  <c r="AP320" i="3"/>
  <c r="AT320" i="3"/>
  <c r="AX320" i="3"/>
  <c r="BB320" i="3"/>
  <c r="BF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BM321" i="3"/>
  <c r="BL321" i="3"/>
  <c r="BJ321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M322" i="3"/>
  <c r="Q322" i="3"/>
  <c r="U322" i="3"/>
  <c r="Y322" i="3"/>
  <c r="AC322" i="3"/>
  <c r="AG322" i="3"/>
  <c r="AK322" i="3"/>
  <c r="AO322" i="3"/>
  <c r="AS322" i="3"/>
  <c r="AW322" i="3"/>
  <c r="BA322" i="3"/>
  <c r="BE322" i="3"/>
  <c r="BI322" i="3"/>
  <c r="BM323" i="3"/>
  <c r="BL323" i="3"/>
  <c r="BJ323" i="3"/>
  <c r="P324" i="3"/>
  <c r="T324" i="3"/>
  <c r="X324" i="3"/>
  <c r="AB324" i="3"/>
  <c r="AF324" i="3"/>
  <c r="AJ324" i="3"/>
  <c r="AN324" i="3"/>
  <c r="AR324" i="3"/>
  <c r="AV324" i="3"/>
  <c r="AZ324" i="3"/>
  <c r="BD324" i="3"/>
  <c r="BH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BM325" i="3"/>
  <c r="BL325" i="3"/>
  <c r="BJ325" i="3"/>
  <c r="N326" i="3"/>
  <c r="R326" i="3"/>
  <c r="V326" i="3"/>
  <c r="Z326" i="3"/>
  <c r="AD326" i="3"/>
  <c r="AH326" i="3"/>
  <c r="AL326" i="3"/>
  <c r="AP326" i="3"/>
  <c r="AT326" i="3"/>
  <c r="AX326" i="3"/>
  <c r="BB326" i="3"/>
  <c r="BF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BM327" i="3"/>
  <c r="BL327" i="3"/>
  <c r="BJ327" i="3"/>
  <c r="N328" i="3"/>
  <c r="R328" i="3"/>
  <c r="V328" i="3"/>
  <c r="Z328" i="3"/>
  <c r="AD328" i="3"/>
  <c r="AH328" i="3"/>
  <c r="AL328" i="3"/>
  <c r="AP328" i="3"/>
  <c r="AT328" i="3"/>
  <c r="AX328" i="3"/>
  <c r="M328" i="3"/>
  <c r="Q328" i="3"/>
  <c r="U328" i="3"/>
  <c r="Y328" i="3"/>
  <c r="AC328" i="3"/>
  <c r="AG328" i="3"/>
  <c r="AK328" i="3"/>
  <c r="AO328" i="3"/>
  <c r="AS328" i="3"/>
  <c r="AW328" i="3"/>
  <c r="BA328" i="3"/>
  <c r="BD328" i="3"/>
  <c r="BH328" i="3"/>
  <c r="BE328" i="3"/>
  <c r="BI328" i="3"/>
  <c r="P328" i="3"/>
  <c r="T328" i="3"/>
  <c r="X328" i="3"/>
  <c r="AB328" i="3"/>
  <c r="AF328" i="3"/>
  <c r="AJ328" i="3"/>
  <c r="AN328" i="3"/>
  <c r="AR328" i="3"/>
  <c r="AV328" i="3"/>
  <c r="AZ328" i="3"/>
  <c r="O328" i="3"/>
  <c r="S328" i="3"/>
  <c r="W328" i="3"/>
  <c r="AA328" i="3"/>
  <c r="AE328" i="3"/>
  <c r="AI328" i="3"/>
  <c r="AM328" i="3"/>
  <c r="AQ328" i="3"/>
  <c r="AU328" i="3"/>
  <c r="AY328" i="3"/>
  <c r="BB328" i="3"/>
  <c r="BF328" i="3"/>
  <c r="BC328" i="3"/>
  <c r="BG328" i="3"/>
  <c r="BM329" i="3"/>
  <c r="BL329" i="3"/>
  <c r="BJ329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N330" i="3"/>
  <c r="R330" i="3"/>
  <c r="V330" i="3"/>
  <c r="Z330" i="3"/>
  <c r="AD330" i="3"/>
  <c r="AH330" i="3"/>
  <c r="AL330" i="3"/>
  <c r="AP330" i="3"/>
  <c r="AT330" i="3"/>
  <c r="AX330" i="3"/>
  <c r="BB330" i="3"/>
  <c r="BF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BM331" i="3"/>
  <c r="BL331" i="3"/>
  <c r="BJ331" i="3"/>
  <c r="P332" i="3"/>
  <c r="T332" i="3"/>
  <c r="X332" i="3"/>
  <c r="AB332" i="3"/>
  <c r="AF332" i="3"/>
  <c r="AJ332" i="3"/>
  <c r="AN332" i="3"/>
  <c r="AR332" i="3"/>
  <c r="AV332" i="3"/>
  <c r="AZ332" i="3"/>
  <c r="BD332" i="3"/>
  <c r="BH332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N332" i="3"/>
  <c r="R332" i="3"/>
  <c r="V332" i="3"/>
  <c r="Z332" i="3"/>
  <c r="AD332" i="3"/>
  <c r="AH332" i="3"/>
  <c r="AL332" i="3"/>
  <c r="AP332" i="3"/>
  <c r="AT332" i="3"/>
  <c r="AX332" i="3"/>
  <c r="BB332" i="3"/>
  <c r="BF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BM333" i="3"/>
  <c r="BL333" i="3"/>
  <c r="BJ333" i="3"/>
  <c r="N334" i="3"/>
  <c r="R334" i="3"/>
  <c r="V334" i="3"/>
  <c r="Z334" i="3"/>
  <c r="AD334" i="3"/>
  <c r="AH334" i="3"/>
  <c r="AL334" i="3"/>
  <c r="AP334" i="3"/>
  <c r="AT334" i="3"/>
  <c r="AX334" i="3"/>
  <c r="BB334" i="3"/>
  <c r="BF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P334" i="3"/>
  <c r="T334" i="3"/>
  <c r="X334" i="3"/>
  <c r="AB334" i="3"/>
  <c r="AF334" i="3"/>
  <c r="AJ334" i="3"/>
  <c r="AN334" i="3"/>
  <c r="AR334" i="3"/>
  <c r="AV334" i="3"/>
  <c r="AZ334" i="3"/>
  <c r="BD334" i="3"/>
  <c r="BH334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BM335" i="3"/>
  <c r="BL335" i="3"/>
  <c r="BJ335" i="3"/>
  <c r="N336" i="3"/>
  <c r="R336" i="3"/>
  <c r="V336" i="3"/>
  <c r="Z336" i="3"/>
  <c r="AD336" i="3"/>
  <c r="AH336" i="3"/>
  <c r="AL336" i="3"/>
  <c r="AP336" i="3"/>
  <c r="AT336" i="3"/>
  <c r="AX336" i="3"/>
  <c r="BB336" i="3"/>
  <c r="BF336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P336" i="3"/>
  <c r="T336" i="3"/>
  <c r="X336" i="3"/>
  <c r="AB336" i="3"/>
  <c r="AF336" i="3"/>
  <c r="AJ336" i="3"/>
  <c r="AN336" i="3"/>
  <c r="AR336" i="3"/>
  <c r="AV336" i="3"/>
  <c r="AZ336" i="3"/>
  <c r="BD336" i="3"/>
  <c r="BH336" i="3"/>
  <c r="O336" i="3"/>
  <c r="S336" i="3"/>
  <c r="W336" i="3"/>
  <c r="AA336" i="3"/>
  <c r="AE336" i="3"/>
  <c r="AI336" i="3"/>
  <c r="AM336" i="3"/>
  <c r="AQ336" i="3"/>
  <c r="AU336" i="3"/>
  <c r="AY336" i="3"/>
  <c r="BC336" i="3"/>
  <c r="BG336" i="3"/>
  <c r="BM337" i="3"/>
  <c r="BL337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N338" i="3"/>
  <c r="R338" i="3"/>
  <c r="V338" i="3"/>
  <c r="Z338" i="3"/>
  <c r="AD338" i="3"/>
  <c r="AH338" i="3"/>
  <c r="AL338" i="3"/>
  <c r="AP338" i="3"/>
  <c r="AT338" i="3"/>
  <c r="AX338" i="3"/>
  <c r="BB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BM339" i="3"/>
  <c r="BJ339" i="3"/>
  <c r="BL339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R340" i="3"/>
  <c r="V340" i="3"/>
  <c r="Z340" i="3"/>
  <c r="AD340" i="3"/>
  <c r="AH340" i="3"/>
  <c r="AL340" i="3"/>
  <c r="AP340" i="3"/>
  <c r="AT340" i="3"/>
  <c r="AX340" i="3"/>
  <c r="BB340" i="3"/>
  <c r="BF340" i="3"/>
  <c r="M340" i="3"/>
  <c r="BN340" i="3" s="1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L341" i="3"/>
  <c r="O342" i="3"/>
  <c r="S342" i="3"/>
  <c r="W342" i="3"/>
  <c r="P342" i="3"/>
  <c r="T342" i="3"/>
  <c r="X342" i="3"/>
  <c r="AB342" i="3"/>
  <c r="AF342" i="3"/>
  <c r="AC342" i="3"/>
  <c r="AI342" i="3"/>
  <c r="AM342" i="3"/>
  <c r="AQ342" i="3"/>
  <c r="AU342" i="3"/>
  <c r="AY342" i="3"/>
  <c r="BC342" i="3"/>
  <c r="BG342" i="3"/>
  <c r="AA342" i="3"/>
  <c r="AH342" i="3"/>
  <c r="AL342" i="3"/>
  <c r="AP342" i="3"/>
  <c r="AT342" i="3"/>
  <c r="AX342" i="3"/>
  <c r="BB342" i="3"/>
  <c r="BF342" i="3"/>
  <c r="M342" i="3"/>
  <c r="Q342" i="3"/>
  <c r="U342" i="3"/>
  <c r="N342" i="3"/>
  <c r="R342" i="3"/>
  <c r="V342" i="3"/>
  <c r="Z342" i="3"/>
  <c r="AD342" i="3"/>
  <c r="Y342" i="3"/>
  <c r="AG342" i="3"/>
  <c r="AK342" i="3"/>
  <c r="AO342" i="3"/>
  <c r="AS342" i="3"/>
  <c r="AW342" i="3"/>
  <c r="BA342" i="3"/>
  <c r="BE342" i="3"/>
  <c r="BI342" i="3"/>
  <c r="AE342" i="3"/>
  <c r="AJ342" i="3"/>
  <c r="AN342" i="3"/>
  <c r="AR342" i="3"/>
  <c r="AV342" i="3"/>
  <c r="AZ342" i="3"/>
  <c r="BD342" i="3"/>
  <c r="BH342" i="3"/>
  <c r="BJ343" i="3"/>
  <c r="BJ454" i="3"/>
  <c r="L262" i="3"/>
  <c r="L284" i="3"/>
  <c r="K262" i="3"/>
  <c r="L291" i="3"/>
  <c r="L280" i="3"/>
  <c r="L267" i="3"/>
  <c r="K267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M427" i="3"/>
  <c r="O427" i="3"/>
  <c r="Q427" i="3"/>
  <c r="S427" i="3"/>
  <c r="U427" i="3"/>
  <c r="W427" i="3"/>
  <c r="Y427" i="3"/>
  <c r="AA427" i="3"/>
  <c r="AC427" i="3"/>
  <c r="AE427" i="3"/>
  <c r="AG427" i="3"/>
  <c r="AI427" i="3"/>
  <c r="AK427" i="3"/>
  <c r="AM427" i="3"/>
  <c r="AO427" i="3"/>
  <c r="AQ427" i="3"/>
  <c r="AS427" i="3"/>
  <c r="AU427" i="3"/>
  <c r="AW427" i="3"/>
  <c r="AY427" i="3"/>
  <c r="BA427" i="3"/>
  <c r="BC427" i="3"/>
  <c r="BE427" i="3"/>
  <c r="BG427" i="3"/>
  <c r="BI427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N435" i="3"/>
  <c r="P435" i="3"/>
  <c r="R435" i="3"/>
  <c r="T435" i="3"/>
  <c r="V435" i="3"/>
  <c r="X435" i="3"/>
  <c r="Z435" i="3"/>
  <c r="AB435" i="3"/>
  <c r="AD435" i="3"/>
  <c r="AF435" i="3"/>
  <c r="AH435" i="3"/>
  <c r="AJ435" i="3"/>
  <c r="AL435" i="3"/>
  <c r="AN435" i="3"/>
  <c r="AP435" i="3"/>
  <c r="AR435" i="3"/>
  <c r="AT435" i="3"/>
  <c r="AV435" i="3"/>
  <c r="AX435" i="3"/>
  <c r="AZ435" i="3"/>
  <c r="BB435" i="3"/>
  <c r="BD435" i="3"/>
  <c r="BF435" i="3"/>
  <c r="BH435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BK312" i="3"/>
  <c r="BN317" i="3"/>
  <c r="BN321" i="3"/>
  <c r="BN325" i="3"/>
  <c r="BN329" i="3"/>
  <c r="BN333" i="3"/>
  <c r="BL343" i="3"/>
  <c r="BN347" i="3"/>
  <c r="BJ347" i="3"/>
  <c r="BM347" i="3"/>
  <c r="BL347" i="3"/>
  <c r="BM355" i="3"/>
  <c r="BL357" i="3"/>
  <c r="BJ357" i="3"/>
  <c r="BM359" i="3"/>
  <c r="BL361" i="3"/>
  <c r="BJ361" i="3"/>
  <c r="BM363" i="3"/>
  <c r="BL365" i="3"/>
  <c r="BJ365" i="3"/>
  <c r="BM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BL369" i="3"/>
  <c r="BJ369" i="3"/>
  <c r="BK369" i="3"/>
  <c r="BN369" i="3"/>
  <c r="BJ370" i="3"/>
  <c r="BM374" i="3"/>
  <c r="BL374" i="3"/>
  <c r="BK377" i="3"/>
  <c r="BN377" i="3"/>
  <c r="BL377" i="3"/>
  <c r="BJ377" i="3"/>
  <c r="BJ378" i="3"/>
  <c r="BM382" i="3"/>
  <c r="BL382" i="3"/>
  <c r="BM383" i="3"/>
  <c r="BK383" i="3"/>
  <c r="BN383" i="3"/>
  <c r="BL387" i="3"/>
  <c r="BJ387" i="3"/>
  <c r="BM391" i="3"/>
  <c r="BK391" i="3"/>
  <c r="BN391" i="3"/>
  <c r="BL395" i="3"/>
  <c r="BJ395" i="3"/>
  <c r="BK399" i="3"/>
  <c r="BN399" i="3"/>
  <c r="BL399" i="3"/>
  <c r="BJ399" i="3"/>
  <c r="BM405" i="3"/>
  <c r="BK405" i="3"/>
  <c r="BN405" i="3"/>
  <c r="BN413" i="3"/>
  <c r="BJ413" i="3"/>
  <c r="BM421" i="3"/>
  <c r="BJ421" i="3"/>
  <c r="BN421" i="3"/>
  <c r="BL428" i="3"/>
  <c r="BM437" i="3"/>
  <c r="BJ437" i="3"/>
  <c r="BN437" i="3"/>
  <c r="BM444" i="3"/>
  <c r="BL444" i="3"/>
  <c r="BL453" i="3"/>
  <c r="BN454" i="3"/>
  <c r="BM455" i="3"/>
  <c r="BL457" i="3"/>
  <c r="BM457" i="3"/>
  <c r="BK459" i="3"/>
  <c r="BJ459" i="3"/>
  <c r="BN461" i="3"/>
  <c r="BL461" i="3"/>
  <c r="BM461" i="3"/>
  <c r="BI301" i="3"/>
  <c r="BB301" i="3"/>
  <c r="AT301" i="3"/>
  <c r="AL301" i="3"/>
  <c r="BH301" i="3"/>
  <c r="AZ301" i="3"/>
  <c r="AR301" i="3"/>
  <c r="AJ301" i="3"/>
  <c r="AD301" i="3"/>
  <c r="Z301" i="3"/>
  <c r="V301" i="3"/>
  <c r="R301" i="3"/>
  <c r="N301" i="3"/>
  <c r="BE301" i="3"/>
  <c r="BA301" i="3"/>
  <c r="AW301" i="3"/>
  <c r="AS301" i="3"/>
  <c r="AO301" i="3"/>
  <c r="AK301" i="3"/>
  <c r="AG301" i="3"/>
  <c r="AC301" i="3"/>
  <c r="Y301" i="3"/>
  <c r="U301" i="3"/>
  <c r="Q301" i="3"/>
  <c r="M301" i="3"/>
  <c r="BI305" i="3"/>
  <c r="BE305" i="3"/>
  <c r="BA305" i="3"/>
  <c r="AW305" i="3"/>
  <c r="AS305" i="3"/>
  <c r="AO305" i="3"/>
  <c r="AK305" i="3"/>
  <c r="AG305" i="3"/>
  <c r="AC305" i="3"/>
  <c r="Y305" i="3"/>
  <c r="U305" i="3"/>
  <c r="Q305" i="3"/>
  <c r="M305" i="3"/>
  <c r="BF305" i="3"/>
  <c r="BB305" i="3"/>
  <c r="AX305" i="3"/>
  <c r="AT305" i="3"/>
  <c r="AP305" i="3"/>
  <c r="AL305" i="3"/>
  <c r="AH305" i="3"/>
  <c r="AD305" i="3"/>
  <c r="Z305" i="3"/>
  <c r="V305" i="3"/>
  <c r="R305" i="3"/>
  <c r="N305" i="3"/>
  <c r="BI309" i="3"/>
  <c r="BE309" i="3"/>
  <c r="BA309" i="3"/>
  <c r="AW309" i="3"/>
  <c r="AS309" i="3"/>
  <c r="AO309" i="3"/>
  <c r="AK309" i="3"/>
  <c r="AG309" i="3"/>
  <c r="AC309" i="3"/>
  <c r="Y309" i="3"/>
  <c r="U309" i="3"/>
  <c r="Q309" i="3"/>
  <c r="M309" i="3"/>
  <c r="BF309" i="3"/>
  <c r="BB309" i="3"/>
  <c r="AX309" i="3"/>
  <c r="AT309" i="3"/>
  <c r="AP309" i="3"/>
  <c r="AL309" i="3"/>
  <c r="AH309" i="3"/>
  <c r="AD309" i="3"/>
  <c r="Z309" i="3"/>
  <c r="V309" i="3"/>
  <c r="R309" i="3"/>
  <c r="N309" i="3"/>
  <c r="BI311" i="3"/>
  <c r="BE311" i="3"/>
  <c r="BA311" i="3"/>
  <c r="AW311" i="3"/>
  <c r="AS311" i="3"/>
  <c r="AO311" i="3"/>
  <c r="AK311" i="3"/>
  <c r="AG311" i="3"/>
  <c r="AC311" i="3"/>
  <c r="Y311" i="3"/>
  <c r="U311" i="3"/>
  <c r="Q311" i="3"/>
  <c r="M311" i="3"/>
  <c r="BF311" i="3"/>
  <c r="BB311" i="3"/>
  <c r="AX311" i="3"/>
  <c r="AT311" i="3"/>
  <c r="AP311" i="3"/>
  <c r="AL311" i="3"/>
  <c r="AH311" i="3"/>
  <c r="AD311" i="3"/>
  <c r="Z311" i="3"/>
  <c r="V311" i="3"/>
  <c r="R311" i="3"/>
  <c r="N311" i="3"/>
  <c r="BI313" i="3"/>
  <c r="BE313" i="3"/>
  <c r="BA313" i="3"/>
  <c r="AW313" i="3"/>
  <c r="AS313" i="3"/>
  <c r="AO313" i="3"/>
  <c r="AK313" i="3"/>
  <c r="AG313" i="3"/>
  <c r="AC313" i="3"/>
  <c r="Y313" i="3"/>
  <c r="U313" i="3"/>
  <c r="Q313" i="3"/>
  <c r="M313" i="3"/>
  <c r="BF313" i="3"/>
  <c r="BB313" i="3"/>
  <c r="AX313" i="3"/>
  <c r="AT313" i="3"/>
  <c r="AP313" i="3"/>
  <c r="AL313" i="3"/>
  <c r="AH313" i="3"/>
  <c r="AD313" i="3"/>
  <c r="Z313" i="3"/>
  <c r="V313" i="3"/>
  <c r="R313" i="3"/>
  <c r="N313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H358" i="3"/>
  <c r="BD358" i="3"/>
  <c r="AZ358" i="3"/>
  <c r="AV358" i="3"/>
  <c r="AR358" i="3"/>
  <c r="AN358" i="3"/>
  <c r="AJ358" i="3"/>
  <c r="AF358" i="3"/>
  <c r="AB358" i="3"/>
  <c r="X358" i="3"/>
  <c r="T358" i="3"/>
  <c r="P358" i="3"/>
  <c r="BF360" i="3"/>
  <c r="BB360" i="3"/>
  <c r="AX360" i="3"/>
  <c r="AT360" i="3"/>
  <c r="AP360" i="3"/>
  <c r="AL360" i="3"/>
  <c r="AH360" i="3"/>
  <c r="AD360" i="3"/>
  <c r="Z360" i="3"/>
  <c r="V360" i="3"/>
  <c r="R360" i="3"/>
  <c r="N360" i="3"/>
  <c r="BG360" i="3"/>
  <c r="BC360" i="3"/>
  <c r="AY360" i="3"/>
  <c r="AU360" i="3"/>
  <c r="AQ360" i="3"/>
  <c r="AM360" i="3"/>
  <c r="AI360" i="3"/>
  <c r="AE360" i="3"/>
  <c r="AA360" i="3"/>
  <c r="W360" i="3"/>
  <c r="S360" i="3"/>
  <c r="O360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H362" i="3"/>
  <c r="BD362" i="3"/>
  <c r="AZ362" i="3"/>
  <c r="AV362" i="3"/>
  <c r="AR362" i="3"/>
  <c r="AN362" i="3"/>
  <c r="AJ362" i="3"/>
  <c r="AF362" i="3"/>
  <c r="AB362" i="3"/>
  <c r="X362" i="3"/>
  <c r="T362" i="3"/>
  <c r="P362" i="3"/>
  <c r="BF364" i="3"/>
  <c r="BB364" i="3"/>
  <c r="AX364" i="3"/>
  <c r="AT364" i="3"/>
  <c r="AP364" i="3"/>
  <c r="AL364" i="3"/>
  <c r="AH364" i="3"/>
  <c r="AD364" i="3"/>
  <c r="Z364" i="3"/>
  <c r="V364" i="3"/>
  <c r="R364" i="3"/>
  <c r="N364" i="3"/>
  <c r="BG364" i="3"/>
  <c r="BC364" i="3"/>
  <c r="AY364" i="3"/>
  <c r="AU364" i="3"/>
  <c r="AQ364" i="3"/>
  <c r="AM364" i="3"/>
  <c r="AI364" i="3"/>
  <c r="AE364" i="3"/>
  <c r="AA364" i="3"/>
  <c r="W364" i="3"/>
  <c r="S364" i="3"/>
  <c r="O364" i="3"/>
  <c r="BG366" i="3"/>
  <c r="BC366" i="3"/>
  <c r="AY366" i="3"/>
  <c r="AU366" i="3"/>
  <c r="AQ366" i="3"/>
  <c r="AM366" i="3"/>
  <c r="AI366" i="3"/>
  <c r="AE366" i="3"/>
  <c r="AA366" i="3"/>
  <c r="W366" i="3"/>
  <c r="S366" i="3"/>
  <c r="O366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4" i="3"/>
  <c r="O394" i="3"/>
  <c r="Q394" i="3"/>
  <c r="S394" i="3"/>
  <c r="U394" i="3"/>
  <c r="W394" i="3"/>
  <c r="Y394" i="3"/>
  <c r="AA394" i="3"/>
  <c r="AC394" i="3"/>
  <c r="AE394" i="3"/>
  <c r="AG394" i="3"/>
  <c r="AI394" i="3"/>
  <c r="AK394" i="3"/>
  <c r="AM394" i="3"/>
  <c r="AO394" i="3"/>
  <c r="AQ394" i="3"/>
  <c r="AS394" i="3"/>
  <c r="AU394" i="3"/>
  <c r="AW394" i="3"/>
  <c r="AY394" i="3"/>
  <c r="BA394" i="3"/>
  <c r="BC394" i="3"/>
  <c r="BE394" i="3"/>
  <c r="BG394" i="3"/>
  <c r="BI394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AS449" i="3"/>
  <c r="AW449" i="3"/>
  <c r="BA449" i="3"/>
  <c r="BE449" i="3"/>
  <c r="BI449" i="3"/>
  <c r="AU449" i="3"/>
  <c r="AY449" i="3"/>
  <c r="BC449" i="3"/>
  <c r="BG449" i="3"/>
  <c r="BM298" i="3"/>
  <c r="BL298" i="3"/>
  <c r="BI344" i="3"/>
  <c r="BE344" i="3"/>
  <c r="BA344" i="3"/>
  <c r="AW344" i="3"/>
  <c r="AS344" i="3"/>
  <c r="AO344" i="3"/>
  <c r="AK344" i="3"/>
  <c r="AG344" i="3"/>
  <c r="AC344" i="3"/>
  <c r="Y344" i="3"/>
  <c r="U344" i="3"/>
  <c r="Q344" i="3"/>
  <c r="M344" i="3"/>
  <c r="BF344" i="3"/>
  <c r="BB344" i="3"/>
  <c r="AX344" i="3"/>
  <c r="AT344" i="3"/>
  <c r="AP344" i="3"/>
  <c r="AL344" i="3"/>
  <c r="AH344" i="3"/>
  <c r="AD344" i="3"/>
  <c r="Z344" i="3"/>
  <c r="V344" i="3"/>
  <c r="R344" i="3"/>
  <c r="N344" i="3"/>
  <c r="BG348" i="3"/>
  <c r="BC348" i="3"/>
  <c r="AY348" i="3"/>
  <c r="AU348" i="3"/>
  <c r="AQ348" i="3"/>
  <c r="AM348" i="3"/>
  <c r="AI348" i="3"/>
  <c r="AE348" i="3"/>
  <c r="AA348" i="3"/>
  <c r="W348" i="3"/>
  <c r="S348" i="3"/>
  <c r="O348" i="3"/>
  <c r="BH348" i="3"/>
  <c r="BD348" i="3"/>
  <c r="AZ348" i="3"/>
  <c r="AV348" i="3"/>
  <c r="AR348" i="3"/>
  <c r="AN348" i="3"/>
  <c r="AJ348" i="3"/>
  <c r="AF348" i="3"/>
  <c r="AB348" i="3"/>
  <c r="X348" i="3"/>
  <c r="T348" i="3"/>
  <c r="P348" i="3"/>
  <c r="BH352" i="3"/>
  <c r="BD352" i="3"/>
  <c r="AZ352" i="3"/>
  <c r="AV352" i="3"/>
  <c r="AR352" i="3"/>
  <c r="AN352" i="3"/>
  <c r="AJ352" i="3"/>
  <c r="AF352" i="3"/>
  <c r="AB352" i="3"/>
  <c r="X352" i="3"/>
  <c r="T352" i="3"/>
  <c r="P352" i="3"/>
  <c r="BI352" i="3"/>
  <c r="BE352" i="3"/>
  <c r="BA352" i="3"/>
  <c r="AW352" i="3"/>
  <c r="AS352" i="3"/>
  <c r="AO352" i="3"/>
  <c r="AK352" i="3"/>
  <c r="AG352" i="3"/>
  <c r="AC352" i="3"/>
  <c r="Y352" i="3"/>
  <c r="U352" i="3"/>
  <c r="Q352" i="3"/>
  <c r="M352" i="3"/>
  <c r="BF356" i="3"/>
  <c r="BB356" i="3"/>
  <c r="AX356" i="3"/>
  <c r="AT356" i="3"/>
  <c r="AP356" i="3"/>
  <c r="AL356" i="3"/>
  <c r="AH356" i="3"/>
  <c r="AD356" i="3"/>
  <c r="Z356" i="3"/>
  <c r="V356" i="3"/>
  <c r="R356" i="3"/>
  <c r="N356" i="3"/>
  <c r="BG356" i="3"/>
  <c r="BC356" i="3"/>
  <c r="AY356" i="3"/>
  <c r="AU356" i="3"/>
  <c r="AQ356" i="3"/>
  <c r="AM356" i="3"/>
  <c r="AI356" i="3"/>
  <c r="AE356" i="3"/>
  <c r="AA356" i="3"/>
  <c r="W356" i="3"/>
  <c r="S356" i="3"/>
  <c r="O356" i="3"/>
  <c r="M452" i="3"/>
  <c r="BN455" i="3"/>
  <c r="BJ297" i="3"/>
  <c r="BN297" i="3"/>
  <c r="BK297" i="3"/>
  <c r="BL299" i="3"/>
  <c r="BM299" i="3"/>
  <c r="BM319" i="3"/>
  <c r="BL319" i="3"/>
  <c r="BJ319" i="3"/>
  <c r="BG346" i="3"/>
  <c r="BC346" i="3"/>
  <c r="AY346" i="3"/>
  <c r="AU346" i="3"/>
  <c r="AQ346" i="3"/>
  <c r="AM346" i="3"/>
  <c r="AI346" i="3"/>
  <c r="AE346" i="3"/>
  <c r="AA346" i="3"/>
  <c r="W346" i="3"/>
  <c r="S346" i="3"/>
  <c r="O346" i="3"/>
  <c r="BH346" i="3"/>
  <c r="BD346" i="3"/>
  <c r="AZ346" i="3"/>
  <c r="AV346" i="3"/>
  <c r="AR346" i="3"/>
  <c r="AN346" i="3"/>
  <c r="AJ346" i="3"/>
  <c r="AF346" i="3"/>
  <c r="AB346" i="3"/>
  <c r="X346" i="3"/>
  <c r="T346" i="3"/>
  <c r="P346" i="3"/>
  <c r="BH350" i="3"/>
  <c r="BD350" i="3"/>
  <c r="AZ350" i="3"/>
  <c r="AV350" i="3"/>
  <c r="AR350" i="3"/>
  <c r="AN350" i="3"/>
  <c r="AJ350" i="3"/>
  <c r="AF350" i="3"/>
  <c r="AB350" i="3"/>
  <c r="X350" i="3"/>
  <c r="T350" i="3"/>
  <c r="P350" i="3"/>
  <c r="BI350" i="3"/>
  <c r="BE350" i="3"/>
  <c r="BA350" i="3"/>
  <c r="AW350" i="3"/>
  <c r="AS350" i="3"/>
  <c r="AO350" i="3"/>
  <c r="AK350" i="3"/>
  <c r="AG350" i="3"/>
  <c r="AC350" i="3"/>
  <c r="Y350" i="3"/>
  <c r="U350" i="3"/>
  <c r="Q350" i="3"/>
  <c r="M350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H354" i="3"/>
  <c r="BD354" i="3"/>
  <c r="AZ354" i="3"/>
  <c r="AV354" i="3"/>
  <c r="AR354" i="3"/>
  <c r="AN354" i="3"/>
  <c r="AJ354" i="3"/>
  <c r="AF354" i="3"/>
  <c r="AB354" i="3"/>
  <c r="X354" i="3"/>
  <c r="T354" i="3"/>
  <c r="P354" i="3"/>
  <c r="BJ455" i="3"/>
  <c r="BM296" i="3"/>
  <c r="BM310" i="3"/>
  <c r="BM312" i="3"/>
  <c r="BJ316" i="3"/>
  <c r="BN316" i="3"/>
  <c r="BL316" i="3"/>
  <c r="BM317" i="3"/>
  <c r="BL317" i="3"/>
  <c r="BJ317" i="3"/>
  <c r="BJ318" i="3"/>
  <c r="BN318" i="3"/>
  <c r="BL318" i="3"/>
  <c r="BK321" i="3"/>
  <c r="BK323" i="3"/>
  <c r="BK325" i="3"/>
  <c r="BK327" i="3"/>
  <c r="BK329" i="3"/>
  <c r="BK331" i="3"/>
  <c r="BK333" i="3"/>
  <c r="BK335" i="3"/>
  <c r="BN337" i="3"/>
  <c r="BK337" i="3"/>
  <c r="BJ337" i="3"/>
  <c r="BK339" i="3"/>
  <c r="BN339" i="3"/>
  <c r="BK341" i="3"/>
  <c r="BN341" i="3"/>
  <c r="BM341" i="3"/>
  <c r="BJ341" i="3"/>
  <c r="BK343" i="3"/>
  <c r="BN343" i="3"/>
  <c r="BN345" i="3"/>
  <c r="BJ345" i="3"/>
  <c r="BN349" i="3"/>
  <c r="BM349" i="3"/>
  <c r="BJ349" i="3"/>
  <c r="BM351" i="3"/>
  <c r="BJ351" i="3"/>
  <c r="BM353" i="3"/>
  <c r="BJ353" i="3"/>
  <c r="BK353" i="3"/>
  <c r="BN353" i="3"/>
  <c r="BK355" i="3"/>
  <c r="BN355" i="3"/>
  <c r="BL355" i="3"/>
  <c r="BJ355" i="3"/>
  <c r="BM357" i="3"/>
  <c r="BK357" i="3"/>
  <c r="BN357" i="3"/>
  <c r="BK359" i="3"/>
  <c r="BN359" i="3"/>
  <c r="BL359" i="3"/>
  <c r="BJ359" i="3"/>
  <c r="BM361" i="3"/>
  <c r="BK361" i="3"/>
  <c r="BN361" i="3"/>
  <c r="BK363" i="3"/>
  <c r="BN363" i="3"/>
  <c r="BL363" i="3"/>
  <c r="BJ363" i="3"/>
  <c r="BM365" i="3"/>
  <c r="BK365" i="3"/>
  <c r="BN365" i="3"/>
  <c r="BK367" i="3"/>
  <c r="BN367" i="3"/>
  <c r="BL367" i="3"/>
  <c r="BJ367" i="3"/>
  <c r="BM369" i="3"/>
  <c r="BM370" i="3"/>
  <c r="BL370" i="3"/>
  <c r="BI372" i="3"/>
  <c r="BE372" i="3"/>
  <c r="BA372" i="3"/>
  <c r="AW372" i="3"/>
  <c r="AS372" i="3"/>
  <c r="AO372" i="3"/>
  <c r="AK372" i="3"/>
  <c r="AG372" i="3"/>
  <c r="AC372" i="3"/>
  <c r="Y372" i="3"/>
  <c r="U372" i="3"/>
  <c r="Q372" i="3"/>
  <c r="M372" i="3"/>
  <c r="BF372" i="3"/>
  <c r="BB372" i="3"/>
  <c r="AX372" i="3"/>
  <c r="AT372" i="3"/>
  <c r="AP372" i="3"/>
  <c r="AL372" i="3"/>
  <c r="AH372" i="3"/>
  <c r="AD372" i="3"/>
  <c r="Z372" i="3"/>
  <c r="V372" i="3"/>
  <c r="R372" i="3"/>
  <c r="BL372" i="3" s="1"/>
  <c r="BI373" i="3"/>
  <c r="BE373" i="3"/>
  <c r="BA373" i="3"/>
  <c r="AW373" i="3"/>
  <c r="AS373" i="3"/>
  <c r="AO373" i="3"/>
  <c r="AK373" i="3"/>
  <c r="AG373" i="3"/>
  <c r="AC373" i="3"/>
  <c r="Y373" i="3"/>
  <c r="U373" i="3"/>
  <c r="Q373" i="3"/>
  <c r="M373" i="3"/>
  <c r="BF373" i="3"/>
  <c r="BB373" i="3"/>
  <c r="AX373" i="3"/>
  <c r="AT373" i="3"/>
  <c r="AP373" i="3"/>
  <c r="AL373" i="3"/>
  <c r="AH373" i="3"/>
  <c r="AD373" i="3"/>
  <c r="Z373" i="3"/>
  <c r="V373" i="3"/>
  <c r="R373" i="3"/>
  <c r="BL373" i="3" s="1"/>
  <c r="BJ374" i="3"/>
  <c r="BN374" i="3"/>
  <c r="BM376" i="3"/>
  <c r="BL376" i="3"/>
  <c r="BJ376" i="3"/>
  <c r="BN376" i="3"/>
  <c r="BM377" i="3"/>
  <c r="BM378" i="3"/>
  <c r="BL378" i="3"/>
  <c r="BI380" i="3"/>
  <c r="BE380" i="3"/>
  <c r="BA380" i="3"/>
  <c r="AW380" i="3"/>
  <c r="AS380" i="3"/>
  <c r="AO380" i="3"/>
  <c r="AK380" i="3"/>
  <c r="AG380" i="3"/>
  <c r="AC380" i="3"/>
  <c r="Y380" i="3"/>
  <c r="U380" i="3"/>
  <c r="Q380" i="3"/>
  <c r="M380" i="3"/>
  <c r="BF380" i="3"/>
  <c r="BB380" i="3"/>
  <c r="AX380" i="3"/>
  <c r="AT380" i="3"/>
  <c r="AP380" i="3"/>
  <c r="AL380" i="3"/>
  <c r="AH380" i="3"/>
  <c r="AD380" i="3"/>
  <c r="Z380" i="3"/>
  <c r="V380" i="3"/>
  <c r="R380" i="3"/>
  <c r="BI381" i="3"/>
  <c r="BE381" i="3"/>
  <c r="BA381" i="3"/>
  <c r="AW381" i="3"/>
  <c r="AS381" i="3"/>
  <c r="AO381" i="3"/>
  <c r="AK381" i="3"/>
  <c r="AG381" i="3"/>
  <c r="AC381" i="3"/>
  <c r="Y381" i="3"/>
  <c r="U381" i="3"/>
  <c r="Q381" i="3"/>
  <c r="M381" i="3"/>
  <c r="BF381" i="3"/>
  <c r="BB381" i="3"/>
  <c r="AX381" i="3"/>
  <c r="AT381" i="3"/>
  <c r="AP381" i="3"/>
  <c r="AL381" i="3"/>
  <c r="AH381" i="3"/>
  <c r="AD381" i="3"/>
  <c r="Z381" i="3"/>
  <c r="V381" i="3"/>
  <c r="R381" i="3"/>
  <c r="BJ382" i="3"/>
  <c r="BN382" i="3"/>
  <c r="BL383" i="3"/>
  <c r="BJ383" i="3"/>
  <c r="BM387" i="3"/>
  <c r="BK387" i="3"/>
  <c r="BN387" i="3"/>
  <c r="BL391" i="3"/>
  <c r="BJ391" i="3"/>
  <c r="BM395" i="3"/>
  <c r="BK395" i="3"/>
  <c r="BN395" i="3"/>
  <c r="BM399" i="3"/>
  <c r="BH404" i="3"/>
  <c r="BD404" i="3"/>
  <c r="AZ404" i="3"/>
  <c r="AV404" i="3"/>
  <c r="AR404" i="3"/>
  <c r="AN404" i="3"/>
  <c r="AJ404" i="3"/>
  <c r="AF404" i="3"/>
  <c r="AB404" i="3"/>
  <c r="X404" i="3"/>
  <c r="T404" i="3"/>
  <c r="P404" i="3"/>
  <c r="BI404" i="3"/>
  <c r="BE404" i="3"/>
  <c r="BA404" i="3"/>
  <c r="AW404" i="3"/>
  <c r="AS404" i="3"/>
  <c r="AO404" i="3"/>
  <c r="AK404" i="3"/>
  <c r="AG404" i="3"/>
  <c r="AC404" i="3"/>
  <c r="Y404" i="3"/>
  <c r="U404" i="3"/>
  <c r="Q404" i="3"/>
  <c r="BL405" i="3"/>
  <c r="BJ405" i="3"/>
  <c r="BH412" i="3"/>
  <c r="BD412" i="3"/>
  <c r="AZ412" i="3"/>
  <c r="AV412" i="3"/>
  <c r="AR412" i="3"/>
  <c r="AN412" i="3"/>
  <c r="AJ412" i="3"/>
  <c r="AF412" i="3"/>
  <c r="AB412" i="3"/>
  <c r="X412" i="3"/>
  <c r="T412" i="3"/>
  <c r="P412" i="3"/>
  <c r="BI412" i="3"/>
  <c r="BE412" i="3"/>
  <c r="BA412" i="3"/>
  <c r="AW412" i="3"/>
  <c r="AS412" i="3"/>
  <c r="AO412" i="3"/>
  <c r="AK412" i="3"/>
  <c r="AG412" i="3"/>
  <c r="AC412" i="3"/>
  <c r="Y412" i="3"/>
  <c r="U412" i="3"/>
  <c r="Q412" i="3"/>
  <c r="BJ412" i="3" s="1"/>
  <c r="BH420" i="3"/>
  <c r="BD420" i="3"/>
  <c r="AZ420" i="3"/>
  <c r="AV420" i="3"/>
  <c r="AR420" i="3"/>
  <c r="AN420" i="3"/>
  <c r="AJ420" i="3"/>
  <c r="AF420" i="3"/>
  <c r="AB420" i="3"/>
  <c r="X420" i="3"/>
  <c r="T420" i="3"/>
  <c r="P420" i="3"/>
  <c r="BI420" i="3"/>
  <c r="BE420" i="3"/>
  <c r="BA420" i="3"/>
  <c r="AW420" i="3"/>
  <c r="AS420" i="3"/>
  <c r="AO420" i="3"/>
  <c r="AK420" i="3"/>
  <c r="AG420" i="3"/>
  <c r="AC420" i="3"/>
  <c r="Y420" i="3"/>
  <c r="U420" i="3"/>
  <c r="Q420" i="3"/>
  <c r="BJ420" i="3" s="1"/>
  <c r="BN428" i="3"/>
  <c r="BK428" i="3"/>
  <c r="BJ428" i="3"/>
  <c r="BF429" i="3"/>
  <c r="BB429" i="3"/>
  <c r="AX429" i="3"/>
  <c r="AT429" i="3"/>
  <c r="AP429" i="3"/>
  <c r="AL429" i="3"/>
  <c r="AH429" i="3"/>
  <c r="AD429" i="3"/>
  <c r="Z429" i="3"/>
  <c r="V429" i="3"/>
  <c r="R429" i="3"/>
  <c r="N429" i="3"/>
  <c r="BG429" i="3"/>
  <c r="BC429" i="3"/>
  <c r="AY429" i="3"/>
  <c r="AU429" i="3"/>
  <c r="AQ429" i="3"/>
  <c r="AM429" i="3"/>
  <c r="AI429" i="3"/>
  <c r="AE429" i="3"/>
  <c r="AA429" i="3"/>
  <c r="W429" i="3"/>
  <c r="S429" i="3"/>
  <c r="BI436" i="3"/>
  <c r="BE436" i="3"/>
  <c r="BA436" i="3"/>
  <c r="AW436" i="3"/>
  <c r="AS436" i="3"/>
  <c r="AO436" i="3"/>
  <c r="AK436" i="3"/>
  <c r="AG436" i="3"/>
  <c r="AC436" i="3"/>
  <c r="Y436" i="3"/>
  <c r="U436" i="3"/>
  <c r="Q436" i="3"/>
  <c r="M436" i="3"/>
  <c r="BF436" i="3"/>
  <c r="BB436" i="3"/>
  <c r="AX436" i="3"/>
  <c r="AT436" i="3"/>
  <c r="AP436" i="3"/>
  <c r="AL436" i="3"/>
  <c r="AH436" i="3"/>
  <c r="AD436" i="3"/>
  <c r="Z436" i="3"/>
  <c r="V436" i="3"/>
  <c r="BK436" i="3" s="1"/>
  <c r="R436" i="3"/>
  <c r="BL437" i="3"/>
  <c r="BN444" i="3"/>
  <c r="BK444" i="3"/>
  <c r="BJ444" i="3"/>
  <c r="BF445" i="3"/>
  <c r="BB445" i="3"/>
  <c r="AX445" i="3"/>
  <c r="AT445" i="3"/>
  <c r="AP445" i="3"/>
  <c r="AL445" i="3"/>
  <c r="AH445" i="3"/>
  <c r="AD445" i="3"/>
  <c r="Z445" i="3"/>
  <c r="V445" i="3"/>
  <c r="R445" i="3"/>
  <c r="N445" i="3"/>
  <c r="BG445" i="3"/>
  <c r="BC445" i="3"/>
  <c r="AY445" i="3"/>
  <c r="AU445" i="3"/>
  <c r="AQ445" i="3"/>
  <c r="AM445" i="3"/>
  <c r="AI445" i="3"/>
  <c r="AE445" i="3"/>
  <c r="AA445" i="3"/>
  <c r="W445" i="3"/>
  <c r="S445" i="3"/>
  <c r="N452" i="3"/>
  <c r="R452" i="3"/>
  <c r="V452" i="3"/>
  <c r="Z452" i="3"/>
  <c r="AD452" i="3"/>
  <c r="AH452" i="3"/>
  <c r="AL452" i="3"/>
  <c r="AP452" i="3"/>
  <c r="AT452" i="3"/>
  <c r="AX452" i="3"/>
  <c r="BB452" i="3"/>
  <c r="BN453" i="3"/>
  <c r="BJ453" i="3"/>
  <c r="BL454" i="3"/>
  <c r="BM454" i="3"/>
  <c r="N456" i="3"/>
  <c r="R456" i="3"/>
  <c r="V456" i="3"/>
  <c r="Z456" i="3"/>
  <c r="AD456" i="3"/>
  <c r="AH456" i="3"/>
  <c r="AL456" i="3"/>
  <c r="AP456" i="3"/>
  <c r="AT456" i="3"/>
  <c r="AX456" i="3"/>
  <c r="BB456" i="3"/>
  <c r="BF456" i="3"/>
  <c r="BN457" i="3"/>
  <c r="BJ457" i="3"/>
  <c r="O458" i="3"/>
  <c r="BN458" i="3" s="1"/>
  <c r="S458" i="3"/>
  <c r="W458" i="3"/>
  <c r="AA458" i="3"/>
  <c r="AE458" i="3"/>
  <c r="AI458" i="3"/>
  <c r="AM458" i="3"/>
  <c r="AQ458" i="3"/>
  <c r="AU458" i="3"/>
  <c r="AY458" i="3"/>
  <c r="BC458" i="3"/>
  <c r="BG458" i="3"/>
  <c r="N460" i="3"/>
  <c r="R460" i="3"/>
  <c r="V460" i="3"/>
  <c r="Z460" i="3"/>
  <c r="AD460" i="3"/>
  <c r="AH460" i="3"/>
  <c r="AL460" i="3"/>
  <c r="AP460" i="3"/>
  <c r="AT460" i="3"/>
  <c r="AX460" i="3"/>
  <c r="BB460" i="3"/>
  <c r="BF460" i="3"/>
  <c r="O462" i="3"/>
  <c r="S462" i="3"/>
  <c r="W462" i="3"/>
  <c r="AA462" i="3"/>
  <c r="AE462" i="3"/>
  <c r="AI462" i="3"/>
  <c r="AM462" i="3"/>
  <c r="AQ462" i="3"/>
  <c r="AU462" i="3"/>
  <c r="AY462" i="3"/>
  <c r="BC462" i="3"/>
  <c r="BG462" i="3"/>
  <c r="BF301" i="3"/>
  <c r="AX301" i="3"/>
  <c r="AP301" i="3"/>
  <c r="AH301" i="3"/>
  <c r="BD301" i="3"/>
  <c r="AV301" i="3"/>
  <c r="AN301" i="3"/>
  <c r="AF301" i="3"/>
  <c r="AB301" i="3"/>
  <c r="X301" i="3"/>
  <c r="T301" i="3"/>
  <c r="P301" i="3"/>
  <c r="BG301" i="3"/>
  <c r="BC301" i="3"/>
  <c r="AY301" i="3"/>
  <c r="AU301" i="3"/>
  <c r="AQ301" i="3"/>
  <c r="AM301" i="3"/>
  <c r="AI301" i="3"/>
  <c r="AE301" i="3"/>
  <c r="AA301" i="3"/>
  <c r="W301" i="3"/>
  <c r="S301" i="3"/>
  <c r="BG305" i="3"/>
  <c r="BC305" i="3"/>
  <c r="AY305" i="3"/>
  <c r="AU305" i="3"/>
  <c r="AQ305" i="3"/>
  <c r="AM305" i="3"/>
  <c r="AI305" i="3"/>
  <c r="AE305" i="3"/>
  <c r="AA305" i="3"/>
  <c r="W305" i="3"/>
  <c r="S305" i="3"/>
  <c r="O305" i="3"/>
  <c r="BH305" i="3"/>
  <c r="BD305" i="3"/>
  <c r="AZ305" i="3"/>
  <c r="AV305" i="3"/>
  <c r="AR305" i="3"/>
  <c r="AN305" i="3"/>
  <c r="AJ305" i="3"/>
  <c r="AF305" i="3"/>
  <c r="AB305" i="3"/>
  <c r="X305" i="3"/>
  <c r="T305" i="3"/>
  <c r="BG309" i="3"/>
  <c r="BC309" i="3"/>
  <c r="AY309" i="3"/>
  <c r="AU309" i="3"/>
  <c r="AQ309" i="3"/>
  <c r="AM309" i="3"/>
  <c r="AI309" i="3"/>
  <c r="AE309" i="3"/>
  <c r="AA309" i="3"/>
  <c r="W309" i="3"/>
  <c r="S309" i="3"/>
  <c r="O309" i="3"/>
  <c r="BH309" i="3"/>
  <c r="BD309" i="3"/>
  <c r="AZ309" i="3"/>
  <c r="AV309" i="3"/>
  <c r="AR309" i="3"/>
  <c r="AN309" i="3"/>
  <c r="AJ309" i="3"/>
  <c r="AF309" i="3"/>
  <c r="AB309" i="3"/>
  <c r="X309" i="3"/>
  <c r="T309" i="3"/>
  <c r="BG311" i="3"/>
  <c r="BC311" i="3"/>
  <c r="AY311" i="3"/>
  <c r="AU311" i="3"/>
  <c r="AQ311" i="3"/>
  <c r="AM311" i="3"/>
  <c r="AI311" i="3"/>
  <c r="AE311" i="3"/>
  <c r="AA311" i="3"/>
  <c r="W311" i="3"/>
  <c r="S311" i="3"/>
  <c r="O311" i="3"/>
  <c r="BH311" i="3"/>
  <c r="BD311" i="3"/>
  <c r="AZ311" i="3"/>
  <c r="AV311" i="3"/>
  <c r="AR311" i="3"/>
  <c r="AN311" i="3"/>
  <c r="AJ311" i="3"/>
  <c r="AF311" i="3"/>
  <c r="AB311" i="3"/>
  <c r="X311" i="3"/>
  <c r="T311" i="3"/>
  <c r="BG313" i="3"/>
  <c r="BC313" i="3"/>
  <c r="AY313" i="3"/>
  <c r="AU313" i="3"/>
  <c r="AQ313" i="3"/>
  <c r="AM313" i="3"/>
  <c r="AI313" i="3"/>
  <c r="AE313" i="3"/>
  <c r="AA313" i="3"/>
  <c r="W313" i="3"/>
  <c r="S313" i="3"/>
  <c r="O313" i="3"/>
  <c r="BH313" i="3"/>
  <c r="BD313" i="3"/>
  <c r="AZ313" i="3"/>
  <c r="AV313" i="3"/>
  <c r="AR313" i="3"/>
  <c r="AN313" i="3"/>
  <c r="AJ313" i="3"/>
  <c r="AF313" i="3"/>
  <c r="AB313" i="3"/>
  <c r="X313" i="3"/>
  <c r="T313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F358" i="3"/>
  <c r="BB358" i="3"/>
  <c r="AX358" i="3"/>
  <c r="AT358" i="3"/>
  <c r="AP358" i="3"/>
  <c r="AL358" i="3"/>
  <c r="AH358" i="3"/>
  <c r="AD358" i="3"/>
  <c r="Z358" i="3"/>
  <c r="V358" i="3"/>
  <c r="R358" i="3"/>
  <c r="BH360" i="3"/>
  <c r="BD360" i="3"/>
  <c r="AZ360" i="3"/>
  <c r="AV360" i="3"/>
  <c r="AR360" i="3"/>
  <c r="AN360" i="3"/>
  <c r="AJ360" i="3"/>
  <c r="AF360" i="3"/>
  <c r="AB360" i="3"/>
  <c r="X360" i="3"/>
  <c r="T360" i="3"/>
  <c r="P360" i="3"/>
  <c r="BI360" i="3"/>
  <c r="BE360" i="3"/>
  <c r="BA360" i="3"/>
  <c r="AW360" i="3"/>
  <c r="AS360" i="3"/>
  <c r="AO360" i="3"/>
  <c r="AK360" i="3"/>
  <c r="AG360" i="3"/>
  <c r="AC360" i="3"/>
  <c r="Y360" i="3"/>
  <c r="U360" i="3"/>
  <c r="Q360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F362" i="3"/>
  <c r="BB362" i="3"/>
  <c r="AX362" i="3"/>
  <c r="AT362" i="3"/>
  <c r="AP362" i="3"/>
  <c r="AL362" i="3"/>
  <c r="AH362" i="3"/>
  <c r="AD362" i="3"/>
  <c r="Z362" i="3"/>
  <c r="V362" i="3"/>
  <c r="R362" i="3"/>
  <c r="BH364" i="3"/>
  <c r="BD364" i="3"/>
  <c r="AZ364" i="3"/>
  <c r="AV364" i="3"/>
  <c r="AR364" i="3"/>
  <c r="AN364" i="3"/>
  <c r="AJ364" i="3"/>
  <c r="AF364" i="3"/>
  <c r="AB364" i="3"/>
  <c r="X364" i="3"/>
  <c r="T364" i="3"/>
  <c r="P364" i="3"/>
  <c r="BI364" i="3"/>
  <c r="BE364" i="3"/>
  <c r="BA364" i="3"/>
  <c r="AW364" i="3"/>
  <c r="AS364" i="3"/>
  <c r="AO364" i="3"/>
  <c r="AK364" i="3"/>
  <c r="AG364" i="3"/>
  <c r="AC364" i="3"/>
  <c r="Y364" i="3"/>
  <c r="U364" i="3"/>
  <c r="Q364" i="3"/>
  <c r="BI366" i="3"/>
  <c r="BE366" i="3"/>
  <c r="BA366" i="3"/>
  <c r="AW366" i="3"/>
  <c r="AS366" i="3"/>
  <c r="AO366" i="3"/>
  <c r="AK366" i="3"/>
  <c r="AG366" i="3"/>
  <c r="AC366" i="3"/>
  <c r="Y366" i="3"/>
  <c r="U366" i="3"/>
  <c r="Q366" i="3"/>
  <c r="M366" i="3"/>
  <c r="BF366" i="3"/>
  <c r="BB366" i="3"/>
  <c r="AX366" i="3"/>
  <c r="AT366" i="3"/>
  <c r="AP366" i="3"/>
  <c r="AL366" i="3"/>
  <c r="AH366" i="3"/>
  <c r="AD366" i="3"/>
  <c r="Z366" i="3"/>
  <c r="V366" i="3"/>
  <c r="R366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O396" i="3"/>
  <c r="AS396" i="3"/>
  <c r="AW396" i="3"/>
  <c r="AY396" i="3"/>
  <c r="BA396" i="3"/>
  <c r="BC396" i="3"/>
  <c r="BE396" i="3"/>
  <c r="BG396" i="3"/>
  <c r="BI396" i="3"/>
  <c r="AM396" i="3"/>
  <c r="AQ396" i="3"/>
  <c r="AU396" i="3"/>
  <c r="AX396" i="3"/>
  <c r="AZ396" i="3"/>
  <c r="BB396" i="3"/>
  <c r="BD396" i="3"/>
  <c r="BF396" i="3"/>
  <c r="BH396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Y398" i="3"/>
  <c r="AA398" i="3"/>
  <c r="AC398" i="3"/>
  <c r="AE398" i="3"/>
  <c r="AG398" i="3"/>
  <c r="AI398" i="3"/>
  <c r="AK398" i="3"/>
  <c r="AM398" i="3"/>
  <c r="AO398" i="3"/>
  <c r="AQ398" i="3"/>
  <c r="AS398" i="3"/>
  <c r="AU398" i="3"/>
  <c r="AW398" i="3"/>
  <c r="AY398" i="3"/>
  <c r="BA398" i="3"/>
  <c r="BC398" i="3"/>
  <c r="BE398" i="3"/>
  <c r="BG398" i="3"/>
  <c r="BI398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N409" i="3"/>
  <c r="P409" i="3"/>
  <c r="R409" i="3"/>
  <c r="T409" i="3"/>
  <c r="V409" i="3"/>
  <c r="X409" i="3"/>
  <c r="Z409" i="3"/>
  <c r="AB409" i="3"/>
  <c r="AD409" i="3"/>
  <c r="AF409" i="3"/>
  <c r="AH409" i="3"/>
  <c r="AJ409" i="3"/>
  <c r="AL409" i="3"/>
  <c r="AN409" i="3"/>
  <c r="AP409" i="3"/>
  <c r="AR409" i="3"/>
  <c r="AT409" i="3"/>
  <c r="AV409" i="3"/>
  <c r="AX409" i="3"/>
  <c r="AZ409" i="3"/>
  <c r="BB409" i="3"/>
  <c r="BD409" i="3"/>
  <c r="BF409" i="3"/>
  <c r="BH409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BJ298" i="3"/>
  <c r="BN298" i="3"/>
  <c r="BG300" i="3"/>
  <c r="BC300" i="3"/>
  <c r="AY300" i="3"/>
  <c r="AU300" i="3"/>
  <c r="AQ300" i="3"/>
  <c r="AM300" i="3"/>
  <c r="AI300" i="3"/>
  <c r="AE300" i="3"/>
  <c r="AA300" i="3"/>
  <c r="W300" i="3"/>
  <c r="S300" i="3"/>
  <c r="BK300" i="3" s="1"/>
  <c r="O300" i="3"/>
  <c r="BH300" i="3"/>
  <c r="BD300" i="3"/>
  <c r="AZ300" i="3"/>
  <c r="AV300" i="3"/>
  <c r="AR300" i="3"/>
  <c r="AN300" i="3"/>
  <c r="AJ300" i="3"/>
  <c r="AF300" i="3"/>
  <c r="AB300" i="3"/>
  <c r="X300" i="3"/>
  <c r="T300" i="3"/>
  <c r="BI304" i="3"/>
  <c r="BE304" i="3"/>
  <c r="BA304" i="3"/>
  <c r="AW304" i="3"/>
  <c r="AS304" i="3"/>
  <c r="AO304" i="3"/>
  <c r="AK304" i="3"/>
  <c r="AG304" i="3"/>
  <c r="AC304" i="3"/>
  <c r="Y304" i="3"/>
  <c r="U304" i="3"/>
  <c r="Q304" i="3"/>
  <c r="M304" i="3"/>
  <c r="BF304" i="3"/>
  <c r="BB304" i="3"/>
  <c r="AX304" i="3"/>
  <c r="AT304" i="3"/>
  <c r="AP304" i="3"/>
  <c r="AL304" i="3"/>
  <c r="AH304" i="3"/>
  <c r="AD304" i="3"/>
  <c r="Z304" i="3"/>
  <c r="V304" i="3"/>
  <c r="R304" i="3"/>
  <c r="BF308" i="3"/>
  <c r="BB308" i="3"/>
  <c r="AX308" i="3"/>
  <c r="AT308" i="3"/>
  <c r="AP308" i="3"/>
  <c r="AL308" i="3"/>
  <c r="BI308" i="3"/>
  <c r="BE308" i="3"/>
  <c r="BA308" i="3"/>
  <c r="AW308" i="3"/>
  <c r="AS308" i="3"/>
  <c r="AO308" i="3"/>
  <c r="AK308" i="3"/>
  <c r="AG308" i="3"/>
  <c r="AC308" i="3"/>
  <c r="Y308" i="3"/>
  <c r="U308" i="3"/>
  <c r="Q308" i="3"/>
  <c r="M308" i="3"/>
  <c r="AF308" i="3"/>
  <c r="AB308" i="3"/>
  <c r="X308" i="3"/>
  <c r="T308" i="3"/>
  <c r="BG344" i="3"/>
  <c r="BC344" i="3"/>
  <c r="AY344" i="3"/>
  <c r="AU344" i="3"/>
  <c r="AQ344" i="3"/>
  <c r="AM344" i="3"/>
  <c r="AI344" i="3"/>
  <c r="AE344" i="3"/>
  <c r="AA344" i="3"/>
  <c r="W344" i="3"/>
  <c r="S344" i="3"/>
  <c r="O344" i="3"/>
  <c r="BH344" i="3"/>
  <c r="BD344" i="3"/>
  <c r="AZ344" i="3"/>
  <c r="AV344" i="3"/>
  <c r="AR344" i="3"/>
  <c r="AN344" i="3"/>
  <c r="AJ344" i="3"/>
  <c r="AF344" i="3"/>
  <c r="AB344" i="3"/>
  <c r="X344" i="3"/>
  <c r="T344" i="3"/>
  <c r="BI348" i="3"/>
  <c r="BE348" i="3"/>
  <c r="BA348" i="3"/>
  <c r="AW348" i="3"/>
  <c r="AS348" i="3"/>
  <c r="AO348" i="3"/>
  <c r="AK348" i="3"/>
  <c r="AG348" i="3"/>
  <c r="AC348" i="3"/>
  <c r="Y348" i="3"/>
  <c r="U348" i="3"/>
  <c r="Q348" i="3"/>
  <c r="M348" i="3"/>
  <c r="BF348" i="3"/>
  <c r="BB348" i="3"/>
  <c r="AX348" i="3"/>
  <c r="AT348" i="3"/>
  <c r="AP348" i="3"/>
  <c r="AL348" i="3"/>
  <c r="AH348" i="3"/>
  <c r="AD348" i="3"/>
  <c r="Z348" i="3"/>
  <c r="V348" i="3"/>
  <c r="R348" i="3"/>
  <c r="BF352" i="3"/>
  <c r="BB352" i="3"/>
  <c r="AX352" i="3"/>
  <c r="AT352" i="3"/>
  <c r="AP352" i="3"/>
  <c r="AL352" i="3"/>
  <c r="AH352" i="3"/>
  <c r="AD352" i="3"/>
  <c r="Z352" i="3"/>
  <c r="V352" i="3"/>
  <c r="R352" i="3"/>
  <c r="N352" i="3"/>
  <c r="BG352" i="3"/>
  <c r="BC352" i="3"/>
  <c r="AY352" i="3"/>
  <c r="AU352" i="3"/>
  <c r="AQ352" i="3"/>
  <c r="AM352" i="3"/>
  <c r="AI352" i="3"/>
  <c r="AE352" i="3"/>
  <c r="AA352" i="3"/>
  <c r="W352" i="3"/>
  <c r="S352" i="3"/>
  <c r="BH356" i="3"/>
  <c r="BD356" i="3"/>
  <c r="AZ356" i="3"/>
  <c r="AV356" i="3"/>
  <c r="AR356" i="3"/>
  <c r="AN356" i="3"/>
  <c r="AJ356" i="3"/>
  <c r="AF356" i="3"/>
  <c r="AB356" i="3"/>
  <c r="X356" i="3"/>
  <c r="T356" i="3"/>
  <c r="P356" i="3"/>
  <c r="BI356" i="3"/>
  <c r="BE356" i="3"/>
  <c r="BA356" i="3"/>
  <c r="AW356" i="3"/>
  <c r="AS356" i="3"/>
  <c r="AO356" i="3"/>
  <c r="AK356" i="3"/>
  <c r="AG356" i="3"/>
  <c r="AC356" i="3"/>
  <c r="Y356" i="3"/>
  <c r="U356" i="3"/>
  <c r="Q356" i="3"/>
  <c r="BM297" i="3"/>
  <c r="BL297" i="3"/>
  <c r="BJ299" i="3"/>
  <c r="BN299" i="3"/>
  <c r="BK299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N302" i="3" s="1"/>
  <c r="BH302" i="3"/>
  <c r="BD302" i="3"/>
  <c r="AZ302" i="3"/>
  <c r="AV302" i="3"/>
  <c r="AR302" i="3"/>
  <c r="AN302" i="3"/>
  <c r="AJ302" i="3"/>
  <c r="AF302" i="3"/>
  <c r="AB302" i="3"/>
  <c r="X302" i="3"/>
  <c r="T302" i="3"/>
  <c r="BI306" i="3"/>
  <c r="BE306" i="3"/>
  <c r="BA306" i="3"/>
  <c r="AW306" i="3"/>
  <c r="AS306" i="3"/>
  <c r="AO306" i="3"/>
  <c r="AK306" i="3"/>
  <c r="AG306" i="3"/>
  <c r="AC306" i="3"/>
  <c r="Y306" i="3"/>
  <c r="U306" i="3"/>
  <c r="Q306" i="3"/>
  <c r="M306" i="3"/>
  <c r="BF306" i="3"/>
  <c r="BB306" i="3"/>
  <c r="AX306" i="3"/>
  <c r="AT306" i="3"/>
  <c r="AP306" i="3"/>
  <c r="AL306" i="3"/>
  <c r="AH306" i="3"/>
  <c r="AD306" i="3"/>
  <c r="Z306" i="3"/>
  <c r="V306" i="3"/>
  <c r="R306" i="3"/>
  <c r="BG314" i="3"/>
  <c r="BC314" i="3"/>
  <c r="AY314" i="3"/>
  <c r="AU314" i="3"/>
  <c r="AQ314" i="3"/>
  <c r="AM314" i="3"/>
  <c r="AI314" i="3"/>
  <c r="AE314" i="3"/>
  <c r="AA314" i="3"/>
  <c r="W314" i="3"/>
  <c r="S314" i="3"/>
  <c r="O314" i="3"/>
  <c r="BH314" i="3"/>
  <c r="BD314" i="3"/>
  <c r="AZ314" i="3"/>
  <c r="AV314" i="3"/>
  <c r="AR314" i="3"/>
  <c r="AN314" i="3"/>
  <c r="AJ314" i="3"/>
  <c r="AF314" i="3"/>
  <c r="AB314" i="3"/>
  <c r="X314" i="3"/>
  <c r="T314" i="3"/>
  <c r="BK319" i="3"/>
  <c r="BI346" i="3"/>
  <c r="BE346" i="3"/>
  <c r="BA346" i="3"/>
  <c r="AW346" i="3"/>
  <c r="AS346" i="3"/>
  <c r="AO346" i="3"/>
  <c r="AK346" i="3"/>
  <c r="AG346" i="3"/>
  <c r="AC346" i="3"/>
  <c r="Y346" i="3"/>
  <c r="U346" i="3"/>
  <c r="Q346" i="3"/>
  <c r="M346" i="3"/>
  <c r="BF346" i="3"/>
  <c r="BB346" i="3"/>
  <c r="AX346" i="3"/>
  <c r="AT346" i="3"/>
  <c r="AP346" i="3"/>
  <c r="AL346" i="3"/>
  <c r="AH346" i="3"/>
  <c r="AD346" i="3"/>
  <c r="Z346" i="3"/>
  <c r="V346" i="3"/>
  <c r="R346" i="3"/>
  <c r="BF350" i="3"/>
  <c r="BB350" i="3"/>
  <c r="AX350" i="3"/>
  <c r="AT350" i="3"/>
  <c r="AP350" i="3"/>
  <c r="AL350" i="3"/>
  <c r="AH350" i="3"/>
  <c r="AD350" i="3"/>
  <c r="Z350" i="3"/>
  <c r="V350" i="3"/>
  <c r="R350" i="3"/>
  <c r="N350" i="3"/>
  <c r="BG350" i="3"/>
  <c r="BC350" i="3"/>
  <c r="AY350" i="3"/>
  <c r="AU350" i="3"/>
  <c r="AQ350" i="3"/>
  <c r="AM350" i="3"/>
  <c r="AI350" i="3"/>
  <c r="AE350" i="3"/>
  <c r="AA350" i="3"/>
  <c r="W350" i="3"/>
  <c r="S350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F354" i="3"/>
  <c r="BB354" i="3"/>
  <c r="AX354" i="3"/>
  <c r="AT354" i="3"/>
  <c r="AP354" i="3"/>
  <c r="AL354" i="3"/>
  <c r="AH354" i="3"/>
  <c r="AD354" i="3"/>
  <c r="Z354" i="3"/>
  <c r="V354" i="3"/>
  <c r="R354" i="3"/>
  <c r="K294" i="3"/>
  <c r="K293" i="3"/>
  <c r="K292" i="3"/>
  <c r="BF292" i="3" s="1"/>
  <c r="K289" i="3"/>
  <c r="BE289" i="3" s="1"/>
  <c r="K288" i="3"/>
  <c r="K287" i="3"/>
  <c r="K286" i="3"/>
  <c r="BE286" i="3" s="1"/>
  <c r="K282" i="3"/>
  <c r="O282" i="3" s="1"/>
  <c r="K273" i="3"/>
  <c r="L263" i="3"/>
  <c r="K258" i="3"/>
  <c r="L293" i="3"/>
  <c r="AQ293" i="3" s="1"/>
  <c r="L292" i="3"/>
  <c r="K291" i="3"/>
  <c r="L288" i="3"/>
  <c r="AV288" i="3" s="1"/>
  <c r="L287" i="3"/>
  <c r="X287" i="3" s="1"/>
  <c r="L286" i="3"/>
  <c r="L285" i="3"/>
  <c r="K284" i="3"/>
  <c r="N284" i="3" s="1"/>
  <c r="L281" i="3"/>
  <c r="K280" i="3"/>
  <c r="K279" i="3"/>
  <c r="K278" i="3"/>
  <c r="Q278" i="3" s="1"/>
  <c r="K277" i="3"/>
  <c r="X277" i="3" s="1"/>
  <c r="K276" i="3"/>
  <c r="K275" i="3"/>
  <c r="L272" i="3"/>
  <c r="L268" i="3"/>
  <c r="K268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M267" i="3"/>
  <c r="U267" i="3"/>
  <c r="AC267" i="3"/>
  <c r="AK267" i="3"/>
  <c r="AS267" i="3"/>
  <c r="BA267" i="3"/>
  <c r="BI267" i="3"/>
  <c r="Q267" i="3"/>
  <c r="Y267" i="3"/>
  <c r="AG267" i="3"/>
  <c r="AO267" i="3"/>
  <c r="AW267" i="3"/>
  <c r="BE267" i="3"/>
  <c r="N262" i="3"/>
  <c r="P262" i="3"/>
  <c r="R262" i="3"/>
  <c r="T262" i="3"/>
  <c r="V262" i="3"/>
  <c r="X262" i="3"/>
  <c r="Z262" i="3"/>
  <c r="AB262" i="3"/>
  <c r="AD262" i="3"/>
  <c r="AF262" i="3"/>
  <c r="AH262" i="3"/>
  <c r="AJ262" i="3"/>
  <c r="AL262" i="3"/>
  <c r="AN262" i="3"/>
  <c r="AP262" i="3"/>
  <c r="AR262" i="3"/>
  <c r="AT262" i="3"/>
  <c r="AV262" i="3"/>
  <c r="AX262" i="3"/>
  <c r="AZ262" i="3"/>
  <c r="BB262" i="3"/>
  <c r="BD262" i="3"/>
  <c r="BF262" i="3"/>
  <c r="BH262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L260" i="3"/>
  <c r="M260" i="3" s="1"/>
  <c r="L258" i="3"/>
  <c r="L295" i="3"/>
  <c r="L294" i="3"/>
  <c r="U294" i="3" s="1"/>
  <c r="BG293" i="3"/>
  <c r="Z291" i="3"/>
  <c r="AP291" i="3"/>
  <c r="BF291" i="3"/>
  <c r="Y289" i="3"/>
  <c r="AO289" i="3"/>
  <c r="AN287" i="3"/>
  <c r="BD287" i="3"/>
  <c r="K285" i="3"/>
  <c r="K283" i="3"/>
  <c r="K281" i="3"/>
  <c r="Q279" i="3"/>
  <c r="AG279" i="3"/>
  <c r="AW279" i="3"/>
  <c r="T279" i="3"/>
  <c r="AJ279" i="3"/>
  <c r="AZ279" i="3"/>
  <c r="R279" i="3"/>
  <c r="AH279" i="3"/>
  <c r="AX279" i="3"/>
  <c r="AF277" i="3"/>
  <c r="AN277" i="3"/>
  <c r="Q277" i="3"/>
  <c r="AG277" i="3"/>
  <c r="AE277" i="3"/>
  <c r="AU277" i="3"/>
  <c r="M275" i="3"/>
  <c r="U275" i="3"/>
  <c r="AC275" i="3"/>
  <c r="AK275" i="3"/>
  <c r="AS275" i="3"/>
  <c r="BA275" i="3"/>
  <c r="BI275" i="3"/>
  <c r="Z275" i="3"/>
  <c r="AP275" i="3"/>
  <c r="BF275" i="3"/>
  <c r="AB275" i="3"/>
  <c r="AR275" i="3"/>
  <c r="BH27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M270" i="3"/>
  <c r="U270" i="3"/>
  <c r="AC270" i="3"/>
  <c r="AK270" i="3"/>
  <c r="AS270" i="3"/>
  <c r="BA270" i="3"/>
  <c r="BI270" i="3"/>
  <c r="Q270" i="3"/>
  <c r="Y270" i="3"/>
  <c r="AG270" i="3"/>
  <c r="AO270" i="3"/>
  <c r="AW270" i="3"/>
  <c r="BE270" i="3"/>
  <c r="S268" i="3"/>
  <c r="AA268" i="3"/>
  <c r="AI268" i="3"/>
  <c r="AQ268" i="3"/>
  <c r="AY268" i="3"/>
  <c r="BG268" i="3"/>
  <c r="X268" i="3"/>
  <c r="AN268" i="3"/>
  <c r="BD268" i="3"/>
  <c r="AH268" i="3"/>
  <c r="N268" i="3"/>
  <c r="AT268" i="3"/>
  <c r="BA294" i="3"/>
  <c r="AZ293" i="3"/>
  <c r="AJ293" i="3"/>
  <c r="T293" i="3"/>
  <c r="BB292" i="3"/>
  <c r="AL292" i="3"/>
  <c r="V292" i="3"/>
  <c r="BE291" i="3"/>
  <c r="AO291" i="3"/>
  <c r="Y291" i="3"/>
  <c r="BF289" i="3"/>
  <c r="AP289" i="3"/>
  <c r="Z289" i="3"/>
  <c r="BH288" i="3"/>
  <c r="AR288" i="3"/>
  <c r="AB288" i="3"/>
  <c r="AU287" i="3"/>
  <c r="AE287" i="3"/>
  <c r="S287" i="3"/>
  <c r="BA286" i="3"/>
  <c r="AK286" i="3"/>
  <c r="U286" i="3"/>
  <c r="AX284" i="3"/>
  <c r="AH284" i="3"/>
  <c r="R284" i="3"/>
  <c r="BC282" i="3"/>
  <c r="AU282" i="3"/>
  <c r="AM282" i="3"/>
  <c r="AE282" i="3"/>
  <c r="W282" i="3"/>
  <c r="L265" i="3"/>
  <c r="K265" i="3"/>
  <c r="L264" i="3"/>
  <c r="N264" i="3" s="1"/>
  <c r="K263" i="3"/>
  <c r="L259" i="3"/>
  <c r="Q259" i="3" s="1"/>
  <c r="K295" i="3"/>
  <c r="N294" i="3"/>
  <c r="R294" i="3"/>
  <c r="AD294" i="3"/>
  <c r="AH294" i="3"/>
  <c r="AT294" i="3"/>
  <c r="AX294" i="3"/>
  <c r="M292" i="3"/>
  <c r="U292" i="3"/>
  <c r="AC292" i="3"/>
  <c r="AK292" i="3"/>
  <c r="AS292" i="3"/>
  <c r="BA292" i="3"/>
  <c r="BI292" i="3"/>
  <c r="K290" i="3"/>
  <c r="Q288" i="3"/>
  <c r="Y288" i="3"/>
  <c r="AG288" i="3"/>
  <c r="AO288" i="3"/>
  <c r="AW288" i="3"/>
  <c r="BE288" i="3"/>
  <c r="P286" i="3"/>
  <c r="X286" i="3"/>
  <c r="AF286" i="3"/>
  <c r="AN286" i="3"/>
  <c r="AV286" i="3"/>
  <c r="BD286" i="3"/>
  <c r="O284" i="3"/>
  <c r="W284" i="3"/>
  <c r="AE284" i="3"/>
  <c r="AM284" i="3"/>
  <c r="AU284" i="3"/>
  <c r="BC284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Q280" i="3"/>
  <c r="U280" i="3"/>
  <c r="Y280" i="3"/>
  <c r="AC280" i="3"/>
  <c r="AG280" i="3"/>
  <c r="AK280" i="3"/>
  <c r="AO280" i="3"/>
  <c r="AS280" i="3"/>
  <c r="AW280" i="3"/>
  <c r="BA280" i="3"/>
  <c r="BE280" i="3"/>
  <c r="BI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S278" i="3"/>
  <c r="AA278" i="3"/>
  <c r="AI278" i="3"/>
  <c r="AQ278" i="3"/>
  <c r="AY278" i="3"/>
  <c r="BG278" i="3"/>
  <c r="V278" i="3"/>
  <c r="AL278" i="3"/>
  <c r="BB278" i="3"/>
  <c r="X278" i="3"/>
  <c r="AN278" i="3"/>
  <c r="BD278" i="3"/>
  <c r="N276" i="3"/>
  <c r="P276" i="3"/>
  <c r="R276" i="3"/>
  <c r="T276" i="3"/>
  <c r="V276" i="3"/>
  <c r="X276" i="3"/>
  <c r="Z276" i="3"/>
  <c r="AB276" i="3"/>
  <c r="AD276" i="3"/>
  <c r="AF276" i="3"/>
  <c r="AH276" i="3"/>
  <c r="AJ276" i="3"/>
  <c r="AL276" i="3"/>
  <c r="AN276" i="3"/>
  <c r="AP276" i="3"/>
  <c r="AR276" i="3"/>
  <c r="AT276" i="3"/>
  <c r="AV276" i="3"/>
  <c r="AX276" i="3"/>
  <c r="AZ276" i="3"/>
  <c r="BB276" i="3"/>
  <c r="BD276" i="3"/>
  <c r="BF276" i="3"/>
  <c r="BH276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K274" i="3"/>
  <c r="K272" i="3"/>
  <c r="K271" i="3"/>
  <c r="K269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P266" i="3"/>
  <c r="T266" i="3"/>
  <c r="X266" i="3"/>
  <c r="AB266" i="3"/>
  <c r="AF266" i="3"/>
  <c r="AJ266" i="3"/>
  <c r="AN266" i="3"/>
  <c r="AP266" i="3"/>
  <c r="AR266" i="3"/>
  <c r="AT266" i="3"/>
  <c r="AV266" i="3"/>
  <c r="AX266" i="3"/>
  <c r="AZ266" i="3"/>
  <c r="BB266" i="3"/>
  <c r="BD266" i="3"/>
  <c r="BF266" i="3"/>
  <c r="BH266" i="3"/>
  <c r="R266" i="3"/>
  <c r="Z266" i="3"/>
  <c r="AH266" i="3"/>
  <c r="AO266" i="3"/>
  <c r="AS266" i="3"/>
  <c r="AW266" i="3"/>
  <c r="BA266" i="3"/>
  <c r="BE266" i="3"/>
  <c r="BI266" i="3"/>
  <c r="V266" i="3"/>
  <c r="AL266" i="3"/>
  <c r="AU266" i="3"/>
  <c r="BC266" i="3"/>
  <c r="N266" i="3"/>
  <c r="AD266" i="3"/>
  <c r="AQ266" i="3"/>
  <c r="AY266" i="3"/>
  <c r="BG266" i="3"/>
  <c r="BH259" i="3"/>
  <c r="AZ259" i="3"/>
  <c r="AR259" i="3"/>
  <c r="AJ259" i="3"/>
  <c r="AB259" i="3"/>
  <c r="T259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BF293" i="3"/>
  <c r="BB293" i="3"/>
  <c r="AX293" i="3"/>
  <c r="AT293" i="3"/>
  <c r="AP293" i="3"/>
  <c r="AL293" i="3"/>
  <c r="AH293" i="3"/>
  <c r="AD293" i="3"/>
  <c r="Z293" i="3"/>
  <c r="V293" i="3"/>
  <c r="R293" i="3"/>
  <c r="N293" i="3"/>
  <c r="AZ292" i="3"/>
  <c r="AJ292" i="3"/>
  <c r="T292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H289" i="3"/>
  <c r="BD289" i="3"/>
  <c r="AZ289" i="3"/>
  <c r="AV289" i="3"/>
  <c r="AR289" i="3"/>
  <c r="AN289" i="3"/>
  <c r="AJ289" i="3"/>
  <c r="AF289" i="3"/>
  <c r="AB289" i="3"/>
  <c r="X289" i="3"/>
  <c r="T289" i="3"/>
  <c r="P289" i="3"/>
  <c r="AX288" i="3"/>
  <c r="AH288" i="3"/>
  <c r="R288" i="3"/>
  <c r="BI287" i="3"/>
  <c r="BE287" i="3"/>
  <c r="BA287" i="3"/>
  <c r="AW287" i="3"/>
  <c r="AS287" i="3"/>
  <c r="AO287" i="3"/>
  <c r="AK287" i="3"/>
  <c r="AG287" i="3"/>
  <c r="AC287" i="3"/>
  <c r="Y287" i="3"/>
  <c r="U287" i="3"/>
  <c r="Q287" i="3"/>
  <c r="M287" i="3"/>
  <c r="BC286" i="3"/>
  <c r="AM286" i="3"/>
  <c r="W286" i="3"/>
  <c r="BD284" i="3"/>
  <c r="AN284" i="3"/>
  <c r="X284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P284" i="3" l="1"/>
  <c r="AF284" i="3"/>
  <c r="AV284" i="3"/>
  <c r="O286" i="3"/>
  <c r="AE286" i="3"/>
  <c r="AU286" i="3"/>
  <c r="Z288" i="3"/>
  <c r="AP288" i="3"/>
  <c r="BF288" i="3"/>
  <c r="AB292" i="3"/>
  <c r="AR292" i="3"/>
  <c r="BH292" i="3"/>
  <c r="AV278" i="3"/>
  <c r="AF278" i="3"/>
  <c r="P278" i="3"/>
  <c r="AT278" i="3"/>
  <c r="AD278" i="3"/>
  <c r="N278" i="3"/>
  <c r="BC278" i="3"/>
  <c r="AU278" i="3"/>
  <c r="AM278" i="3"/>
  <c r="AE278" i="3"/>
  <c r="W278" i="3"/>
  <c r="O278" i="3"/>
  <c r="BG284" i="3"/>
  <c r="AY284" i="3"/>
  <c r="AQ284" i="3"/>
  <c r="AI284" i="3"/>
  <c r="AA284" i="3"/>
  <c r="S284" i="3"/>
  <c r="BH286" i="3"/>
  <c r="AZ286" i="3"/>
  <c r="AR286" i="3"/>
  <c r="AJ286" i="3"/>
  <c r="AB286" i="3"/>
  <c r="T286" i="3"/>
  <c r="BI288" i="3"/>
  <c r="BA288" i="3"/>
  <c r="AS288" i="3"/>
  <c r="AK288" i="3"/>
  <c r="AC288" i="3"/>
  <c r="U288" i="3"/>
  <c r="M288" i="3"/>
  <c r="BE292" i="3"/>
  <c r="AW292" i="3"/>
  <c r="AO292" i="3"/>
  <c r="AG292" i="3"/>
  <c r="Y292" i="3"/>
  <c r="Q292" i="3"/>
  <c r="BB294" i="3"/>
  <c r="AL294" i="3"/>
  <c r="V294" i="3"/>
  <c r="Z284" i="3"/>
  <c r="AP284" i="3"/>
  <c r="BF284" i="3"/>
  <c r="AC286" i="3"/>
  <c r="AS286" i="3"/>
  <c r="BI286" i="3"/>
  <c r="T288" i="3"/>
  <c r="AJ288" i="3"/>
  <c r="AZ288" i="3"/>
  <c r="AD292" i="3"/>
  <c r="AT292" i="3"/>
  <c r="AK294" i="3"/>
  <c r="AW277" i="3"/>
  <c r="AV277" i="3"/>
  <c r="P277" i="3"/>
  <c r="AA293" i="3"/>
  <c r="T284" i="3"/>
  <c r="AJ284" i="3"/>
  <c r="AZ284" i="3"/>
  <c r="S286" i="3"/>
  <c r="AI286" i="3"/>
  <c r="AY286" i="3"/>
  <c r="N288" i="3"/>
  <c r="AD288" i="3"/>
  <c r="AT288" i="3"/>
  <c r="P292" i="3"/>
  <c r="AF292" i="3"/>
  <c r="AV292" i="3"/>
  <c r="BH278" i="3"/>
  <c r="AR278" i="3"/>
  <c r="AB278" i="3"/>
  <c r="BF278" i="3"/>
  <c r="AP278" i="3"/>
  <c r="Z278" i="3"/>
  <c r="BI278" i="3"/>
  <c r="BA278" i="3"/>
  <c r="AS278" i="3"/>
  <c r="AK278" i="3"/>
  <c r="AC278" i="3"/>
  <c r="U278" i="3"/>
  <c r="M278" i="3"/>
  <c r="BE284" i="3"/>
  <c r="AW284" i="3"/>
  <c r="AO284" i="3"/>
  <c r="AG284" i="3"/>
  <c r="Y284" i="3"/>
  <c r="Q284" i="3"/>
  <c r="BF286" i="3"/>
  <c r="AX286" i="3"/>
  <c r="AP286" i="3"/>
  <c r="AH286" i="3"/>
  <c r="Z286" i="3"/>
  <c r="R286" i="3"/>
  <c r="BG288" i="3"/>
  <c r="AY288" i="3"/>
  <c r="AQ288" i="3"/>
  <c r="AI288" i="3"/>
  <c r="AA288" i="3"/>
  <c r="S288" i="3"/>
  <c r="BC292" i="3"/>
  <c r="AU292" i="3"/>
  <c r="AM292" i="3"/>
  <c r="AE292" i="3"/>
  <c r="W292" i="3"/>
  <c r="O292" i="3"/>
  <c r="AD284" i="3"/>
  <c r="AT284" i="3"/>
  <c r="Q286" i="3"/>
  <c r="AG286" i="3"/>
  <c r="AW286" i="3"/>
  <c r="X288" i="3"/>
  <c r="AN288" i="3"/>
  <c r="BD288" i="3"/>
  <c r="R292" i="3"/>
  <c r="AH292" i="3"/>
  <c r="AX292" i="3"/>
  <c r="BN386" i="3"/>
  <c r="BK376" i="3"/>
  <c r="AB284" i="3"/>
  <c r="AR284" i="3"/>
  <c r="BH284" i="3"/>
  <c r="AA286" i="3"/>
  <c r="AQ286" i="3"/>
  <c r="BG286" i="3"/>
  <c r="V288" i="3"/>
  <c r="AL288" i="3"/>
  <c r="BB288" i="3"/>
  <c r="X292" i="3"/>
  <c r="AN292" i="3"/>
  <c r="BD292" i="3"/>
  <c r="AZ278" i="3"/>
  <c r="AJ278" i="3"/>
  <c r="T278" i="3"/>
  <c r="AX278" i="3"/>
  <c r="AH278" i="3"/>
  <c r="R278" i="3"/>
  <c r="BE278" i="3"/>
  <c r="AW278" i="3"/>
  <c r="AO278" i="3"/>
  <c r="AG278" i="3"/>
  <c r="Y278" i="3"/>
  <c r="BI284" i="3"/>
  <c r="BA284" i="3"/>
  <c r="AS284" i="3"/>
  <c r="AK284" i="3"/>
  <c r="AC284" i="3"/>
  <c r="U284" i="3"/>
  <c r="M284" i="3"/>
  <c r="BB286" i="3"/>
  <c r="AT286" i="3"/>
  <c r="AL286" i="3"/>
  <c r="AD286" i="3"/>
  <c r="V286" i="3"/>
  <c r="N286" i="3"/>
  <c r="BC288" i="3"/>
  <c r="AU288" i="3"/>
  <c r="AM288" i="3"/>
  <c r="AE288" i="3"/>
  <c r="W288" i="3"/>
  <c r="O288" i="3"/>
  <c r="BG292" i="3"/>
  <c r="AY292" i="3"/>
  <c r="AQ292" i="3"/>
  <c r="AI292" i="3"/>
  <c r="AA292" i="3"/>
  <c r="S292" i="3"/>
  <c r="BF294" i="3"/>
  <c r="AP294" i="3"/>
  <c r="Z294" i="3"/>
  <c r="V284" i="3"/>
  <c r="AL284" i="3"/>
  <c r="BB284" i="3"/>
  <c r="Y286" i="3"/>
  <c r="AO286" i="3"/>
  <c r="AF288" i="3"/>
  <c r="Z292" i="3"/>
  <c r="AP292" i="3"/>
  <c r="O277" i="3"/>
  <c r="BD277" i="3"/>
  <c r="AG258" i="3"/>
  <c r="BN456" i="3"/>
  <c r="BN429" i="3"/>
  <c r="BJ314" i="3"/>
  <c r="BL304" i="3"/>
  <c r="BK445" i="3"/>
  <c r="BL404" i="3"/>
  <c r="BN445" i="3"/>
  <c r="BL436" i="3"/>
  <c r="BK429" i="3"/>
  <c r="BJ300" i="3"/>
  <c r="BL380" i="3"/>
  <c r="BN368" i="3"/>
  <c r="BK451" i="3"/>
  <c r="BN319" i="3"/>
  <c r="M294" i="3"/>
  <c r="BE294" i="3"/>
  <c r="AW294" i="3"/>
  <c r="AO294" i="3"/>
  <c r="AG294" i="3"/>
  <c r="Y294" i="3"/>
  <c r="Q294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T268" i="3"/>
  <c r="AB268" i="3"/>
  <c r="AJ268" i="3"/>
  <c r="AR268" i="3"/>
  <c r="AZ268" i="3"/>
  <c r="BH268" i="3"/>
  <c r="Z268" i="3"/>
  <c r="AP268" i="3"/>
  <c r="BF268" i="3"/>
  <c r="V268" i="3"/>
  <c r="AL268" i="3"/>
  <c r="BB268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N275" i="3"/>
  <c r="V275" i="3"/>
  <c r="AD275" i="3"/>
  <c r="AL275" i="3"/>
  <c r="AT275" i="3"/>
  <c r="BB275" i="3"/>
  <c r="P275" i="3"/>
  <c r="X275" i="3"/>
  <c r="AF275" i="3"/>
  <c r="AN275" i="3"/>
  <c r="AV275" i="3"/>
  <c r="BD275" i="3"/>
  <c r="N277" i="3"/>
  <c r="R277" i="3"/>
  <c r="V277" i="3"/>
  <c r="Z277" i="3"/>
  <c r="AD277" i="3"/>
  <c r="AH277" i="3"/>
  <c r="AL277" i="3"/>
  <c r="AP277" i="3"/>
  <c r="AT277" i="3"/>
  <c r="AX277" i="3"/>
  <c r="BB277" i="3"/>
  <c r="BF277" i="3"/>
  <c r="M277" i="3"/>
  <c r="U277" i="3"/>
  <c r="AC277" i="3"/>
  <c r="AK277" i="3"/>
  <c r="AS277" i="3"/>
  <c r="BA277" i="3"/>
  <c r="BI277" i="3"/>
  <c r="S277" i="3"/>
  <c r="AA277" i="3"/>
  <c r="AI277" i="3"/>
  <c r="AQ277" i="3"/>
  <c r="AY277" i="3"/>
  <c r="BG277" i="3"/>
  <c r="M279" i="3"/>
  <c r="U279" i="3"/>
  <c r="AC279" i="3"/>
  <c r="AK279" i="3"/>
  <c r="AS279" i="3"/>
  <c r="BA279" i="3"/>
  <c r="BI279" i="3"/>
  <c r="X279" i="3"/>
  <c r="AF279" i="3"/>
  <c r="AN279" i="3"/>
  <c r="AV279" i="3"/>
  <c r="BD279" i="3"/>
  <c r="N279" i="3"/>
  <c r="V279" i="3"/>
  <c r="AD279" i="3"/>
  <c r="AL279" i="3"/>
  <c r="AT279" i="3"/>
  <c r="BB279" i="3"/>
  <c r="N291" i="3"/>
  <c r="V291" i="3"/>
  <c r="AD291" i="3"/>
  <c r="AL291" i="3"/>
  <c r="AT291" i="3"/>
  <c r="BB291" i="3"/>
  <c r="BI291" i="3"/>
  <c r="BA291" i="3"/>
  <c r="AS291" i="3"/>
  <c r="AK291" i="3"/>
  <c r="AC291" i="3"/>
  <c r="U291" i="3"/>
  <c r="M291" i="3"/>
  <c r="T287" i="3"/>
  <c r="AB287" i="3"/>
  <c r="AJ287" i="3"/>
  <c r="AR287" i="3"/>
  <c r="AZ287" i="3"/>
  <c r="BH287" i="3"/>
  <c r="BG287" i="3"/>
  <c r="AY287" i="3"/>
  <c r="AQ287" i="3"/>
  <c r="AI287" i="3"/>
  <c r="AA287" i="3"/>
  <c r="M289" i="3"/>
  <c r="U289" i="3"/>
  <c r="AC289" i="3"/>
  <c r="AK289" i="3"/>
  <c r="AS289" i="3"/>
  <c r="BA289" i="3"/>
  <c r="BI289" i="3"/>
  <c r="BB289" i="3"/>
  <c r="AT289" i="3"/>
  <c r="AL289" i="3"/>
  <c r="AD289" i="3"/>
  <c r="V289" i="3"/>
  <c r="N289" i="3"/>
  <c r="O293" i="3"/>
  <c r="W293" i="3"/>
  <c r="AE293" i="3"/>
  <c r="AM293" i="3"/>
  <c r="AU293" i="3"/>
  <c r="BC293" i="3"/>
  <c r="BD293" i="3"/>
  <c r="AV293" i="3"/>
  <c r="AN293" i="3"/>
  <c r="AF293" i="3"/>
  <c r="X293" i="3"/>
  <c r="P293" i="3"/>
  <c r="BM306" i="3"/>
  <c r="BK292" i="3"/>
  <c r="P259" i="3"/>
  <c r="X259" i="3"/>
  <c r="AF259" i="3"/>
  <c r="AN259" i="3"/>
  <c r="AV259" i="3"/>
  <c r="BD259" i="3"/>
  <c r="BH282" i="3"/>
  <c r="BD282" i="3"/>
  <c r="AZ282" i="3"/>
  <c r="AV282" i="3"/>
  <c r="AR282" i="3"/>
  <c r="AN282" i="3"/>
  <c r="AJ282" i="3"/>
  <c r="AF282" i="3"/>
  <c r="AB282" i="3"/>
  <c r="X282" i="3"/>
  <c r="T282" i="3"/>
  <c r="P282" i="3"/>
  <c r="BH294" i="3"/>
  <c r="BD294" i="3"/>
  <c r="AZ294" i="3"/>
  <c r="AV294" i="3"/>
  <c r="AR294" i="3"/>
  <c r="AN294" i="3"/>
  <c r="AJ294" i="3"/>
  <c r="AF294" i="3"/>
  <c r="AB294" i="3"/>
  <c r="X294" i="3"/>
  <c r="T294" i="3"/>
  <c r="P294" i="3"/>
  <c r="S282" i="3"/>
  <c r="AA282" i="3"/>
  <c r="AI282" i="3"/>
  <c r="AQ282" i="3"/>
  <c r="AY282" i="3"/>
  <c r="BG282" i="3"/>
  <c r="O287" i="3"/>
  <c r="W287" i="3"/>
  <c r="AM287" i="3"/>
  <c r="BC287" i="3"/>
  <c r="R289" i="3"/>
  <c r="AH289" i="3"/>
  <c r="AX289" i="3"/>
  <c r="Q291" i="3"/>
  <c r="AG291" i="3"/>
  <c r="AW291" i="3"/>
  <c r="AB293" i="3"/>
  <c r="AR293" i="3"/>
  <c r="BH293" i="3"/>
  <c r="AC294" i="3"/>
  <c r="AS294" i="3"/>
  <c r="BI294" i="3"/>
  <c r="AD268" i="3"/>
  <c r="AX268" i="3"/>
  <c r="R268" i="3"/>
  <c r="AV268" i="3"/>
  <c r="AF268" i="3"/>
  <c r="P268" i="3"/>
  <c r="BC268" i="3"/>
  <c r="AU268" i="3"/>
  <c r="AM268" i="3"/>
  <c r="AE268" i="3"/>
  <c r="W268" i="3"/>
  <c r="O268" i="3"/>
  <c r="AZ275" i="3"/>
  <c r="AJ275" i="3"/>
  <c r="T275" i="3"/>
  <c r="AX275" i="3"/>
  <c r="AH275" i="3"/>
  <c r="R275" i="3"/>
  <c r="BE275" i="3"/>
  <c r="AW275" i="3"/>
  <c r="AO275" i="3"/>
  <c r="AG275" i="3"/>
  <c r="Y275" i="3"/>
  <c r="Q275" i="3"/>
  <c r="BC277" i="3"/>
  <c r="AM277" i="3"/>
  <c r="W277" i="3"/>
  <c r="BE277" i="3"/>
  <c r="AO277" i="3"/>
  <c r="Y277" i="3"/>
  <c r="BH277" i="3"/>
  <c r="AZ277" i="3"/>
  <c r="AR277" i="3"/>
  <c r="AJ277" i="3"/>
  <c r="AB277" i="3"/>
  <c r="T277" i="3"/>
  <c r="BF279" i="3"/>
  <c r="AP279" i="3"/>
  <c r="Z279" i="3"/>
  <c r="BH279" i="3"/>
  <c r="AR279" i="3"/>
  <c r="AB279" i="3"/>
  <c r="BE279" i="3"/>
  <c r="AO279" i="3"/>
  <c r="Y279" i="3"/>
  <c r="AV287" i="3"/>
  <c r="AF287" i="3"/>
  <c r="P287" i="3"/>
  <c r="AW289" i="3"/>
  <c r="AG289" i="3"/>
  <c r="Q289" i="3"/>
  <c r="AX291" i="3"/>
  <c r="AH291" i="3"/>
  <c r="R291" i="3"/>
  <c r="AY293" i="3"/>
  <c r="AI293" i="3"/>
  <c r="S293" i="3"/>
  <c r="BJ462" i="3"/>
  <c r="BL462" i="3"/>
  <c r="BK460" i="3"/>
  <c r="BJ458" i="3"/>
  <c r="BL452" i="3"/>
  <c r="BL445" i="3"/>
  <c r="BJ381" i="3"/>
  <c r="BJ380" i="3"/>
  <c r="BM373" i="3"/>
  <c r="BM372" i="3"/>
  <c r="BL314" i="3"/>
  <c r="BL306" i="3"/>
  <c r="BJ302" i="3"/>
  <c r="BM308" i="3"/>
  <c r="BL308" i="3"/>
  <c r="BM304" i="3"/>
  <c r="BN390" i="3"/>
  <c r="BJ311" i="3"/>
  <c r="BM462" i="3"/>
  <c r="BK458" i="3"/>
  <c r="BL456" i="3"/>
  <c r="BJ436" i="3"/>
  <c r="BL429" i="3"/>
  <c r="BM381" i="3"/>
  <c r="BM380" i="3"/>
  <c r="BJ373" i="3"/>
  <c r="BJ372" i="3"/>
  <c r="BK433" i="3"/>
  <c r="BK416" i="3"/>
  <c r="BN400" i="3"/>
  <c r="BN394" i="3"/>
  <c r="BK338" i="3"/>
  <c r="BN450" i="3"/>
  <c r="AX258" i="3"/>
  <c r="AW258" i="3"/>
  <c r="Q258" i="3"/>
  <c r="BK354" i="3"/>
  <c r="BJ350" i="3"/>
  <c r="BJ346" i="3"/>
  <c r="BJ306" i="3"/>
  <c r="BM302" i="3"/>
  <c r="BK302" i="3"/>
  <c r="BN356" i="3"/>
  <c r="BK356" i="3"/>
  <c r="BN348" i="3"/>
  <c r="BK348" i="3"/>
  <c r="BL344" i="3"/>
  <c r="BK308" i="3"/>
  <c r="BN308" i="3"/>
  <c r="BK304" i="3"/>
  <c r="BN304" i="3"/>
  <c r="BL300" i="3"/>
  <c r="BN448" i="3"/>
  <c r="BK448" i="3"/>
  <c r="BJ448" i="3"/>
  <c r="BL441" i="3"/>
  <c r="BN432" i="3"/>
  <c r="BK432" i="3"/>
  <c r="BJ432" i="3"/>
  <c r="BL425" i="3"/>
  <c r="BK417" i="3"/>
  <c r="BN417" i="3"/>
  <c r="BM409" i="3"/>
  <c r="BL409" i="3"/>
  <c r="BJ409" i="3"/>
  <c r="BM401" i="3"/>
  <c r="BK401" i="3"/>
  <c r="BN401" i="3"/>
  <c r="BM398" i="3"/>
  <c r="BL398" i="3"/>
  <c r="BJ398" i="3"/>
  <c r="BN398" i="3"/>
  <c r="BK396" i="3"/>
  <c r="BM393" i="3"/>
  <c r="BJ390" i="3"/>
  <c r="BK390" i="3"/>
  <c r="BM388" i="3"/>
  <c r="BL388" i="3"/>
  <c r="BJ388" i="3"/>
  <c r="BN388" i="3"/>
  <c r="BK385" i="3"/>
  <c r="BN385" i="3"/>
  <c r="BL385" i="3"/>
  <c r="BJ385" i="3"/>
  <c r="BL379" i="3"/>
  <c r="BJ379" i="3"/>
  <c r="BM371" i="3"/>
  <c r="BK371" i="3"/>
  <c r="BN371" i="3"/>
  <c r="BK366" i="3"/>
  <c r="BJ364" i="3"/>
  <c r="BK362" i="3"/>
  <c r="BJ360" i="3"/>
  <c r="BK358" i="3"/>
  <c r="BL313" i="3"/>
  <c r="BM311" i="3"/>
  <c r="BL309" i="3"/>
  <c r="BM305" i="3"/>
  <c r="BL460" i="3"/>
  <c r="BK452" i="3"/>
  <c r="BM452" i="3"/>
  <c r="BJ452" i="3"/>
  <c r="BK420" i="3"/>
  <c r="BN420" i="3"/>
  <c r="BK412" i="3"/>
  <c r="BN412" i="3"/>
  <c r="BN404" i="3"/>
  <c r="BK404" i="3"/>
  <c r="BK381" i="3"/>
  <c r="BN381" i="3"/>
  <c r="BK380" i="3"/>
  <c r="BJ354" i="3"/>
  <c r="BM354" i="3"/>
  <c r="BK350" i="3"/>
  <c r="BK346" i="3"/>
  <c r="BN314" i="3"/>
  <c r="BN452" i="3"/>
  <c r="BM356" i="3"/>
  <c r="BM352" i="3"/>
  <c r="BK352" i="3"/>
  <c r="BL348" i="3"/>
  <c r="BN344" i="3"/>
  <c r="BJ449" i="3"/>
  <c r="BN449" i="3"/>
  <c r="BM440" i="3"/>
  <c r="BL440" i="3"/>
  <c r="BM433" i="3"/>
  <c r="BJ433" i="3"/>
  <c r="BN433" i="3"/>
  <c r="BJ424" i="3"/>
  <c r="BM424" i="3"/>
  <c r="BL424" i="3"/>
  <c r="BM408" i="3"/>
  <c r="BN408" i="3"/>
  <c r="BL408" i="3"/>
  <c r="BJ400" i="3"/>
  <c r="BK400" i="3"/>
  <c r="BL397" i="3"/>
  <c r="BJ397" i="3"/>
  <c r="BJ394" i="3"/>
  <c r="BK394" i="3"/>
  <c r="BM392" i="3"/>
  <c r="BL392" i="3"/>
  <c r="BJ392" i="3"/>
  <c r="BN392" i="3"/>
  <c r="BK389" i="3"/>
  <c r="BN389" i="3"/>
  <c r="BL389" i="3"/>
  <c r="BJ389" i="3"/>
  <c r="BM386" i="3"/>
  <c r="BL386" i="3"/>
  <c r="BK384" i="3"/>
  <c r="BL375" i="3"/>
  <c r="BJ375" i="3"/>
  <c r="BN366" i="3"/>
  <c r="BL366" i="3"/>
  <c r="BL364" i="3"/>
  <c r="BN362" i="3"/>
  <c r="BL362" i="3"/>
  <c r="BL360" i="3"/>
  <c r="BN358" i="3"/>
  <c r="BL358" i="3"/>
  <c r="BK313" i="3"/>
  <c r="BN313" i="3"/>
  <c r="BK309" i="3"/>
  <c r="BN309" i="3"/>
  <c r="BJ305" i="3"/>
  <c r="BN301" i="3"/>
  <c r="BK301" i="3"/>
  <c r="BK462" i="3"/>
  <c r="BJ445" i="3"/>
  <c r="BM445" i="3"/>
  <c r="BJ429" i="3"/>
  <c r="BM429" i="3"/>
  <c r="BJ368" i="3"/>
  <c r="BK368" i="3"/>
  <c r="BN446" i="3"/>
  <c r="BK438" i="3"/>
  <c r="BJ438" i="3"/>
  <c r="BM438" i="3"/>
  <c r="BL438" i="3"/>
  <c r="BN430" i="3"/>
  <c r="BJ422" i="3"/>
  <c r="BM422" i="3"/>
  <c r="BJ414" i="3"/>
  <c r="BM406" i="3"/>
  <c r="BL406" i="3"/>
  <c r="BJ406" i="3"/>
  <c r="BN406" i="3"/>
  <c r="BM451" i="3"/>
  <c r="BJ451" i="3"/>
  <c r="BN451" i="3"/>
  <c r="BL443" i="3"/>
  <c r="BM443" i="3"/>
  <c r="BJ435" i="3"/>
  <c r="BN435" i="3"/>
  <c r="BM427" i="3"/>
  <c r="BN427" i="3"/>
  <c r="BJ427" i="3"/>
  <c r="BL427" i="3"/>
  <c r="BN419" i="3"/>
  <c r="BK419" i="3"/>
  <c r="BJ419" i="3"/>
  <c r="BM411" i="3"/>
  <c r="BL411" i="3"/>
  <c r="BK403" i="3"/>
  <c r="BN403" i="3"/>
  <c r="BL403" i="3"/>
  <c r="BJ403" i="3"/>
  <c r="BJ342" i="3"/>
  <c r="BK342" i="3"/>
  <c r="BM342" i="3"/>
  <c r="BJ340" i="3"/>
  <c r="BM340" i="3"/>
  <c r="BJ338" i="3"/>
  <c r="BM336" i="3"/>
  <c r="BN336" i="3"/>
  <c r="BK336" i="3"/>
  <c r="BM334" i="3"/>
  <c r="BN334" i="3"/>
  <c r="BK334" i="3"/>
  <c r="BN332" i="3"/>
  <c r="BK332" i="3"/>
  <c r="BN330" i="3"/>
  <c r="BK330" i="3"/>
  <c r="BM328" i="3"/>
  <c r="BN328" i="3"/>
  <c r="BK328" i="3"/>
  <c r="BM326" i="3"/>
  <c r="BN326" i="3"/>
  <c r="BK326" i="3"/>
  <c r="BN324" i="3"/>
  <c r="BK324" i="3"/>
  <c r="BN322" i="3"/>
  <c r="BK322" i="3"/>
  <c r="BM320" i="3"/>
  <c r="BN320" i="3"/>
  <c r="BK320" i="3"/>
  <c r="BL315" i="3"/>
  <c r="BJ315" i="3"/>
  <c r="BL307" i="3"/>
  <c r="BM307" i="3"/>
  <c r="BJ307" i="3"/>
  <c r="BK303" i="3"/>
  <c r="BN303" i="3"/>
  <c r="BM458" i="3"/>
  <c r="BL450" i="3"/>
  <c r="BK450" i="3"/>
  <c r="BJ450" i="3"/>
  <c r="BK442" i="3"/>
  <c r="BJ442" i="3"/>
  <c r="BM442" i="3"/>
  <c r="BL442" i="3"/>
  <c r="BN434" i="3"/>
  <c r="BM426" i="3"/>
  <c r="BL426" i="3"/>
  <c r="BJ418" i="3"/>
  <c r="BM410" i="3"/>
  <c r="BN410" i="3"/>
  <c r="BL410" i="3"/>
  <c r="BK410" i="3"/>
  <c r="BK402" i="3"/>
  <c r="BL447" i="3"/>
  <c r="BM447" i="3"/>
  <c r="BK447" i="3"/>
  <c r="BJ439" i="3"/>
  <c r="BN439" i="3"/>
  <c r="BL431" i="3"/>
  <c r="BM431" i="3"/>
  <c r="BK431" i="3"/>
  <c r="BK423" i="3"/>
  <c r="BN423" i="3"/>
  <c r="BN415" i="3"/>
  <c r="BJ415" i="3"/>
  <c r="BM415" i="3"/>
  <c r="BL415" i="3"/>
  <c r="BK407" i="3"/>
  <c r="BN407" i="3"/>
  <c r="BM407" i="3"/>
  <c r="BL407" i="3"/>
  <c r="BJ407" i="3"/>
  <c r="AJ258" i="3"/>
  <c r="R258" i="3"/>
  <c r="BM350" i="3"/>
  <c r="BN346" i="3"/>
  <c r="BM314" i="3"/>
  <c r="BK314" i="3"/>
  <c r="BN306" i="3"/>
  <c r="BK306" i="3"/>
  <c r="BL302" i="3"/>
  <c r="BJ356" i="3"/>
  <c r="BJ352" i="3"/>
  <c r="BJ348" i="3"/>
  <c r="BM344" i="3"/>
  <c r="BJ308" i="3"/>
  <c r="BJ304" i="3"/>
  <c r="BM300" i="3"/>
  <c r="BM448" i="3"/>
  <c r="BL448" i="3"/>
  <c r="BM441" i="3"/>
  <c r="BJ441" i="3"/>
  <c r="BN441" i="3"/>
  <c r="BK441" i="3"/>
  <c r="BM432" i="3"/>
  <c r="BL432" i="3"/>
  <c r="BM425" i="3"/>
  <c r="BJ425" i="3"/>
  <c r="BN425" i="3"/>
  <c r="BK425" i="3"/>
  <c r="BJ417" i="3"/>
  <c r="BM417" i="3"/>
  <c r="BL417" i="3"/>
  <c r="BK409" i="3"/>
  <c r="BN409" i="3"/>
  <c r="BL401" i="3"/>
  <c r="BJ401" i="3"/>
  <c r="BK398" i="3"/>
  <c r="BM396" i="3"/>
  <c r="BL396" i="3"/>
  <c r="BJ396" i="3"/>
  <c r="BN396" i="3"/>
  <c r="BK393" i="3"/>
  <c r="BN393" i="3"/>
  <c r="BL393" i="3"/>
  <c r="BJ393" i="3"/>
  <c r="BM390" i="3"/>
  <c r="BL390" i="3"/>
  <c r="BK388" i="3"/>
  <c r="BM385" i="3"/>
  <c r="BM379" i="3"/>
  <c r="BK379" i="3"/>
  <c r="BN379" i="3"/>
  <c r="BL371" i="3"/>
  <c r="BJ371" i="3"/>
  <c r="BN364" i="3"/>
  <c r="BK364" i="3"/>
  <c r="BN360" i="3"/>
  <c r="BK360" i="3"/>
  <c r="BJ313" i="3"/>
  <c r="BM313" i="3"/>
  <c r="BL311" i="3"/>
  <c r="BJ309" i="3"/>
  <c r="BM309" i="3"/>
  <c r="BL305" i="3"/>
  <c r="BM301" i="3"/>
  <c r="BL301" i="3"/>
  <c r="BM460" i="3"/>
  <c r="BJ460" i="3"/>
  <c r="BL458" i="3"/>
  <c r="BK456" i="3"/>
  <c r="BJ456" i="3"/>
  <c r="BN436" i="3"/>
  <c r="BM436" i="3"/>
  <c r="BM420" i="3"/>
  <c r="BL420" i="3"/>
  <c r="BM412" i="3"/>
  <c r="BL412" i="3"/>
  <c r="BJ404" i="3"/>
  <c r="BL381" i="3"/>
  <c r="BK373" i="3"/>
  <c r="BN373" i="3"/>
  <c r="BK372" i="3"/>
  <c r="BN354" i="3"/>
  <c r="BL354" i="3"/>
  <c r="BN350" i="3"/>
  <c r="BL350" i="3"/>
  <c r="BL346" i="3"/>
  <c r="BM346" i="3"/>
  <c r="BL356" i="3"/>
  <c r="BN352" i="3"/>
  <c r="BL352" i="3"/>
  <c r="BM348" i="3"/>
  <c r="BJ344" i="3"/>
  <c r="BN300" i="3"/>
  <c r="BM449" i="3"/>
  <c r="BK449" i="3"/>
  <c r="BL449" i="3"/>
  <c r="BN440" i="3"/>
  <c r="BK440" i="3"/>
  <c r="BJ440" i="3"/>
  <c r="BL433" i="3"/>
  <c r="BK424" i="3"/>
  <c r="BN424" i="3"/>
  <c r="BJ416" i="3"/>
  <c r="BM416" i="3"/>
  <c r="BN416" i="3"/>
  <c r="BL416" i="3"/>
  <c r="BJ408" i="3"/>
  <c r="BK408" i="3"/>
  <c r="BM400" i="3"/>
  <c r="BL400" i="3"/>
  <c r="BM397" i="3"/>
  <c r="BK397" i="3"/>
  <c r="BN397" i="3"/>
  <c r="BM394" i="3"/>
  <c r="BL394" i="3"/>
  <c r="BK392" i="3"/>
  <c r="BM389" i="3"/>
  <c r="BJ386" i="3"/>
  <c r="BK386" i="3"/>
  <c r="BM384" i="3"/>
  <c r="BL384" i="3"/>
  <c r="BJ384" i="3"/>
  <c r="BN384" i="3"/>
  <c r="BM375" i="3"/>
  <c r="BK375" i="3"/>
  <c r="BN375" i="3"/>
  <c r="BJ366" i="3"/>
  <c r="BM366" i="3"/>
  <c r="BM364" i="3"/>
  <c r="BJ362" i="3"/>
  <c r="BM362" i="3"/>
  <c r="BM360" i="3"/>
  <c r="BJ358" i="3"/>
  <c r="BM358" i="3"/>
  <c r="BK311" i="3"/>
  <c r="BN311" i="3"/>
  <c r="BK305" i="3"/>
  <c r="BN305" i="3"/>
  <c r="BJ301" i="3"/>
  <c r="BN462" i="3"/>
  <c r="BM404" i="3"/>
  <c r="BN380" i="3"/>
  <c r="BN372" i="3"/>
  <c r="BM368" i="3"/>
  <c r="BL368" i="3"/>
  <c r="BN460" i="3"/>
  <c r="BK446" i="3"/>
  <c r="BJ446" i="3"/>
  <c r="BM446" i="3"/>
  <c r="BL446" i="3"/>
  <c r="BN438" i="3"/>
  <c r="BK430" i="3"/>
  <c r="BJ430" i="3"/>
  <c r="BM430" i="3"/>
  <c r="BL430" i="3"/>
  <c r="BL422" i="3"/>
  <c r="BK422" i="3"/>
  <c r="BN422" i="3"/>
  <c r="BM414" i="3"/>
  <c r="BN414" i="3"/>
  <c r="BL414" i="3"/>
  <c r="BK414" i="3"/>
  <c r="BK406" i="3"/>
  <c r="BL451" i="3"/>
  <c r="BJ443" i="3"/>
  <c r="BN443" i="3"/>
  <c r="BK443" i="3"/>
  <c r="BL435" i="3"/>
  <c r="BM435" i="3"/>
  <c r="BK435" i="3"/>
  <c r="BK427" i="3"/>
  <c r="BM419" i="3"/>
  <c r="BL419" i="3"/>
  <c r="BN411" i="3"/>
  <c r="BK411" i="3"/>
  <c r="BJ411" i="3"/>
  <c r="BM403" i="3"/>
  <c r="BK344" i="3"/>
  <c r="BN342" i="3"/>
  <c r="BL342" i="3"/>
  <c r="BL340" i="3"/>
  <c r="BK340" i="3"/>
  <c r="BM338" i="3"/>
  <c r="BN338" i="3"/>
  <c r="BL338" i="3"/>
  <c r="BJ336" i="3"/>
  <c r="BL336" i="3"/>
  <c r="BJ334" i="3"/>
  <c r="BL334" i="3"/>
  <c r="BJ332" i="3"/>
  <c r="BL332" i="3"/>
  <c r="BM332" i="3"/>
  <c r="BJ330" i="3"/>
  <c r="BL330" i="3"/>
  <c r="BM330" i="3"/>
  <c r="BJ328" i="3"/>
  <c r="BL328" i="3"/>
  <c r="BJ326" i="3"/>
  <c r="BL326" i="3"/>
  <c r="BJ324" i="3"/>
  <c r="BL324" i="3"/>
  <c r="BM324" i="3"/>
  <c r="BJ322" i="3"/>
  <c r="BL322" i="3"/>
  <c r="BM322" i="3"/>
  <c r="BJ320" i="3"/>
  <c r="BL320" i="3"/>
  <c r="BM315" i="3"/>
  <c r="BK315" i="3"/>
  <c r="BN315" i="3"/>
  <c r="BK307" i="3"/>
  <c r="BN307" i="3"/>
  <c r="BJ303" i="3"/>
  <c r="BL303" i="3"/>
  <c r="BM303" i="3"/>
  <c r="BM456" i="3"/>
  <c r="BM450" i="3"/>
  <c r="BN442" i="3"/>
  <c r="BK434" i="3"/>
  <c r="BJ434" i="3"/>
  <c r="BM434" i="3"/>
  <c r="BL434" i="3"/>
  <c r="BJ426" i="3"/>
  <c r="BN426" i="3"/>
  <c r="BK426" i="3"/>
  <c r="BM418" i="3"/>
  <c r="BN418" i="3"/>
  <c r="BL418" i="3"/>
  <c r="BK418" i="3"/>
  <c r="BJ410" i="3"/>
  <c r="BM402" i="3"/>
  <c r="BL402" i="3"/>
  <c r="BJ402" i="3"/>
  <c r="BN402" i="3"/>
  <c r="BJ447" i="3"/>
  <c r="BN447" i="3"/>
  <c r="BL439" i="3"/>
  <c r="BM439" i="3"/>
  <c r="BK439" i="3"/>
  <c r="BJ431" i="3"/>
  <c r="BN431" i="3"/>
  <c r="BM423" i="3"/>
  <c r="BJ423" i="3"/>
  <c r="BL423" i="3"/>
  <c r="BK415" i="3"/>
  <c r="BN282" i="3"/>
  <c r="BM286" i="3"/>
  <c r="BL294" i="3"/>
  <c r="BK280" i="3"/>
  <c r="BG264" i="3"/>
  <c r="AU264" i="3"/>
  <c r="O264" i="3"/>
  <c r="AW264" i="3"/>
  <c r="AG264" i="3"/>
  <c r="Q264" i="3"/>
  <c r="BD264" i="3"/>
  <c r="AV264" i="3"/>
  <c r="AN264" i="3"/>
  <c r="AF264" i="3"/>
  <c r="X264" i="3"/>
  <c r="P264" i="3"/>
  <c r="V259" i="3"/>
  <c r="AL259" i="3"/>
  <c r="BB259" i="3"/>
  <c r="BN294" i="3"/>
  <c r="O258" i="3"/>
  <c r="M258" i="3"/>
  <c r="U258" i="3"/>
  <c r="AC258" i="3"/>
  <c r="AK258" i="3"/>
  <c r="AS258" i="3"/>
  <c r="BA258" i="3"/>
  <c r="BI258" i="3"/>
  <c r="Z258" i="3"/>
  <c r="AP258" i="3"/>
  <c r="BF258" i="3"/>
  <c r="AB258" i="3"/>
  <c r="AR258" i="3"/>
  <c r="BH258" i="3"/>
  <c r="AW259" i="3"/>
  <c r="AG259" i="3"/>
  <c r="AZ258" i="3"/>
  <c r="T258" i="3"/>
  <c r="AH258" i="3"/>
  <c r="BE258" i="3"/>
  <c r="AO258" i="3"/>
  <c r="Y258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P279" i="3"/>
  <c r="P291" i="3"/>
  <c r="BK291" i="3" s="1"/>
  <c r="T291" i="3"/>
  <c r="X291" i="3"/>
  <c r="AB291" i="3"/>
  <c r="AF291" i="3"/>
  <c r="AJ291" i="3"/>
  <c r="AN291" i="3"/>
  <c r="AR291" i="3"/>
  <c r="AV291" i="3"/>
  <c r="AZ291" i="3"/>
  <c r="BD291" i="3"/>
  <c r="BH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9" i="3"/>
  <c r="S289" i="3"/>
  <c r="W289" i="3"/>
  <c r="AA289" i="3"/>
  <c r="AE289" i="3"/>
  <c r="AI289" i="3"/>
  <c r="AM289" i="3"/>
  <c r="AQ289" i="3"/>
  <c r="AU289" i="3"/>
  <c r="AY289" i="3"/>
  <c r="BC289" i="3"/>
  <c r="BG289" i="3"/>
  <c r="M293" i="3"/>
  <c r="Q293" i="3"/>
  <c r="U293" i="3"/>
  <c r="Y293" i="3"/>
  <c r="AC293" i="3"/>
  <c r="AG293" i="3"/>
  <c r="AK293" i="3"/>
  <c r="AO293" i="3"/>
  <c r="AS293" i="3"/>
  <c r="AW293" i="3"/>
  <c r="BA293" i="3"/>
  <c r="BE293" i="3"/>
  <c r="BI293" i="3"/>
  <c r="BL282" i="3"/>
  <c r="O259" i="3"/>
  <c r="M259" i="3"/>
  <c r="U259" i="3"/>
  <c r="AC259" i="3"/>
  <c r="AK259" i="3"/>
  <c r="AS259" i="3"/>
  <c r="BA259" i="3"/>
  <c r="BI259" i="3"/>
  <c r="AI264" i="3"/>
  <c r="AA264" i="3"/>
  <c r="AE264" i="3"/>
  <c r="BE264" i="3"/>
  <c r="AO264" i="3"/>
  <c r="Y264" i="3"/>
  <c r="BH264" i="3"/>
  <c r="AZ264" i="3"/>
  <c r="AR264" i="3"/>
  <c r="AJ264" i="3"/>
  <c r="AB264" i="3"/>
  <c r="T264" i="3"/>
  <c r="N259" i="3"/>
  <c r="AD259" i="3"/>
  <c r="AT259" i="3"/>
  <c r="BE259" i="3"/>
  <c r="AO259" i="3"/>
  <c r="Y259" i="3"/>
  <c r="M286" i="3"/>
  <c r="BN286" i="3" s="1"/>
  <c r="P288" i="3"/>
  <c r="N292" i="3"/>
  <c r="BK266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N271" i="3"/>
  <c r="R271" i="3"/>
  <c r="V271" i="3"/>
  <c r="Z271" i="3"/>
  <c r="AD271" i="3"/>
  <c r="AH271" i="3"/>
  <c r="AL271" i="3"/>
  <c r="AP271" i="3"/>
  <c r="AS271" i="3"/>
  <c r="AU271" i="3"/>
  <c r="AW271" i="3"/>
  <c r="AY271" i="3"/>
  <c r="BA271" i="3"/>
  <c r="BC271" i="3"/>
  <c r="BE271" i="3"/>
  <c r="BG271" i="3"/>
  <c r="BI271" i="3"/>
  <c r="T271" i="3"/>
  <c r="AB271" i="3"/>
  <c r="AJ271" i="3"/>
  <c r="AR271" i="3"/>
  <c r="AV271" i="3"/>
  <c r="AZ271" i="3"/>
  <c r="BD271" i="3"/>
  <c r="BH271" i="3"/>
  <c r="P271" i="3"/>
  <c r="X271" i="3"/>
  <c r="AF271" i="3"/>
  <c r="AN271" i="3"/>
  <c r="AT271" i="3"/>
  <c r="AX271" i="3"/>
  <c r="BB271" i="3"/>
  <c r="BF271" i="3"/>
  <c r="BJ276" i="3"/>
  <c r="BM276" i="3"/>
  <c r="BJ278" i="3"/>
  <c r="BL280" i="3"/>
  <c r="BJ280" i="3"/>
  <c r="BK282" i="3"/>
  <c r="BN284" i="3"/>
  <c r="BM288" i="3"/>
  <c r="BM292" i="3"/>
  <c r="BK294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BM289" i="3"/>
  <c r="BJ268" i="3"/>
  <c r="BM270" i="3"/>
  <c r="BL270" i="3"/>
  <c r="BJ270" i="3"/>
  <c r="BK270" i="3"/>
  <c r="BK273" i="3"/>
  <c r="BN273" i="3"/>
  <c r="BM273" i="3"/>
  <c r="BL273" i="3"/>
  <c r="BJ273" i="3"/>
  <c r="BM275" i="3"/>
  <c r="BJ275" i="3"/>
  <c r="BK277" i="3"/>
  <c r="BN277" i="3"/>
  <c r="BM277" i="3"/>
  <c r="BJ277" i="3"/>
  <c r="BJ279" i="3"/>
  <c r="BL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O281" i="3"/>
  <c r="S281" i="3"/>
  <c r="W281" i="3"/>
  <c r="AA281" i="3"/>
  <c r="AE281" i="3"/>
  <c r="AI281" i="3"/>
  <c r="AM281" i="3"/>
  <c r="AQ281" i="3"/>
  <c r="AU281" i="3"/>
  <c r="AY281" i="3"/>
  <c r="BA281" i="3"/>
  <c r="BC281" i="3"/>
  <c r="BE281" i="3"/>
  <c r="BG281" i="3"/>
  <c r="BI281" i="3"/>
  <c r="M281" i="3"/>
  <c r="Q281" i="3"/>
  <c r="U281" i="3"/>
  <c r="Y281" i="3"/>
  <c r="AC281" i="3"/>
  <c r="AG281" i="3"/>
  <c r="AK281" i="3"/>
  <c r="AO281" i="3"/>
  <c r="AS281" i="3"/>
  <c r="AW281" i="3"/>
  <c r="AZ281" i="3"/>
  <c r="BD281" i="3"/>
  <c r="BH281" i="3"/>
  <c r="BB281" i="3"/>
  <c r="BF281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R285" i="3"/>
  <c r="V285" i="3"/>
  <c r="Z285" i="3"/>
  <c r="AD285" i="3"/>
  <c r="AH285" i="3"/>
  <c r="AL285" i="3"/>
  <c r="AP285" i="3"/>
  <c r="AT285" i="3"/>
  <c r="AX285" i="3"/>
  <c r="BB285" i="3"/>
  <c r="BF285" i="3"/>
  <c r="P285" i="3"/>
  <c r="T285" i="3"/>
  <c r="X285" i="3"/>
  <c r="AB285" i="3"/>
  <c r="AF285" i="3"/>
  <c r="AJ285" i="3"/>
  <c r="AN285" i="3"/>
  <c r="AR285" i="3"/>
  <c r="AV285" i="3"/>
  <c r="AZ285" i="3"/>
  <c r="BD285" i="3"/>
  <c r="BH285" i="3"/>
  <c r="BM287" i="3"/>
  <c r="BJ287" i="3"/>
  <c r="BL289" i="3"/>
  <c r="BK293" i="3"/>
  <c r="BN293" i="3"/>
  <c r="BK261" i="3"/>
  <c r="BN261" i="3"/>
  <c r="BM262" i="3"/>
  <c r="BN262" i="3"/>
  <c r="BL262" i="3"/>
  <c r="BJ262" i="3"/>
  <c r="BK262" i="3"/>
  <c r="BJ282" i="3"/>
  <c r="BK284" i="3"/>
  <c r="BL286" i="3"/>
  <c r="BK287" i="3"/>
  <c r="BN287" i="3"/>
  <c r="BM294" i="3"/>
  <c r="BJ266" i="3"/>
  <c r="BM266" i="3"/>
  <c r="BN266" i="3"/>
  <c r="BL266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P269" i="3"/>
  <c r="X269" i="3"/>
  <c r="AF269" i="3"/>
  <c r="AN269" i="3"/>
  <c r="AV269" i="3"/>
  <c r="BD269" i="3"/>
  <c r="T269" i="3"/>
  <c r="AB269" i="3"/>
  <c r="AJ269" i="3"/>
  <c r="AR269" i="3"/>
  <c r="AZ269" i="3"/>
  <c r="BH269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B272" i="3"/>
  <c r="BD272" i="3"/>
  <c r="BF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BN276" i="3"/>
  <c r="BL276" i="3"/>
  <c r="BK278" i="3"/>
  <c r="BM278" i="3"/>
  <c r="BL278" i="3"/>
  <c r="BM280" i="3"/>
  <c r="BN280" i="3"/>
  <c r="BM284" i="3"/>
  <c r="BL284" i="3"/>
  <c r="BK286" i="3"/>
  <c r="BJ288" i="3"/>
  <c r="BN288" i="3"/>
  <c r="BJ292" i="3"/>
  <c r="BN292" i="3"/>
  <c r="AY264" i="3"/>
  <c r="S264" i="3"/>
  <c r="AQ264" i="3"/>
  <c r="BC264" i="3"/>
  <c r="AM264" i="3"/>
  <c r="W264" i="3"/>
  <c r="BI264" i="3"/>
  <c r="BA264" i="3"/>
  <c r="AS264" i="3"/>
  <c r="AK264" i="3"/>
  <c r="AC264" i="3"/>
  <c r="U264" i="3"/>
  <c r="M264" i="3"/>
  <c r="BF264" i="3"/>
  <c r="BB264" i="3"/>
  <c r="AX264" i="3"/>
  <c r="AT264" i="3"/>
  <c r="AP264" i="3"/>
  <c r="AL264" i="3"/>
  <c r="AH264" i="3"/>
  <c r="AD264" i="3"/>
  <c r="Z264" i="3"/>
  <c r="V264" i="3"/>
  <c r="R264" i="3"/>
  <c r="BM282" i="3"/>
  <c r="BJ286" i="3"/>
  <c r="BL287" i="3"/>
  <c r="R259" i="3"/>
  <c r="Z259" i="3"/>
  <c r="AH259" i="3"/>
  <c r="AP259" i="3"/>
  <c r="AX259" i="3"/>
  <c r="BF259" i="3"/>
  <c r="BK268" i="3"/>
  <c r="BM268" i="3"/>
  <c r="BN268" i="3"/>
  <c r="BL268" i="3"/>
  <c r="BN270" i="3"/>
  <c r="BL275" i="3"/>
  <c r="BK275" i="3"/>
  <c r="BN275" i="3"/>
  <c r="BL277" i="3"/>
  <c r="BK279" i="3"/>
  <c r="BN279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O283" i="3"/>
  <c r="S283" i="3"/>
  <c r="W283" i="3"/>
  <c r="AA283" i="3"/>
  <c r="AE283" i="3"/>
  <c r="AI283" i="3"/>
  <c r="AM283" i="3"/>
  <c r="AQ283" i="3"/>
  <c r="AU283" i="3"/>
  <c r="AY283" i="3"/>
  <c r="BC283" i="3"/>
  <c r="BG283" i="3"/>
  <c r="M283" i="3"/>
  <c r="Q283" i="3"/>
  <c r="U283" i="3"/>
  <c r="Y283" i="3"/>
  <c r="AC283" i="3"/>
  <c r="AG283" i="3"/>
  <c r="AK283" i="3"/>
  <c r="AO283" i="3"/>
  <c r="AS283" i="3"/>
  <c r="AW283" i="3"/>
  <c r="BA283" i="3"/>
  <c r="BE283" i="3"/>
  <c r="BI283" i="3"/>
  <c r="BK289" i="3"/>
  <c r="BN289" i="3"/>
  <c r="BM291" i="3"/>
  <c r="BJ291" i="3"/>
  <c r="BL293" i="3"/>
  <c r="BG259" i="3"/>
  <c r="BC259" i="3"/>
  <c r="AY259" i="3"/>
  <c r="AU259" i="3"/>
  <c r="AQ259" i="3"/>
  <c r="AM259" i="3"/>
  <c r="AI259" i="3"/>
  <c r="AE259" i="3"/>
  <c r="AA259" i="3"/>
  <c r="W259" i="3"/>
  <c r="S259" i="3"/>
  <c r="BM261" i="3"/>
  <c r="BL261" i="3"/>
  <c r="BJ261" i="3"/>
  <c r="BD258" i="3"/>
  <c r="AV258" i="3"/>
  <c r="AN258" i="3"/>
  <c r="AF258" i="3"/>
  <c r="X258" i="3"/>
  <c r="P258" i="3"/>
  <c r="BB258" i="3"/>
  <c r="AT258" i="3"/>
  <c r="AL258" i="3"/>
  <c r="AD258" i="3"/>
  <c r="V258" i="3"/>
  <c r="N258" i="3"/>
  <c r="BG258" i="3"/>
  <c r="BC258" i="3"/>
  <c r="AY258" i="3"/>
  <c r="AU258" i="3"/>
  <c r="AQ258" i="3"/>
  <c r="AM258" i="3"/>
  <c r="AI258" i="3"/>
  <c r="AE258" i="3"/>
  <c r="AA258" i="3"/>
  <c r="W258" i="3"/>
  <c r="S258" i="3"/>
  <c r="BK267" i="3"/>
  <c r="BN267" i="3"/>
  <c r="BM267" i="3"/>
  <c r="BL267" i="3"/>
  <c r="BJ267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M274" i="3"/>
  <c r="O274" i="3"/>
  <c r="Q274" i="3"/>
  <c r="S274" i="3"/>
  <c r="U274" i="3"/>
  <c r="W274" i="3"/>
  <c r="Y274" i="3"/>
  <c r="AA274" i="3"/>
  <c r="AC274" i="3"/>
  <c r="AE274" i="3"/>
  <c r="AG274" i="3"/>
  <c r="AI274" i="3"/>
  <c r="AK274" i="3"/>
  <c r="AM274" i="3"/>
  <c r="AO274" i="3"/>
  <c r="AQ274" i="3"/>
  <c r="AS274" i="3"/>
  <c r="AU274" i="3"/>
  <c r="AW274" i="3"/>
  <c r="AY274" i="3"/>
  <c r="BA274" i="3"/>
  <c r="BC274" i="3"/>
  <c r="BE274" i="3"/>
  <c r="BG274" i="3"/>
  <c r="BI274" i="3"/>
  <c r="P274" i="3"/>
  <c r="T274" i="3"/>
  <c r="X274" i="3"/>
  <c r="AB274" i="3"/>
  <c r="AF274" i="3"/>
  <c r="AJ274" i="3"/>
  <c r="AN274" i="3"/>
  <c r="AR274" i="3"/>
  <c r="AV274" i="3"/>
  <c r="AZ274" i="3"/>
  <c r="BD274" i="3"/>
  <c r="BH274" i="3"/>
  <c r="N274" i="3"/>
  <c r="R274" i="3"/>
  <c r="V274" i="3"/>
  <c r="Z274" i="3"/>
  <c r="AD274" i="3"/>
  <c r="AH274" i="3"/>
  <c r="AL274" i="3"/>
  <c r="AP274" i="3"/>
  <c r="AT274" i="3"/>
  <c r="AX274" i="3"/>
  <c r="BB274" i="3"/>
  <c r="BF274" i="3"/>
  <c r="BK276" i="3"/>
  <c r="BN278" i="3"/>
  <c r="BJ284" i="3"/>
  <c r="BL288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M290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O290" i="3"/>
  <c r="S290" i="3"/>
  <c r="W290" i="3"/>
  <c r="AA290" i="3"/>
  <c r="AE290" i="3"/>
  <c r="AI290" i="3"/>
  <c r="AM290" i="3"/>
  <c r="AQ290" i="3"/>
  <c r="AU290" i="3"/>
  <c r="AY290" i="3"/>
  <c r="BC290" i="3"/>
  <c r="BG290" i="3"/>
  <c r="BL292" i="3"/>
  <c r="M263" i="3"/>
  <c r="O263" i="3"/>
  <c r="Q263" i="3"/>
  <c r="S263" i="3"/>
  <c r="U263" i="3"/>
  <c r="W263" i="3"/>
  <c r="Y263" i="3"/>
  <c r="AA263" i="3"/>
  <c r="AC263" i="3"/>
  <c r="AE263" i="3"/>
  <c r="N263" i="3"/>
  <c r="R263" i="3"/>
  <c r="V263" i="3"/>
  <c r="Z263" i="3"/>
  <c r="AD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P263" i="3"/>
  <c r="X263" i="3"/>
  <c r="AF263" i="3"/>
  <c r="AJ263" i="3"/>
  <c r="AN263" i="3"/>
  <c r="AR263" i="3"/>
  <c r="AV263" i="3"/>
  <c r="AZ263" i="3"/>
  <c r="BD263" i="3"/>
  <c r="BH263" i="3"/>
  <c r="T263" i="3"/>
  <c r="AH263" i="3"/>
  <c r="AP263" i="3"/>
  <c r="AX263" i="3"/>
  <c r="BF263" i="3"/>
  <c r="AB263" i="3"/>
  <c r="AT263" i="3"/>
  <c r="AL263" i="3"/>
  <c r="BB263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M265" i="3"/>
  <c r="U265" i="3"/>
  <c r="AC265" i="3"/>
  <c r="AK265" i="3"/>
  <c r="AS265" i="3"/>
  <c r="BA265" i="3"/>
  <c r="BI265" i="3"/>
  <c r="Y265" i="3"/>
  <c r="AO265" i="3"/>
  <c r="BE265" i="3"/>
  <c r="Q265" i="3"/>
  <c r="AG265" i="3"/>
  <c r="AW265" i="3"/>
  <c r="BJ264" i="3"/>
  <c r="BJ289" i="3"/>
  <c r="BJ294" i="3"/>
  <c r="BJ259" i="3"/>
  <c r="BK288" i="3"/>
  <c r="BH260" i="3"/>
  <c r="BD260" i="3"/>
  <c r="AZ260" i="3"/>
  <c r="AV260" i="3"/>
  <c r="AR260" i="3"/>
  <c r="AN260" i="3"/>
  <c r="AJ260" i="3"/>
  <c r="AF260" i="3"/>
  <c r="AB260" i="3"/>
  <c r="X260" i="3"/>
  <c r="T260" i="3"/>
  <c r="P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K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K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K146" i="3" s="1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L154" i="3" l="1"/>
  <c r="K118" i="3"/>
  <c r="K106" i="3"/>
  <c r="K130" i="3"/>
  <c r="K126" i="3"/>
  <c r="K165" i="3"/>
  <c r="L137" i="3"/>
  <c r="K142" i="3"/>
  <c r="K122" i="3"/>
  <c r="K155" i="3"/>
  <c r="K176" i="3"/>
  <c r="K150" i="3"/>
  <c r="K127" i="3"/>
  <c r="K114" i="3"/>
  <c r="K110" i="3"/>
  <c r="BM279" i="3"/>
  <c r="K158" i="3"/>
  <c r="K154" i="3"/>
  <c r="K135" i="3"/>
  <c r="K133" i="3"/>
  <c r="K151" i="3"/>
  <c r="K132" i="3"/>
  <c r="K123" i="3"/>
  <c r="L122" i="3"/>
  <c r="Q122" i="3" s="1"/>
  <c r="K116" i="3"/>
  <c r="L106" i="3"/>
  <c r="L185" i="3"/>
  <c r="K152" i="3"/>
  <c r="L118" i="3"/>
  <c r="BN291" i="3"/>
  <c r="K180" i="3"/>
  <c r="K145" i="3"/>
  <c r="K136" i="3"/>
  <c r="K124" i="3"/>
  <c r="K108" i="3"/>
  <c r="K161" i="3"/>
  <c r="K101" i="3"/>
  <c r="K172" i="3"/>
  <c r="K157" i="3"/>
  <c r="K149" i="3"/>
  <c r="K139" i="3"/>
  <c r="K134" i="3"/>
  <c r="K128" i="3"/>
  <c r="K120" i="3"/>
  <c r="K119" i="3"/>
  <c r="K112" i="3"/>
  <c r="K104" i="3"/>
  <c r="L190" i="3"/>
  <c r="L189" i="3"/>
  <c r="L188" i="3"/>
  <c r="L187" i="3"/>
  <c r="L186" i="3"/>
  <c r="K143" i="3"/>
  <c r="L142" i="3"/>
  <c r="K131" i="3"/>
  <c r="L126" i="3"/>
  <c r="M126" i="3" s="1"/>
  <c r="BJ293" i="3"/>
  <c r="BL291" i="3"/>
  <c r="K184" i="3"/>
  <c r="K183" i="3"/>
  <c r="K181" i="3"/>
  <c r="L180" i="3"/>
  <c r="L178" i="3"/>
  <c r="K173" i="3"/>
  <c r="L172" i="3"/>
  <c r="N172" i="3" s="1"/>
  <c r="L170" i="3"/>
  <c r="K164" i="3"/>
  <c r="K163" i="3"/>
  <c r="L156" i="3"/>
  <c r="O156" i="3" s="1"/>
  <c r="K156" i="3"/>
  <c r="K153" i="3"/>
  <c r="L148" i="3"/>
  <c r="K148" i="3"/>
  <c r="L144" i="3"/>
  <c r="K144" i="3"/>
  <c r="L139" i="3"/>
  <c r="L128" i="3"/>
  <c r="N128" i="3" s="1"/>
  <c r="L124" i="3"/>
  <c r="K121" i="3"/>
  <c r="L120" i="3"/>
  <c r="K117" i="3"/>
  <c r="L116" i="3"/>
  <c r="K113" i="3"/>
  <c r="L112" i="3"/>
  <c r="K109" i="3"/>
  <c r="L108" i="3"/>
  <c r="K105" i="3"/>
  <c r="L104" i="3"/>
  <c r="BM258" i="3"/>
  <c r="BL258" i="3"/>
  <c r="BM259" i="3"/>
  <c r="BN264" i="3"/>
  <c r="BM293" i="3"/>
  <c r="K178" i="3"/>
  <c r="K170" i="3"/>
  <c r="Q170" i="3" s="1"/>
  <c r="K141" i="3"/>
  <c r="K129" i="3"/>
  <c r="K125" i="3"/>
  <c r="BK290" i="3"/>
  <c r="K191" i="3"/>
  <c r="K190" i="3"/>
  <c r="T190" i="3" s="1"/>
  <c r="K189" i="3"/>
  <c r="K188" i="3"/>
  <c r="R188" i="3" s="1"/>
  <c r="K187" i="3"/>
  <c r="W187" i="3" s="1"/>
  <c r="K186" i="3"/>
  <c r="U186" i="3" s="1"/>
  <c r="K185" i="3"/>
  <c r="K177" i="3"/>
  <c r="L174" i="3"/>
  <c r="K174" i="3"/>
  <c r="K168" i="3"/>
  <c r="K167" i="3"/>
  <c r="K160" i="3"/>
  <c r="K147" i="3"/>
  <c r="K138" i="3"/>
  <c r="K115" i="3"/>
  <c r="L114" i="3"/>
  <c r="K111" i="3"/>
  <c r="L110" i="3"/>
  <c r="K107" i="3"/>
  <c r="K103" i="3"/>
  <c r="BL264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M191" i="3" s="1"/>
  <c r="U191" i="3"/>
  <c r="T191" i="3"/>
  <c r="AB191" i="3"/>
  <c r="BH191" i="3"/>
  <c r="AK190" i="3"/>
  <c r="T189" i="3"/>
  <c r="AJ189" i="3"/>
  <c r="AZ189" i="3"/>
  <c r="S189" i="3"/>
  <c r="AI189" i="3"/>
  <c r="AY189" i="3"/>
  <c r="N188" i="3"/>
  <c r="V188" i="3"/>
  <c r="AD188" i="3"/>
  <c r="AL188" i="3"/>
  <c r="AT188" i="3"/>
  <c r="BB188" i="3"/>
  <c r="M188" i="3"/>
  <c r="U188" i="3"/>
  <c r="AC188" i="3"/>
  <c r="AK188" i="3"/>
  <c r="AS188" i="3"/>
  <c r="BA188" i="3"/>
  <c r="BI188" i="3"/>
  <c r="S187" i="3"/>
  <c r="AI187" i="3"/>
  <c r="AY187" i="3"/>
  <c r="R187" i="3"/>
  <c r="AH187" i="3"/>
  <c r="AX187" i="3"/>
  <c r="AJ186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AC174" i="3"/>
  <c r="BI174" i="3"/>
  <c r="AR174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70" i="3"/>
  <c r="U170" i="3"/>
  <c r="AC170" i="3"/>
  <c r="AK170" i="3"/>
  <c r="AS170" i="3"/>
  <c r="BA170" i="3"/>
  <c r="BI170" i="3"/>
  <c r="T170" i="3"/>
  <c r="AB170" i="3"/>
  <c r="AJ170" i="3"/>
  <c r="AR170" i="3"/>
  <c r="AZ170" i="3"/>
  <c r="BH170" i="3"/>
  <c r="K159" i="3"/>
  <c r="L158" i="3"/>
  <c r="M158" i="3" s="1"/>
  <c r="L155" i="3"/>
  <c r="N155" i="3" s="1"/>
  <c r="L153" i="3"/>
  <c r="L152" i="3"/>
  <c r="W152" i="3" s="1"/>
  <c r="L150" i="3"/>
  <c r="P150" i="3" s="1"/>
  <c r="L147" i="3"/>
  <c r="O147" i="3" s="1"/>
  <c r="L145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M139" i="3"/>
  <c r="U139" i="3"/>
  <c r="AC139" i="3"/>
  <c r="AK139" i="3"/>
  <c r="AS139" i="3"/>
  <c r="BA139" i="3"/>
  <c r="BI139" i="3"/>
  <c r="T139" i="3"/>
  <c r="AB139" i="3"/>
  <c r="AJ139" i="3"/>
  <c r="AR139" i="3"/>
  <c r="AZ139" i="3"/>
  <c r="BH139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L135" i="3"/>
  <c r="O135" i="3" s="1"/>
  <c r="L133" i="3"/>
  <c r="O133" i="3" s="1"/>
  <c r="L131" i="3"/>
  <c r="N131" i="3" s="1"/>
  <c r="L129" i="3"/>
  <c r="L127" i="3"/>
  <c r="P127" i="3" s="1"/>
  <c r="L125" i="3"/>
  <c r="M125" i="3" s="1"/>
  <c r="L123" i="3"/>
  <c r="N123" i="3" s="1"/>
  <c r="L182" i="3"/>
  <c r="K182" i="3"/>
  <c r="L181" i="3"/>
  <c r="K179" i="3"/>
  <c r="K175" i="3"/>
  <c r="K171" i="3"/>
  <c r="K169" i="3"/>
  <c r="L168" i="3"/>
  <c r="N168" i="3" s="1"/>
  <c r="L166" i="3"/>
  <c r="K166" i="3"/>
  <c r="L162" i="3"/>
  <c r="K162" i="3"/>
  <c r="L157" i="3"/>
  <c r="O157" i="3" s="1"/>
  <c r="M156" i="3"/>
  <c r="Q156" i="3"/>
  <c r="U156" i="3"/>
  <c r="Y156" i="3"/>
  <c r="AC156" i="3"/>
  <c r="AG156" i="3"/>
  <c r="AK156" i="3"/>
  <c r="AO156" i="3"/>
  <c r="AS156" i="3"/>
  <c r="AW156" i="3"/>
  <c r="BA156" i="3"/>
  <c r="BE156" i="3"/>
  <c r="BI156" i="3"/>
  <c r="P156" i="3"/>
  <c r="T156" i="3"/>
  <c r="X156" i="3"/>
  <c r="AB156" i="3"/>
  <c r="AF156" i="3"/>
  <c r="AJ156" i="3"/>
  <c r="AN156" i="3"/>
  <c r="AR156" i="3"/>
  <c r="AV156" i="3"/>
  <c r="AZ156" i="3"/>
  <c r="BD156" i="3"/>
  <c r="BH156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L151" i="3"/>
  <c r="O151" i="3" s="1"/>
  <c r="L149" i="3"/>
  <c r="U148" i="3"/>
  <c r="AK148" i="3"/>
  <c r="BA148" i="3"/>
  <c r="T148" i="3"/>
  <c r="AJ148" i="3"/>
  <c r="AZ148" i="3"/>
  <c r="L146" i="3"/>
  <c r="Z146" i="3" s="1"/>
  <c r="L143" i="3"/>
  <c r="M143" i="3" s="1"/>
  <c r="L141" i="3"/>
  <c r="L140" i="3"/>
  <c r="K140" i="3"/>
  <c r="L138" i="3"/>
  <c r="P138" i="3" s="1"/>
  <c r="L136" i="3"/>
  <c r="O136" i="3" s="1"/>
  <c r="L134" i="3"/>
  <c r="O134" i="3" s="1"/>
  <c r="L132" i="3"/>
  <c r="P132" i="3" s="1"/>
  <c r="L130" i="3"/>
  <c r="O130" i="3" s="1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S128" i="3"/>
  <c r="AA128" i="3"/>
  <c r="AI128" i="3"/>
  <c r="AQ128" i="3"/>
  <c r="AY128" i="3"/>
  <c r="BG128" i="3"/>
  <c r="Q128" i="3"/>
  <c r="Y128" i="3"/>
  <c r="AG128" i="3"/>
  <c r="AO128" i="3"/>
  <c r="AW128" i="3"/>
  <c r="BE128" i="3"/>
  <c r="S126" i="3"/>
  <c r="AA126" i="3"/>
  <c r="AI126" i="3"/>
  <c r="AQ126" i="3"/>
  <c r="AY126" i="3"/>
  <c r="BG126" i="3"/>
  <c r="X126" i="3"/>
  <c r="AN126" i="3"/>
  <c r="BD126" i="3"/>
  <c r="V126" i="3"/>
  <c r="AL126" i="3"/>
  <c r="BB126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Y124" i="3"/>
  <c r="AC124" i="3"/>
  <c r="AG124" i="3"/>
  <c r="AK124" i="3"/>
  <c r="AO124" i="3"/>
  <c r="AS124" i="3"/>
  <c r="AW124" i="3"/>
  <c r="BA124" i="3"/>
  <c r="BE124" i="3"/>
  <c r="BI124" i="3"/>
  <c r="O124" i="3"/>
  <c r="S124" i="3"/>
  <c r="W124" i="3"/>
  <c r="AA124" i="3"/>
  <c r="AE124" i="3"/>
  <c r="AI124" i="3"/>
  <c r="AM124" i="3"/>
  <c r="AQ124" i="3"/>
  <c r="AU124" i="3"/>
  <c r="AY124" i="3"/>
  <c r="BC124" i="3"/>
  <c r="BG124" i="3"/>
  <c r="O122" i="3"/>
  <c r="W122" i="3"/>
  <c r="AE122" i="3"/>
  <c r="AM122" i="3"/>
  <c r="AU122" i="3"/>
  <c r="BC122" i="3"/>
  <c r="N122" i="3"/>
  <c r="AD122" i="3"/>
  <c r="AT122" i="3"/>
  <c r="P122" i="3"/>
  <c r="AF122" i="3"/>
  <c r="AV122" i="3"/>
  <c r="N120" i="3"/>
  <c r="V120" i="3"/>
  <c r="AD120" i="3"/>
  <c r="AL120" i="3"/>
  <c r="AT120" i="3"/>
  <c r="BB120" i="3"/>
  <c r="O120" i="3"/>
  <c r="AE120" i="3"/>
  <c r="AU120" i="3"/>
  <c r="M120" i="3"/>
  <c r="AC120" i="3"/>
  <c r="AS120" i="3"/>
  <c r="BI120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L102" i="3"/>
  <c r="O102" i="3" s="1"/>
  <c r="L121" i="3"/>
  <c r="L119" i="3"/>
  <c r="N119" i="3" s="1"/>
  <c r="L117" i="3"/>
  <c r="L115" i="3"/>
  <c r="L113" i="3"/>
  <c r="L111" i="3"/>
  <c r="M111" i="3" s="1"/>
  <c r="L109" i="3"/>
  <c r="L107" i="3"/>
  <c r="O107" i="3" s="1"/>
  <c r="L105" i="3"/>
  <c r="L103" i="3"/>
  <c r="M103" i="3" s="1"/>
  <c r="L101" i="3"/>
  <c r="P101" i="3" s="1"/>
  <c r="BJ260" i="3"/>
  <c r="BK265" i="3"/>
  <c r="BN265" i="3"/>
  <c r="BM265" i="3"/>
  <c r="BL265" i="3"/>
  <c r="BJ265" i="3"/>
  <c r="BL263" i="3"/>
  <c r="BL290" i="3"/>
  <c r="BJ290" i="3"/>
  <c r="BK260" i="3"/>
  <c r="BM263" i="3"/>
  <c r="BJ263" i="3"/>
  <c r="BK263" i="3"/>
  <c r="BN263" i="3"/>
  <c r="BM290" i="3"/>
  <c r="BN290" i="3"/>
  <c r="BK274" i="3"/>
  <c r="BM274" i="3"/>
  <c r="BN274" i="3"/>
  <c r="BL274" i="3"/>
  <c r="BN260" i="3"/>
  <c r="BL260" i="3"/>
  <c r="BJ258" i="3"/>
  <c r="BN258" i="3"/>
  <c r="BK258" i="3"/>
  <c r="BL259" i="3"/>
  <c r="BM264" i="3"/>
  <c r="BM272" i="3"/>
  <c r="BM269" i="3"/>
  <c r="BJ269" i="3"/>
  <c r="BN259" i="3"/>
  <c r="BK285" i="3"/>
  <c r="BN285" i="3"/>
  <c r="BL281" i="3"/>
  <c r="BK295" i="3"/>
  <c r="BN295" i="3"/>
  <c r="BM295" i="3"/>
  <c r="BJ295" i="3"/>
  <c r="BL271" i="3"/>
  <c r="BJ274" i="3"/>
  <c r="BM260" i="3"/>
  <c r="BK283" i="3"/>
  <c r="BN283" i="3"/>
  <c r="BL283" i="3"/>
  <c r="BM283" i="3"/>
  <c r="BJ283" i="3"/>
  <c r="BN272" i="3"/>
  <c r="BL272" i="3"/>
  <c r="BJ272" i="3"/>
  <c r="BK272" i="3"/>
  <c r="BL269" i="3"/>
  <c r="BK269" i="3"/>
  <c r="BN269" i="3"/>
  <c r="BM285" i="3"/>
  <c r="BJ285" i="3"/>
  <c r="BL285" i="3"/>
  <c r="BK281" i="3"/>
  <c r="BN281" i="3"/>
  <c r="BM281" i="3"/>
  <c r="BJ281" i="3"/>
  <c r="BK259" i="3"/>
  <c r="BK264" i="3"/>
  <c r="BL295" i="3"/>
  <c r="BM271" i="3"/>
  <c r="BJ271" i="3"/>
  <c r="BK271" i="3"/>
  <c r="BN271" i="3"/>
  <c r="BM154" i="3"/>
  <c r="L254" i="3"/>
  <c r="K254" i="3"/>
  <c r="K252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K204" i="3"/>
  <c r="L256" i="3"/>
  <c r="K256" i="3"/>
  <c r="L252" i="3"/>
  <c r="L250" i="3"/>
  <c r="L183" i="3"/>
  <c r="O183" i="3" s="1"/>
  <c r="L179" i="3"/>
  <c r="L175" i="3"/>
  <c r="L171" i="3"/>
  <c r="L167" i="3"/>
  <c r="L163" i="3"/>
  <c r="O163" i="3" s="1"/>
  <c r="L159" i="3"/>
  <c r="L184" i="3"/>
  <c r="N184" i="3" s="1"/>
  <c r="L176" i="3"/>
  <c r="P176" i="3" s="1"/>
  <c r="L164" i="3"/>
  <c r="N164" i="3" s="1"/>
  <c r="L160" i="3"/>
  <c r="P160" i="3" s="1"/>
  <c r="L177" i="3"/>
  <c r="P177" i="3" s="1"/>
  <c r="L173" i="3"/>
  <c r="P173" i="3" s="1"/>
  <c r="L169" i="3"/>
  <c r="L165" i="3"/>
  <c r="N165" i="3" s="1"/>
  <c r="L161" i="3"/>
  <c r="N161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X189" i="3" l="1"/>
  <c r="BH158" i="3"/>
  <c r="AZ191" i="3"/>
  <c r="BA191" i="3"/>
  <c r="O144" i="3"/>
  <c r="AJ191" i="3"/>
  <c r="AS191" i="3"/>
  <c r="BA186" i="3"/>
  <c r="AU189" i="3"/>
  <c r="AE189" i="3"/>
  <c r="O189" i="3"/>
  <c r="AV189" i="3"/>
  <c r="AF189" i="3"/>
  <c r="P189" i="3"/>
  <c r="AK174" i="3"/>
  <c r="O191" i="3"/>
  <c r="O139" i="3"/>
  <c r="Y148" i="3"/>
  <c r="AC186" i="3"/>
  <c r="M190" i="3"/>
  <c r="P120" i="3"/>
  <c r="AM152" i="3"/>
  <c r="BM106" i="3"/>
  <c r="BG189" i="3"/>
  <c r="AQ189" i="3"/>
  <c r="AA189" i="3"/>
  <c r="BH189" i="3"/>
  <c r="AR189" i="3"/>
  <c r="AB189" i="3"/>
  <c r="AZ190" i="3"/>
  <c r="AK191" i="3"/>
  <c r="BC189" i="3"/>
  <c r="AM189" i="3"/>
  <c r="W189" i="3"/>
  <c r="BD189" i="3"/>
  <c r="AN189" i="3"/>
  <c r="AR191" i="3"/>
  <c r="BI191" i="3"/>
  <c r="AC191" i="3"/>
  <c r="BE120" i="3"/>
  <c r="AO120" i="3"/>
  <c r="Y120" i="3"/>
  <c r="BG120" i="3"/>
  <c r="AQ120" i="3"/>
  <c r="AA120" i="3"/>
  <c r="BH120" i="3"/>
  <c r="AZ120" i="3"/>
  <c r="AR120" i="3"/>
  <c r="AJ120" i="3"/>
  <c r="AB120" i="3"/>
  <c r="T120" i="3"/>
  <c r="BH122" i="3"/>
  <c r="AR122" i="3"/>
  <c r="AB122" i="3"/>
  <c r="BF122" i="3"/>
  <c r="AP122" i="3"/>
  <c r="Z122" i="3"/>
  <c r="BI122" i="3"/>
  <c r="BA122" i="3"/>
  <c r="AS122" i="3"/>
  <c r="AK122" i="3"/>
  <c r="AC122" i="3"/>
  <c r="U122" i="3"/>
  <c r="M122" i="3"/>
  <c r="AX126" i="3"/>
  <c r="AH126" i="3"/>
  <c r="R126" i="3"/>
  <c r="AZ126" i="3"/>
  <c r="AJ126" i="3"/>
  <c r="T126" i="3"/>
  <c r="BE126" i="3"/>
  <c r="AW126" i="3"/>
  <c r="AO126" i="3"/>
  <c r="AG126" i="3"/>
  <c r="Y126" i="3"/>
  <c r="Q126" i="3"/>
  <c r="AV148" i="3"/>
  <c r="AF148" i="3"/>
  <c r="P148" i="3"/>
  <c r="AW148" i="3"/>
  <c r="AG148" i="3"/>
  <c r="Q148" i="3"/>
  <c r="BF139" i="3"/>
  <c r="AX139" i="3"/>
  <c r="AP139" i="3"/>
  <c r="AH139" i="3"/>
  <c r="Z139" i="3"/>
  <c r="R139" i="3"/>
  <c r="BG139" i="3"/>
  <c r="AY139" i="3"/>
  <c r="AQ139" i="3"/>
  <c r="AI139" i="3"/>
  <c r="AA139" i="3"/>
  <c r="S139" i="3"/>
  <c r="BD152" i="3"/>
  <c r="AJ174" i="3"/>
  <c r="BA174" i="3"/>
  <c r="U174" i="3"/>
  <c r="BH186" i="3"/>
  <c r="AB186" i="3"/>
  <c r="AS186" i="3"/>
  <c r="M186" i="3"/>
  <c r="AT187" i="3"/>
  <c r="AD187" i="3"/>
  <c r="N187" i="3"/>
  <c r="AU187" i="3"/>
  <c r="AE187" i="3"/>
  <c r="O187" i="3"/>
  <c r="AR190" i="3"/>
  <c r="BI190" i="3"/>
  <c r="AC190" i="3"/>
  <c r="BF191" i="3"/>
  <c r="AX191" i="3"/>
  <c r="AP191" i="3"/>
  <c r="AH191" i="3"/>
  <c r="Z191" i="3"/>
  <c r="R191" i="3"/>
  <c r="BG191" i="3"/>
  <c r="AY191" i="3"/>
  <c r="AQ191" i="3"/>
  <c r="AI191" i="3"/>
  <c r="AA191" i="3"/>
  <c r="S191" i="3"/>
  <c r="BA120" i="3"/>
  <c r="AK120" i="3"/>
  <c r="U120" i="3"/>
  <c r="BC120" i="3"/>
  <c r="AM120" i="3"/>
  <c r="W120" i="3"/>
  <c r="BF120" i="3"/>
  <c r="AX120" i="3"/>
  <c r="AP120" i="3"/>
  <c r="AH120" i="3"/>
  <c r="Z120" i="3"/>
  <c r="R120" i="3"/>
  <c r="BD122" i="3"/>
  <c r="AN122" i="3"/>
  <c r="X122" i="3"/>
  <c r="BB122" i="3"/>
  <c r="AL122" i="3"/>
  <c r="V122" i="3"/>
  <c r="BG122" i="3"/>
  <c r="AY122" i="3"/>
  <c r="AQ122" i="3"/>
  <c r="AI122" i="3"/>
  <c r="AA122" i="3"/>
  <c r="S122" i="3"/>
  <c r="AT126" i="3"/>
  <c r="AD126" i="3"/>
  <c r="N126" i="3"/>
  <c r="AV126" i="3"/>
  <c r="AF126" i="3"/>
  <c r="P126" i="3"/>
  <c r="BC126" i="3"/>
  <c r="AU126" i="3"/>
  <c r="AM126" i="3"/>
  <c r="AE126" i="3"/>
  <c r="W126" i="3"/>
  <c r="O126" i="3"/>
  <c r="BH148" i="3"/>
  <c r="AR148" i="3"/>
  <c r="AB148" i="3"/>
  <c r="BI148" i="3"/>
  <c r="AS148" i="3"/>
  <c r="AC148" i="3"/>
  <c r="M148" i="3"/>
  <c r="BD139" i="3"/>
  <c r="AV139" i="3"/>
  <c r="AN139" i="3"/>
  <c r="AF139" i="3"/>
  <c r="X139" i="3"/>
  <c r="P139" i="3"/>
  <c r="BE139" i="3"/>
  <c r="AW139" i="3"/>
  <c r="AO139" i="3"/>
  <c r="AG139" i="3"/>
  <c r="Y139" i="3"/>
  <c r="Q139" i="3"/>
  <c r="BC152" i="3"/>
  <c r="AN152" i="3"/>
  <c r="BH174" i="3"/>
  <c r="AB174" i="3"/>
  <c r="AS174" i="3"/>
  <c r="M174" i="3"/>
  <c r="AZ186" i="3"/>
  <c r="T186" i="3"/>
  <c r="AK186" i="3"/>
  <c r="BF187" i="3"/>
  <c r="AP187" i="3"/>
  <c r="Z187" i="3"/>
  <c r="BG187" i="3"/>
  <c r="AQ187" i="3"/>
  <c r="AA187" i="3"/>
  <c r="AJ190" i="3"/>
  <c r="BA190" i="3"/>
  <c r="U190" i="3"/>
  <c r="BD191" i="3"/>
  <c r="AV191" i="3"/>
  <c r="AN191" i="3"/>
  <c r="AF191" i="3"/>
  <c r="X191" i="3"/>
  <c r="P191" i="3"/>
  <c r="BE191" i="3"/>
  <c r="AW191" i="3"/>
  <c r="AO191" i="3"/>
  <c r="AG191" i="3"/>
  <c r="Y191" i="3"/>
  <c r="Q191" i="3"/>
  <c r="AW120" i="3"/>
  <c r="AG120" i="3"/>
  <c r="Q120" i="3"/>
  <c r="AY120" i="3"/>
  <c r="AI120" i="3"/>
  <c r="S120" i="3"/>
  <c r="BD120" i="3"/>
  <c r="AV120" i="3"/>
  <c r="AN120" i="3"/>
  <c r="AF120" i="3"/>
  <c r="X120" i="3"/>
  <c r="AZ122" i="3"/>
  <c r="AJ122" i="3"/>
  <c r="T122" i="3"/>
  <c r="AX122" i="3"/>
  <c r="AH122" i="3"/>
  <c r="R122" i="3"/>
  <c r="BE122" i="3"/>
  <c r="AW122" i="3"/>
  <c r="AO122" i="3"/>
  <c r="AG122" i="3"/>
  <c r="Y122" i="3"/>
  <c r="BF126" i="3"/>
  <c r="AP126" i="3"/>
  <c r="Z126" i="3"/>
  <c r="BH126" i="3"/>
  <c r="AR126" i="3"/>
  <c r="AB126" i="3"/>
  <c r="BI126" i="3"/>
  <c r="BA126" i="3"/>
  <c r="AS126" i="3"/>
  <c r="AK126" i="3"/>
  <c r="AC126" i="3"/>
  <c r="U126" i="3"/>
  <c r="N141" i="3"/>
  <c r="BD148" i="3"/>
  <c r="AN148" i="3"/>
  <c r="X148" i="3"/>
  <c r="BE148" i="3"/>
  <c r="AO148" i="3"/>
  <c r="P149" i="3"/>
  <c r="BB139" i="3"/>
  <c r="AT139" i="3"/>
  <c r="AL139" i="3"/>
  <c r="AD139" i="3"/>
  <c r="V139" i="3"/>
  <c r="N139" i="3"/>
  <c r="BC139" i="3"/>
  <c r="AU139" i="3"/>
  <c r="AM139" i="3"/>
  <c r="AE139" i="3"/>
  <c r="W139" i="3"/>
  <c r="P145" i="3"/>
  <c r="T152" i="3"/>
  <c r="AZ174" i="3"/>
  <c r="T174" i="3"/>
  <c r="AR186" i="3"/>
  <c r="BI186" i="3"/>
  <c r="BB187" i="3"/>
  <c r="AL187" i="3"/>
  <c r="V187" i="3"/>
  <c r="BC187" i="3"/>
  <c r="AM187" i="3"/>
  <c r="BH190" i="3"/>
  <c r="AB190" i="3"/>
  <c r="AS190" i="3"/>
  <c r="BB191" i="3"/>
  <c r="AT191" i="3"/>
  <c r="AL191" i="3"/>
  <c r="AD191" i="3"/>
  <c r="V191" i="3"/>
  <c r="N191" i="3"/>
  <c r="BC191" i="3"/>
  <c r="AU191" i="3"/>
  <c r="AM191" i="3"/>
  <c r="AE191" i="3"/>
  <c r="W191" i="3"/>
  <c r="Q174" i="3"/>
  <c r="Q186" i="3"/>
  <c r="Q190" i="3"/>
  <c r="O148" i="3"/>
  <c r="AS150" i="3"/>
  <c r="M150" i="3"/>
  <c r="AD150" i="3"/>
  <c r="BN180" i="3"/>
  <c r="M178" i="3"/>
  <c r="M187" i="3"/>
  <c r="N189" i="3"/>
  <c r="BL154" i="3"/>
  <c r="BK137" i="3"/>
  <c r="BI150" i="3"/>
  <c r="AC150" i="3"/>
  <c r="AT150" i="3"/>
  <c r="N150" i="3"/>
  <c r="AU152" i="3"/>
  <c r="AE152" i="3"/>
  <c r="O152" i="3"/>
  <c r="AV152" i="3"/>
  <c r="AB152" i="3"/>
  <c r="O167" i="3"/>
  <c r="N105" i="3"/>
  <c r="P109" i="3"/>
  <c r="N113" i="3"/>
  <c r="O117" i="3"/>
  <c r="M121" i="3"/>
  <c r="BM104" i="3"/>
  <c r="BM108" i="3"/>
  <c r="BM110" i="3"/>
  <c r="BN116" i="3"/>
  <c r="BN120" i="3"/>
  <c r="BI128" i="3"/>
  <c r="BA128" i="3"/>
  <c r="AS128" i="3"/>
  <c r="AK128" i="3"/>
  <c r="AC128" i="3"/>
  <c r="U128" i="3"/>
  <c r="M128" i="3"/>
  <c r="BC128" i="3"/>
  <c r="AU128" i="3"/>
  <c r="AM128" i="3"/>
  <c r="AE128" i="3"/>
  <c r="W128" i="3"/>
  <c r="O128" i="3"/>
  <c r="BF128" i="3"/>
  <c r="BB128" i="3"/>
  <c r="AX128" i="3"/>
  <c r="AT128" i="3"/>
  <c r="AP128" i="3"/>
  <c r="AL128" i="3"/>
  <c r="AH128" i="3"/>
  <c r="AD128" i="3"/>
  <c r="Z128" i="3"/>
  <c r="V128" i="3"/>
  <c r="R128" i="3"/>
  <c r="BF148" i="3"/>
  <c r="BB148" i="3"/>
  <c r="AX148" i="3"/>
  <c r="AT148" i="3"/>
  <c r="AP148" i="3"/>
  <c r="AL148" i="3"/>
  <c r="AH148" i="3"/>
  <c r="AD148" i="3"/>
  <c r="Z148" i="3"/>
  <c r="V148" i="3"/>
  <c r="R148" i="3"/>
  <c r="N148" i="3"/>
  <c r="BG148" i="3"/>
  <c r="BC148" i="3"/>
  <c r="AY148" i="3"/>
  <c r="AU148" i="3"/>
  <c r="AQ148" i="3"/>
  <c r="AM148" i="3"/>
  <c r="AI148" i="3"/>
  <c r="AE148" i="3"/>
  <c r="AA148" i="3"/>
  <c r="W148" i="3"/>
  <c r="S148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BK156" i="3" s="1"/>
  <c r="N181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4" i="3"/>
  <c r="BC144" i="3"/>
  <c r="AY144" i="3"/>
  <c r="AU144" i="3"/>
  <c r="AQ144" i="3"/>
  <c r="AM144" i="3"/>
  <c r="AI144" i="3"/>
  <c r="AE144" i="3"/>
  <c r="AA144" i="3"/>
  <c r="W144" i="3"/>
  <c r="S144" i="3"/>
  <c r="BA150" i="3"/>
  <c r="AK150" i="3"/>
  <c r="U150" i="3"/>
  <c r="BB150" i="3"/>
  <c r="AL150" i="3"/>
  <c r="V150" i="3"/>
  <c r="BG152" i="3"/>
  <c r="AY152" i="3"/>
  <c r="AQ152" i="3"/>
  <c r="AI152" i="3"/>
  <c r="AA152" i="3"/>
  <c r="S152" i="3"/>
  <c r="BH152" i="3"/>
  <c r="AZ152" i="3"/>
  <c r="AR152" i="3"/>
  <c r="AJ152" i="3"/>
  <c r="O153" i="3"/>
  <c r="BD170" i="3"/>
  <c r="AV170" i="3"/>
  <c r="AN170" i="3"/>
  <c r="AF170" i="3"/>
  <c r="X170" i="3"/>
  <c r="P170" i="3"/>
  <c r="BE170" i="3"/>
  <c r="AW170" i="3"/>
  <c r="AO170" i="3"/>
  <c r="AG170" i="3"/>
  <c r="Y170" i="3"/>
  <c r="BI172" i="3"/>
  <c r="BE172" i="3"/>
  <c r="BA172" i="3"/>
  <c r="AW172" i="3"/>
  <c r="AS172" i="3"/>
  <c r="AO172" i="3"/>
  <c r="AK172" i="3"/>
  <c r="AG172" i="3"/>
  <c r="AC172" i="3"/>
  <c r="Y172" i="3"/>
  <c r="U172" i="3"/>
  <c r="Q172" i="3"/>
  <c r="M172" i="3"/>
  <c r="BF172" i="3"/>
  <c r="BB172" i="3"/>
  <c r="AX172" i="3"/>
  <c r="AT172" i="3"/>
  <c r="AP172" i="3"/>
  <c r="AL172" i="3"/>
  <c r="AH172" i="3"/>
  <c r="AD172" i="3"/>
  <c r="Z172" i="3"/>
  <c r="V172" i="3"/>
  <c r="R172" i="3"/>
  <c r="BD174" i="3"/>
  <c r="AV174" i="3"/>
  <c r="AN174" i="3"/>
  <c r="AF174" i="3"/>
  <c r="X174" i="3"/>
  <c r="P174" i="3"/>
  <c r="BE174" i="3"/>
  <c r="AW174" i="3"/>
  <c r="AO174" i="3"/>
  <c r="AG174" i="3"/>
  <c r="Y174" i="3"/>
  <c r="BH178" i="3"/>
  <c r="BD178" i="3"/>
  <c r="AZ178" i="3"/>
  <c r="AV178" i="3"/>
  <c r="AR178" i="3"/>
  <c r="AN178" i="3"/>
  <c r="AJ178" i="3"/>
  <c r="AF178" i="3"/>
  <c r="AB178" i="3"/>
  <c r="X178" i="3"/>
  <c r="T178" i="3"/>
  <c r="P178" i="3"/>
  <c r="BI178" i="3"/>
  <c r="BE178" i="3"/>
  <c r="BA178" i="3"/>
  <c r="AW178" i="3"/>
  <c r="AS178" i="3"/>
  <c r="AO178" i="3"/>
  <c r="AK178" i="3"/>
  <c r="AG178" i="3"/>
  <c r="AC178" i="3"/>
  <c r="Y178" i="3"/>
  <c r="U178" i="3"/>
  <c r="Q178" i="3"/>
  <c r="BD186" i="3"/>
  <c r="AV186" i="3"/>
  <c r="AN186" i="3"/>
  <c r="AF186" i="3"/>
  <c r="X186" i="3"/>
  <c r="P186" i="3"/>
  <c r="BE186" i="3"/>
  <c r="AW186" i="3"/>
  <c r="AO186" i="3"/>
  <c r="AG186" i="3"/>
  <c r="Y186" i="3"/>
  <c r="BH187" i="3"/>
  <c r="BD187" i="3"/>
  <c r="AZ187" i="3"/>
  <c r="AV187" i="3"/>
  <c r="AR187" i="3"/>
  <c r="AN187" i="3"/>
  <c r="AJ187" i="3"/>
  <c r="AF187" i="3"/>
  <c r="AB187" i="3"/>
  <c r="X187" i="3"/>
  <c r="T187" i="3"/>
  <c r="P187" i="3"/>
  <c r="BI187" i="3"/>
  <c r="BE187" i="3"/>
  <c r="BA187" i="3"/>
  <c r="AW187" i="3"/>
  <c r="AS187" i="3"/>
  <c r="AO187" i="3"/>
  <c r="AK187" i="3"/>
  <c r="AG187" i="3"/>
  <c r="AC187" i="3"/>
  <c r="Y187" i="3"/>
  <c r="U187" i="3"/>
  <c r="Q187" i="3"/>
  <c r="BE188" i="3"/>
  <c r="AW188" i="3"/>
  <c r="AO188" i="3"/>
  <c r="AG188" i="3"/>
  <c r="Y188" i="3"/>
  <c r="Q188" i="3"/>
  <c r="BF188" i="3"/>
  <c r="AX188" i="3"/>
  <c r="AP188" i="3"/>
  <c r="AH188" i="3"/>
  <c r="Z188" i="3"/>
  <c r="BI189" i="3"/>
  <c r="BE189" i="3"/>
  <c r="BA189" i="3"/>
  <c r="AW189" i="3"/>
  <c r="AS189" i="3"/>
  <c r="AO189" i="3"/>
  <c r="AK189" i="3"/>
  <c r="AG189" i="3"/>
  <c r="AC189" i="3"/>
  <c r="Y189" i="3"/>
  <c r="U189" i="3"/>
  <c r="Q189" i="3"/>
  <c r="M189" i="3"/>
  <c r="BF189" i="3"/>
  <c r="BB189" i="3"/>
  <c r="AX189" i="3"/>
  <c r="AT189" i="3"/>
  <c r="AP189" i="3"/>
  <c r="AL189" i="3"/>
  <c r="AH189" i="3"/>
  <c r="AD189" i="3"/>
  <c r="Z189" i="3"/>
  <c r="V189" i="3"/>
  <c r="R189" i="3"/>
  <c r="BD190" i="3"/>
  <c r="AV190" i="3"/>
  <c r="AN190" i="3"/>
  <c r="AF190" i="3"/>
  <c r="X190" i="3"/>
  <c r="P190" i="3"/>
  <c r="BE190" i="3"/>
  <c r="AW190" i="3"/>
  <c r="AO190" i="3"/>
  <c r="AG190" i="3"/>
  <c r="Y190" i="3"/>
  <c r="BE146" i="3"/>
  <c r="AO146" i="3"/>
  <c r="Y146" i="3"/>
  <c r="BF146" i="3"/>
  <c r="AP146" i="3"/>
  <c r="N152" i="3"/>
  <c r="P152" i="3"/>
  <c r="X152" i="3"/>
  <c r="AF152" i="3"/>
  <c r="AL152" i="3"/>
  <c r="AP152" i="3"/>
  <c r="AT152" i="3"/>
  <c r="AX152" i="3"/>
  <c r="BB152" i="3"/>
  <c r="BF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O188" i="3"/>
  <c r="BN188" i="3" s="1"/>
  <c r="S188" i="3"/>
  <c r="W188" i="3"/>
  <c r="AA188" i="3"/>
  <c r="AE188" i="3"/>
  <c r="AI188" i="3"/>
  <c r="AM188" i="3"/>
  <c r="AQ188" i="3"/>
  <c r="AU188" i="3"/>
  <c r="AY188" i="3"/>
  <c r="BC188" i="3"/>
  <c r="BG188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P146" i="3"/>
  <c r="N146" i="3"/>
  <c r="V146" i="3"/>
  <c r="AD146" i="3"/>
  <c r="AL146" i="3"/>
  <c r="AT146" i="3"/>
  <c r="BB146" i="3"/>
  <c r="M146" i="3"/>
  <c r="U146" i="3"/>
  <c r="AC146" i="3"/>
  <c r="AK146" i="3"/>
  <c r="AS146" i="3"/>
  <c r="BA146" i="3"/>
  <c r="BI146" i="3"/>
  <c r="AW146" i="3"/>
  <c r="AG146" i="3"/>
  <c r="Q146" i="3"/>
  <c r="AX146" i="3"/>
  <c r="AH146" i="3"/>
  <c r="R146" i="3"/>
  <c r="P115" i="3"/>
  <c r="O129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N191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BI101" i="3"/>
  <c r="BA101" i="3"/>
  <c r="AS101" i="3"/>
  <c r="AK101" i="3"/>
  <c r="AC101" i="3"/>
  <c r="U101" i="3"/>
  <c r="M101" i="3"/>
  <c r="BC101" i="3"/>
  <c r="AU101" i="3"/>
  <c r="AM101" i="3"/>
  <c r="AE101" i="3"/>
  <c r="W101" i="3"/>
  <c r="O101" i="3"/>
  <c r="BF101" i="3"/>
  <c r="BB101" i="3"/>
  <c r="AX101" i="3"/>
  <c r="AT101" i="3"/>
  <c r="AP101" i="3"/>
  <c r="AL101" i="3"/>
  <c r="AH101" i="3"/>
  <c r="AD101" i="3"/>
  <c r="Z101" i="3"/>
  <c r="V101" i="3"/>
  <c r="R101" i="3"/>
  <c r="N101" i="3"/>
  <c r="BF102" i="3"/>
  <c r="AX102" i="3"/>
  <c r="AP102" i="3"/>
  <c r="AH102" i="3"/>
  <c r="Z102" i="3"/>
  <c r="R102" i="3"/>
  <c r="BH102" i="3"/>
  <c r="AZ102" i="3"/>
  <c r="AR102" i="3"/>
  <c r="AJ102" i="3"/>
  <c r="AB102" i="3"/>
  <c r="T102" i="3"/>
  <c r="BI102" i="3"/>
  <c r="BE102" i="3"/>
  <c r="BA102" i="3"/>
  <c r="AW102" i="3"/>
  <c r="AS102" i="3"/>
  <c r="AO102" i="3"/>
  <c r="AK102" i="3"/>
  <c r="AG102" i="3"/>
  <c r="AC102" i="3"/>
  <c r="Y102" i="3"/>
  <c r="U102" i="3"/>
  <c r="Q102" i="3"/>
  <c r="M102" i="3"/>
  <c r="BK104" i="3"/>
  <c r="BJ104" i="3"/>
  <c r="BL104" i="3"/>
  <c r="BN106" i="3"/>
  <c r="BK106" i="3"/>
  <c r="BJ106" i="3"/>
  <c r="BK108" i="3"/>
  <c r="BJ108" i="3"/>
  <c r="BL108" i="3"/>
  <c r="BN110" i="3"/>
  <c r="BL110" i="3"/>
  <c r="BK110" i="3"/>
  <c r="BJ110" i="3"/>
  <c r="BK112" i="3"/>
  <c r="BJ112" i="3"/>
  <c r="BM112" i="3"/>
  <c r="BL112" i="3"/>
  <c r="BN114" i="3"/>
  <c r="BL116" i="3"/>
  <c r="BN118" i="3"/>
  <c r="BM120" i="3"/>
  <c r="BN122" i="3"/>
  <c r="BB103" i="3"/>
  <c r="AT103" i="3"/>
  <c r="AL103" i="3"/>
  <c r="AD103" i="3"/>
  <c r="V103" i="3"/>
  <c r="N103" i="3"/>
  <c r="BD103" i="3"/>
  <c r="AV103" i="3"/>
  <c r="AN103" i="3"/>
  <c r="AF103" i="3"/>
  <c r="X103" i="3"/>
  <c r="P103" i="3"/>
  <c r="BG103" i="3"/>
  <c r="BC103" i="3"/>
  <c r="AY103" i="3"/>
  <c r="AU103" i="3"/>
  <c r="AQ103" i="3"/>
  <c r="AM103" i="3"/>
  <c r="AI103" i="3"/>
  <c r="AE103" i="3"/>
  <c r="AA103" i="3"/>
  <c r="W103" i="3"/>
  <c r="S103" i="3"/>
  <c r="O103" i="3"/>
  <c r="BH107" i="3"/>
  <c r="AZ107" i="3"/>
  <c r="AR107" i="3"/>
  <c r="AJ107" i="3"/>
  <c r="AB107" i="3"/>
  <c r="T107" i="3"/>
  <c r="BF107" i="3"/>
  <c r="AX107" i="3"/>
  <c r="AP107" i="3"/>
  <c r="AH107" i="3"/>
  <c r="Z107" i="3"/>
  <c r="R107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B111" i="3"/>
  <c r="AT111" i="3"/>
  <c r="AL111" i="3"/>
  <c r="AD111" i="3"/>
  <c r="V111" i="3"/>
  <c r="N111" i="3"/>
  <c r="BD111" i="3"/>
  <c r="AV111" i="3"/>
  <c r="AN111" i="3"/>
  <c r="AF111" i="3"/>
  <c r="X111" i="3"/>
  <c r="P111" i="3"/>
  <c r="BG111" i="3"/>
  <c r="BC111" i="3"/>
  <c r="AY111" i="3"/>
  <c r="AU111" i="3"/>
  <c r="AQ111" i="3"/>
  <c r="AM111" i="3"/>
  <c r="AI111" i="3"/>
  <c r="AE111" i="3"/>
  <c r="AA111" i="3"/>
  <c r="W111" i="3"/>
  <c r="S111" i="3"/>
  <c r="O111" i="3"/>
  <c r="BI115" i="3"/>
  <c r="BA115" i="3"/>
  <c r="AS115" i="3"/>
  <c r="AK115" i="3"/>
  <c r="AC115" i="3"/>
  <c r="BC115" i="3"/>
  <c r="AU115" i="3"/>
  <c r="AM115" i="3"/>
  <c r="AE115" i="3"/>
  <c r="Y115" i="3"/>
  <c r="U115" i="3"/>
  <c r="Q115" i="3"/>
  <c r="M115" i="3"/>
  <c r="BF115" i="3"/>
  <c r="BB115" i="3"/>
  <c r="AX115" i="3"/>
  <c r="AT115" i="3"/>
  <c r="AP115" i="3"/>
  <c r="AL115" i="3"/>
  <c r="AH115" i="3"/>
  <c r="AD115" i="3"/>
  <c r="Z115" i="3"/>
  <c r="V115" i="3"/>
  <c r="R115" i="3"/>
  <c r="N115" i="3"/>
  <c r="BC119" i="3"/>
  <c r="AU119" i="3"/>
  <c r="AM119" i="3"/>
  <c r="AE119" i="3"/>
  <c r="W119" i="3"/>
  <c r="O119" i="3"/>
  <c r="BE119" i="3"/>
  <c r="AW119" i="3"/>
  <c r="AO119" i="3"/>
  <c r="AG119" i="3"/>
  <c r="Y119" i="3"/>
  <c r="Q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BM124" i="3"/>
  <c r="BN124" i="3"/>
  <c r="BK124" i="3"/>
  <c r="BJ124" i="3"/>
  <c r="BK126" i="3"/>
  <c r="BJ126" i="3"/>
  <c r="BM126" i="3"/>
  <c r="BL126" i="3"/>
  <c r="BN128" i="3"/>
  <c r="BL128" i="3"/>
  <c r="BK128" i="3"/>
  <c r="BJ128" i="3"/>
  <c r="BH130" i="3"/>
  <c r="AZ130" i="3"/>
  <c r="AR130" i="3"/>
  <c r="AJ130" i="3"/>
  <c r="AB130" i="3"/>
  <c r="T130" i="3"/>
  <c r="BF130" i="3"/>
  <c r="AX130" i="3"/>
  <c r="AP130" i="3"/>
  <c r="AH130" i="3"/>
  <c r="Z130" i="3"/>
  <c r="R130" i="3"/>
  <c r="BI130" i="3"/>
  <c r="BE130" i="3"/>
  <c r="BA130" i="3"/>
  <c r="AW130" i="3"/>
  <c r="AS130" i="3"/>
  <c r="AO130" i="3"/>
  <c r="AK130" i="3"/>
  <c r="AG130" i="3"/>
  <c r="AC130" i="3"/>
  <c r="Y130" i="3"/>
  <c r="U130" i="3"/>
  <c r="Q130" i="3"/>
  <c r="M130" i="3"/>
  <c r="BG132" i="3"/>
  <c r="AY132" i="3"/>
  <c r="AQ132" i="3"/>
  <c r="AI132" i="3"/>
  <c r="AA132" i="3"/>
  <c r="S132" i="3"/>
  <c r="BI132" i="3"/>
  <c r="BA132" i="3"/>
  <c r="AS132" i="3"/>
  <c r="AK132" i="3"/>
  <c r="AC132" i="3"/>
  <c r="U132" i="3"/>
  <c r="M132" i="3"/>
  <c r="BF132" i="3"/>
  <c r="BB132" i="3"/>
  <c r="AX132" i="3"/>
  <c r="AT132" i="3"/>
  <c r="AP132" i="3"/>
  <c r="AL132" i="3"/>
  <c r="AH132" i="3"/>
  <c r="AD132" i="3"/>
  <c r="Z132" i="3"/>
  <c r="V132" i="3"/>
  <c r="R132" i="3"/>
  <c r="N132" i="3"/>
  <c r="BI134" i="3"/>
  <c r="BE134" i="3"/>
  <c r="BA134" i="3"/>
  <c r="AW134" i="3"/>
  <c r="AS134" i="3"/>
  <c r="AO134" i="3"/>
  <c r="AK134" i="3"/>
  <c r="AG134" i="3"/>
  <c r="AC134" i="3"/>
  <c r="V134" i="3"/>
  <c r="N134" i="3"/>
  <c r="BF134" i="3"/>
  <c r="BB134" i="3"/>
  <c r="AX134" i="3"/>
  <c r="AT134" i="3"/>
  <c r="AP134" i="3"/>
  <c r="AL134" i="3"/>
  <c r="AH134" i="3"/>
  <c r="AD134" i="3"/>
  <c r="X134" i="3"/>
  <c r="P134" i="3"/>
  <c r="Y134" i="3"/>
  <c r="U134" i="3"/>
  <c r="Q134" i="3"/>
  <c r="M134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BG146" i="3"/>
  <c r="BC146" i="3"/>
  <c r="AY146" i="3"/>
  <c r="AU146" i="3"/>
  <c r="AQ146" i="3"/>
  <c r="AM146" i="3"/>
  <c r="AI146" i="3"/>
  <c r="AE146" i="3"/>
  <c r="AA146" i="3"/>
  <c r="W146" i="3"/>
  <c r="S146" i="3"/>
  <c r="O146" i="3"/>
  <c r="BH146" i="3"/>
  <c r="BD146" i="3"/>
  <c r="AZ146" i="3"/>
  <c r="AV146" i="3"/>
  <c r="AR146" i="3"/>
  <c r="AN146" i="3"/>
  <c r="AJ146" i="3"/>
  <c r="AF146" i="3"/>
  <c r="AB146" i="3"/>
  <c r="X146" i="3"/>
  <c r="T146" i="3"/>
  <c r="BN148" i="3"/>
  <c r="BK14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I151" i="3"/>
  <c r="BE151" i="3"/>
  <c r="BH151" i="3"/>
  <c r="BD151" i="3"/>
  <c r="AX151" i="3"/>
  <c r="AT151" i="3"/>
  <c r="AP151" i="3"/>
  <c r="AL151" i="3"/>
  <c r="AH151" i="3"/>
  <c r="AD151" i="3"/>
  <c r="Z151" i="3"/>
  <c r="V151" i="3"/>
  <c r="R151" i="3"/>
  <c r="N151" i="3"/>
  <c r="BA151" i="3"/>
  <c r="AW151" i="3"/>
  <c r="AS151" i="3"/>
  <c r="AO151" i="3"/>
  <c r="AK151" i="3"/>
  <c r="AG151" i="3"/>
  <c r="AC151" i="3"/>
  <c r="Y151" i="3"/>
  <c r="U151" i="3"/>
  <c r="Q151" i="3"/>
  <c r="M151" i="3"/>
  <c r="BJ154" i="3"/>
  <c r="BJ156" i="3"/>
  <c r="BN156" i="3"/>
  <c r="BH157" i="3"/>
  <c r="BD157" i="3"/>
  <c r="AZ157" i="3"/>
  <c r="AV157" i="3"/>
  <c r="AR157" i="3"/>
  <c r="AN157" i="3"/>
  <c r="AJ157" i="3"/>
  <c r="AF157" i="3"/>
  <c r="AB157" i="3"/>
  <c r="X157" i="3"/>
  <c r="T157" i="3"/>
  <c r="P157" i="3"/>
  <c r="BI157" i="3"/>
  <c r="BE157" i="3"/>
  <c r="BA157" i="3"/>
  <c r="AW157" i="3"/>
  <c r="AS157" i="3"/>
  <c r="AO157" i="3"/>
  <c r="AK157" i="3"/>
  <c r="AG157" i="3"/>
  <c r="AC157" i="3"/>
  <c r="Y157" i="3"/>
  <c r="U157" i="3"/>
  <c r="Q157" i="3"/>
  <c r="M157" i="3"/>
  <c r="N169" i="3"/>
  <c r="P169" i="3"/>
  <c r="R169" i="3"/>
  <c r="T169" i="3"/>
  <c r="V169" i="3"/>
  <c r="X169" i="3"/>
  <c r="Z169" i="3"/>
  <c r="AB169" i="3"/>
  <c r="AD169" i="3"/>
  <c r="AF169" i="3"/>
  <c r="AH169" i="3"/>
  <c r="AJ169" i="3"/>
  <c r="AL169" i="3"/>
  <c r="AN169" i="3"/>
  <c r="AP169" i="3"/>
  <c r="AR169" i="3"/>
  <c r="AT169" i="3"/>
  <c r="AV169" i="3"/>
  <c r="AX169" i="3"/>
  <c r="AZ169" i="3"/>
  <c r="BB169" i="3"/>
  <c r="BD169" i="3"/>
  <c r="BF169" i="3"/>
  <c r="BH169" i="3"/>
  <c r="M169" i="3"/>
  <c r="O169" i="3"/>
  <c r="Q169" i="3"/>
  <c r="S169" i="3"/>
  <c r="U169" i="3"/>
  <c r="W169" i="3"/>
  <c r="Y169" i="3"/>
  <c r="AA169" i="3"/>
  <c r="AC169" i="3"/>
  <c r="AE169" i="3"/>
  <c r="AG169" i="3"/>
  <c r="AI169" i="3"/>
  <c r="AK169" i="3"/>
  <c r="AM169" i="3"/>
  <c r="AO169" i="3"/>
  <c r="AQ169" i="3"/>
  <c r="AS169" i="3"/>
  <c r="AU169" i="3"/>
  <c r="AW169" i="3"/>
  <c r="AY169" i="3"/>
  <c r="BA169" i="3"/>
  <c r="BC169" i="3"/>
  <c r="BE169" i="3"/>
  <c r="BG169" i="3"/>
  <c r="BI169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BE105" i="3"/>
  <c r="AW105" i="3"/>
  <c r="AO105" i="3"/>
  <c r="AG105" i="3"/>
  <c r="Y105" i="3"/>
  <c r="Q105" i="3"/>
  <c r="BG105" i="3"/>
  <c r="AY105" i="3"/>
  <c r="AQ105" i="3"/>
  <c r="AI105" i="3"/>
  <c r="AA105" i="3"/>
  <c r="S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BG109" i="3"/>
  <c r="AY109" i="3"/>
  <c r="AQ109" i="3"/>
  <c r="AI109" i="3"/>
  <c r="AA109" i="3"/>
  <c r="S109" i="3"/>
  <c r="BI109" i="3"/>
  <c r="BA109" i="3"/>
  <c r="AS109" i="3"/>
  <c r="AK109" i="3"/>
  <c r="AC109" i="3"/>
  <c r="U109" i="3"/>
  <c r="M109" i="3"/>
  <c r="BF109" i="3"/>
  <c r="BB109" i="3"/>
  <c r="AX109" i="3"/>
  <c r="AT109" i="3"/>
  <c r="AP109" i="3"/>
  <c r="AL109" i="3"/>
  <c r="AH109" i="3"/>
  <c r="AD109" i="3"/>
  <c r="Z109" i="3"/>
  <c r="V109" i="3"/>
  <c r="R109" i="3"/>
  <c r="N109" i="3"/>
  <c r="BF113" i="3"/>
  <c r="BB113" i="3"/>
  <c r="AX113" i="3"/>
  <c r="AT113" i="3"/>
  <c r="AO113" i="3"/>
  <c r="AG113" i="3"/>
  <c r="Y113" i="3"/>
  <c r="Q113" i="3"/>
  <c r="BI113" i="3"/>
  <c r="BE113" i="3"/>
  <c r="BA113" i="3"/>
  <c r="AW113" i="3"/>
  <c r="AS113" i="3"/>
  <c r="AM113" i="3"/>
  <c r="AE113" i="3"/>
  <c r="W113" i="3"/>
  <c r="O113" i="3"/>
  <c r="AN113" i="3"/>
  <c r="AJ113" i="3"/>
  <c r="AF113" i="3"/>
  <c r="AB113" i="3"/>
  <c r="X113" i="3"/>
  <c r="T113" i="3"/>
  <c r="P113" i="3"/>
  <c r="BH117" i="3"/>
  <c r="AZ117" i="3"/>
  <c r="AR117" i="3"/>
  <c r="AJ117" i="3"/>
  <c r="AB117" i="3"/>
  <c r="T117" i="3"/>
  <c r="BF117" i="3"/>
  <c r="AX117" i="3"/>
  <c r="AP117" i="3"/>
  <c r="AH117" i="3"/>
  <c r="Z117" i="3"/>
  <c r="R117" i="3"/>
  <c r="BI117" i="3"/>
  <c r="BE117" i="3"/>
  <c r="BA117" i="3"/>
  <c r="AW117" i="3"/>
  <c r="AS117" i="3"/>
  <c r="AO117" i="3"/>
  <c r="AK117" i="3"/>
  <c r="AG117" i="3"/>
  <c r="AC117" i="3"/>
  <c r="Y117" i="3"/>
  <c r="U117" i="3"/>
  <c r="Q117" i="3"/>
  <c r="M117" i="3"/>
  <c r="BB121" i="3"/>
  <c r="AT121" i="3"/>
  <c r="AL121" i="3"/>
  <c r="AD121" i="3"/>
  <c r="V121" i="3"/>
  <c r="N121" i="3"/>
  <c r="BD121" i="3"/>
  <c r="AV121" i="3"/>
  <c r="AN121" i="3"/>
  <c r="AF121" i="3"/>
  <c r="X121" i="3"/>
  <c r="P121" i="3"/>
  <c r="BG121" i="3"/>
  <c r="BC121" i="3"/>
  <c r="AY121" i="3"/>
  <c r="AU121" i="3"/>
  <c r="AQ121" i="3"/>
  <c r="AM121" i="3"/>
  <c r="AI121" i="3"/>
  <c r="AE121" i="3"/>
  <c r="AA121" i="3"/>
  <c r="W121" i="3"/>
  <c r="S121" i="3"/>
  <c r="O121" i="3"/>
  <c r="BH133" i="3"/>
  <c r="AZ133" i="3"/>
  <c r="AR133" i="3"/>
  <c r="AJ133" i="3"/>
  <c r="AB133" i="3"/>
  <c r="T133" i="3"/>
  <c r="BF133" i="3"/>
  <c r="AX133" i="3"/>
  <c r="AP133" i="3"/>
  <c r="AH133" i="3"/>
  <c r="Z133" i="3"/>
  <c r="R133" i="3"/>
  <c r="BI133" i="3"/>
  <c r="BE133" i="3"/>
  <c r="BA133" i="3"/>
  <c r="AW133" i="3"/>
  <c r="AS133" i="3"/>
  <c r="AO133" i="3"/>
  <c r="AK133" i="3"/>
  <c r="AG133" i="3"/>
  <c r="AC133" i="3"/>
  <c r="Y133" i="3"/>
  <c r="U133" i="3"/>
  <c r="Q133" i="3"/>
  <c r="M133" i="3"/>
  <c r="BH135" i="3"/>
  <c r="BD135" i="3"/>
  <c r="AZ135" i="3"/>
  <c r="AV135" i="3"/>
  <c r="AR135" i="3"/>
  <c r="AN135" i="3"/>
  <c r="AJ135" i="3"/>
  <c r="AF135" i="3"/>
  <c r="AB135" i="3"/>
  <c r="X135" i="3"/>
  <c r="T135" i="3"/>
  <c r="P135" i="3"/>
  <c r="BI135" i="3"/>
  <c r="BE135" i="3"/>
  <c r="BA135" i="3"/>
  <c r="AW135" i="3"/>
  <c r="AS135" i="3"/>
  <c r="AO135" i="3"/>
  <c r="AK135" i="3"/>
  <c r="AG135" i="3"/>
  <c r="AC135" i="3"/>
  <c r="Y135" i="3"/>
  <c r="U135" i="3"/>
  <c r="Q135" i="3"/>
  <c r="M135" i="3"/>
  <c r="BL137" i="3"/>
  <c r="BM137" i="3"/>
  <c r="BM139" i="3"/>
  <c r="BJ139" i="3"/>
  <c r="BN139" i="3"/>
  <c r="BM142" i="3"/>
  <c r="BL142" i="3"/>
  <c r="BN144" i="3"/>
  <c r="BK144" i="3"/>
  <c r="BI145" i="3"/>
  <c r="BE145" i="3"/>
  <c r="BA145" i="3"/>
  <c r="AW145" i="3"/>
  <c r="AS145" i="3"/>
  <c r="AO145" i="3"/>
  <c r="AK145" i="3"/>
  <c r="AG145" i="3"/>
  <c r="AC145" i="3"/>
  <c r="Y145" i="3"/>
  <c r="U145" i="3"/>
  <c r="Q145" i="3"/>
  <c r="M145" i="3"/>
  <c r="BF145" i="3"/>
  <c r="BB145" i="3"/>
  <c r="AX145" i="3"/>
  <c r="AT145" i="3"/>
  <c r="AP145" i="3"/>
  <c r="AL145" i="3"/>
  <c r="AH145" i="3"/>
  <c r="AD145" i="3"/>
  <c r="Z145" i="3"/>
  <c r="V145" i="3"/>
  <c r="R145" i="3"/>
  <c r="N145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AH152" i="3"/>
  <c r="AD152" i="3"/>
  <c r="Z152" i="3"/>
  <c r="V152" i="3"/>
  <c r="BK152" i="3" s="1"/>
  <c r="R152" i="3"/>
  <c r="BN152" i="3" s="1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BG161" i="3"/>
  <c r="BC161" i="3"/>
  <c r="AY161" i="3"/>
  <c r="AU161" i="3"/>
  <c r="AQ161" i="3"/>
  <c r="AM161" i="3"/>
  <c r="AI161" i="3"/>
  <c r="AE161" i="3"/>
  <c r="AA161" i="3"/>
  <c r="W161" i="3"/>
  <c r="S161" i="3"/>
  <c r="O161" i="3"/>
  <c r="BH161" i="3"/>
  <c r="BD161" i="3"/>
  <c r="AZ161" i="3"/>
  <c r="AV161" i="3"/>
  <c r="AR161" i="3"/>
  <c r="AN161" i="3"/>
  <c r="AJ161" i="3"/>
  <c r="AF161" i="3"/>
  <c r="AB161" i="3"/>
  <c r="X161" i="3"/>
  <c r="T161" i="3"/>
  <c r="P161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M163" i="3"/>
  <c r="BG165" i="3"/>
  <c r="BC165" i="3"/>
  <c r="AY165" i="3"/>
  <c r="AU165" i="3"/>
  <c r="AQ165" i="3"/>
  <c r="AM165" i="3"/>
  <c r="AI165" i="3"/>
  <c r="AE165" i="3"/>
  <c r="AA165" i="3"/>
  <c r="W165" i="3"/>
  <c r="S165" i="3"/>
  <c r="O165" i="3"/>
  <c r="BH165" i="3"/>
  <c r="BD165" i="3"/>
  <c r="AZ165" i="3"/>
  <c r="AV165" i="3"/>
  <c r="AR165" i="3"/>
  <c r="AN165" i="3"/>
  <c r="AJ165" i="3"/>
  <c r="AF165" i="3"/>
  <c r="AB165" i="3"/>
  <c r="X165" i="3"/>
  <c r="T165" i="3"/>
  <c r="P165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L170" i="3"/>
  <c r="BJ172" i="3"/>
  <c r="BK172" i="3"/>
  <c r="BL174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N176" i="3"/>
  <c r="BL178" i="3"/>
  <c r="BJ180" i="3"/>
  <c r="BK180" i="3"/>
  <c r="BG181" i="3"/>
  <c r="BC181" i="3"/>
  <c r="AY181" i="3"/>
  <c r="AU181" i="3"/>
  <c r="AQ181" i="3"/>
  <c r="AM181" i="3"/>
  <c r="AI181" i="3"/>
  <c r="AE181" i="3"/>
  <c r="AA181" i="3"/>
  <c r="W181" i="3"/>
  <c r="S181" i="3"/>
  <c r="O181" i="3"/>
  <c r="BH181" i="3"/>
  <c r="BD181" i="3"/>
  <c r="AZ181" i="3"/>
  <c r="AV181" i="3"/>
  <c r="AR181" i="3"/>
  <c r="AN181" i="3"/>
  <c r="AJ181" i="3"/>
  <c r="AF181" i="3"/>
  <c r="AB181" i="3"/>
  <c r="X181" i="3"/>
  <c r="T181" i="3"/>
  <c r="P181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M185" i="3"/>
  <c r="BL185" i="3"/>
  <c r="BM186" i="3"/>
  <c r="BJ186" i="3"/>
  <c r="BK186" i="3"/>
  <c r="BK187" i="3"/>
  <c r="BJ187" i="3"/>
  <c r="BM187" i="3"/>
  <c r="BL187" i="3"/>
  <c r="BJ188" i="3"/>
  <c r="BK188" i="3"/>
  <c r="BM189" i="3"/>
  <c r="BL189" i="3"/>
  <c r="BM190" i="3"/>
  <c r="BJ190" i="3"/>
  <c r="BK190" i="3"/>
  <c r="BK191" i="3"/>
  <c r="BJ191" i="3"/>
  <c r="BM191" i="3"/>
  <c r="BL191" i="3"/>
  <c r="BE123" i="3"/>
  <c r="AW123" i="3"/>
  <c r="AO123" i="3"/>
  <c r="AG123" i="3"/>
  <c r="Y123" i="3"/>
  <c r="Q123" i="3"/>
  <c r="BG123" i="3"/>
  <c r="AY123" i="3"/>
  <c r="AQ123" i="3"/>
  <c r="AI123" i="3"/>
  <c r="AA123" i="3"/>
  <c r="S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BG127" i="3"/>
  <c r="AY127" i="3"/>
  <c r="AQ127" i="3"/>
  <c r="AI127" i="3"/>
  <c r="AA127" i="3"/>
  <c r="S127" i="3"/>
  <c r="BI127" i="3"/>
  <c r="BA127" i="3"/>
  <c r="AS127" i="3"/>
  <c r="AK127" i="3"/>
  <c r="AC127" i="3"/>
  <c r="U127" i="3"/>
  <c r="M127" i="3"/>
  <c r="BF127" i="3"/>
  <c r="BB127" i="3"/>
  <c r="AX127" i="3"/>
  <c r="AT127" i="3"/>
  <c r="AP127" i="3"/>
  <c r="AL127" i="3"/>
  <c r="AH127" i="3"/>
  <c r="AD127" i="3"/>
  <c r="Z127" i="3"/>
  <c r="V127" i="3"/>
  <c r="R127" i="3"/>
  <c r="N127" i="3"/>
  <c r="BE131" i="3"/>
  <c r="AW131" i="3"/>
  <c r="AO131" i="3"/>
  <c r="AG131" i="3"/>
  <c r="Y131" i="3"/>
  <c r="Q131" i="3"/>
  <c r="BG131" i="3"/>
  <c r="AY131" i="3"/>
  <c r="AQ131" i="3"/>
  <c r="AI131" i="3"/>
  <c r="AA131" i="3"/>
  <c r="S131" i="3"/>
  <c r="BH131" i="3"/>
  <c r="BD131" i="3"/>
  <c r="AZ131" i="3"/>
  <c r="AV131" i="3"/>
  <c r="AR131" i="3"/>
  <c r="AN131" i="3"/>
  <c r="AJ131" i="3"/>
  <c r="AF131" i="3"/>
  <c r="AB131" i="3"/>
  <c r="X131" i="3"/>
  <c r="T131" i="3"/>
  <c r="P131" i="3"/>
  <c r="BI138" i="3"/>
  <c r="BE138" i="3"/>
  <c r="BA138" i="3"/>
  <c r="AW138" i="3"/>
  <c r="AS138" i="3"/>
  <c r="AO138" i="3"/>
  <c r="AK138" i="3"/>
  <c r="AG138" i="3"/>
  <c r="AC138" i="3"/>
  <c r="Y138" i="3"/>
  <c r="U138" i="3"/>
  <c r="Q138" i="3"/>
  <c r="M138" i="3"/>
  <c r="BF138" i="3"/>
  <c r="BB138" i="3"/>
  <c r="AX138" i="3"/>
  <c r="AT138" i="3"/>
  <c r="AP138" i="3"/>
  <c r="AL138" i="3"/>
  <c r="AH138" i="3"/>
  <c r="AD138" i="3"/>
  <c r="Z138" i="3"/>
  <c r="V138" i="3"/>
  <c r="R138" i="3"/>
  <c r="N138" i="3"/>
  <c r="BF143" i="3"/>
  <c r="BB143" i="3"/>
  <c r="AX143" i="3"/>
  <c r="AT143" i="3"/>
  <c r="AP143" i="3"/>
  <c r="AL143" i="3"/>
  <c r="AH143" i="3"/>
  <c r="AD143" i="3"/>
  <c r="Z143" i="3"/>
  <c r="V143" i="3"/>
  <c r="R143" i="3"/>
  <c r="N143" i="3"/>
  <c r="BG143" i="3"/>
  <c r="BC143" i="3"/>
  <c r="AY143" i="3"/>
  <c r="AU143" i="3"/>
  <c r="AQ143" i="3"/>
  <c r="AM143" i="3"/>
  <c r="AI143" i="3"/>
  <c r="AE143" i="3"/>
  <c r="AA143" i="3"/>
  <c r="W143" i="3"/>
  <c r="S143" i="3"/>
  <c r="O143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5" i="3"/>
  <c r="BC155" i="3"/>
  <c r="AY155" i="3"/>
  <c r="AU155" i="3"/>
  <c r="AQ155" i="3"/>
  <c r="AM155" i="3"/>
  <c r="AI155" i="3"/>
  <c r="AE155" i="3"/>
  <c r="AA155" i="3"/>
  <c r="W155" i="3"/>
  <c r="S155" i="3"/>
  <c r="O155" i="3"/>
  <c r="BH155" i="3"/>
  <c r="BD155" i="3"/>
  <c r="AZ155" i="3"/>
  <c r="AV155" i="3"/>
  <c r="AR155" i="3"/>
  <c r="AN155" i="3"/>
  <c r="AJ155" i="3"/>
  <c r="AF155" i="3"/>
  <c r="AB155" i="3"/>
  <c r="X155" i="3"/>
  <c r="T155" i="3"/>
  <c r="P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N160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7" i="3"/>
  <c r="BE177" i="3"/>
  <c r="BA177" i="3"/>
  <c r="AW177" i="3"/>
  <c r="AS177" i="3"/>
  <c r="AO177" i="3"/>
  <c r="AK177" i="3"/>
  <c r="AG177" i="3"/>
  <c r="AC177" i="3"/>
  <c r="Y177" i="3"/>
  <c r="U177" i="3"/>
  <c r="Q177" i="3"/>
  <c r="M177" i="3"/>
  <c r="BF177" i="3"/>
  <c r="BB177" i="3"/>
  <c r="AX177" i="3"/>
  <c r="AT177" i="3"/>
  <c r="AP177" i="3"/>
  <c r="AL177" i="3"/>
  <c r="AH177" i="3"/>
  <c r="AD177" i="3"/>
  <c r="Z177" i="3"/>
  <c r="V177" i="3"/>
  <c r="R177" i="3"/>
  <c r="N177" i="3"/>
  <c r="BD125" i="3"/>
  <c r="AV125" i="3"/>
  <c r="AN125" i="3"/>
  <c r="AF125" i="3"/>
  <c r="X125" i="3"/>
  <c r="P125" i="3"/>
  <c r="BB125" i="3"/>
  <c r="AT125" i="3"/>
  <c r="AL125" i="3"/>
  <c r="AD125" i="3"/>
  <c r="V125" i="3"/>
  <c r="N125" i="3"/>
  <c r="BG125" i="3"/>
  <c r="BC125" i="3"/>
  <c r="AY125" i="3"/>
  <c r="AU125" i="3"/>
  <c r="AQ125" i="3"/>
  <c r="AM125" i="3"/>
  <c r="AI125" i="3"/>
  <c r="AE125" i="3"/>
  <c r="AA125" i="3"/>
  <c r="W125" i="3"/>
  <c r="S125" i="3"/>
  <c r="O125" i="3"/>
  <c r="BF129" i="3"/>
  <c r="AX129" i="3"/>
  <c r="AP129" i="3"/>
  <c r="AH129" i="3"/>
  <c r="Z129" i="3"/>
  <c r="R129" i="3"/>
  <c r="BH129" i="3"/>
  <c r="AZ129" i="3"/>
  <c r="AR129" i="3"/>
  <c r="AJ129" i="3"/>
  <c r="AB129" i="3"/>
  <c r="T129" i="3"/>
  <c r="BI129" i="3"/>
  <c r="BE129" i="3"/>
  <c r="BA129" i="3"/>
  <c r="AW129" i="3"/>
  <c r="AS129" i="3"/>
  <c r="AO129" i="3"/>
  <c r="AK129" i="3"/>
  <c r="AG129" i="3"/>
  <c r="AC129" i="3"/>
  <c r="Y129" i="3"/>
  <c r="U129" i="3"/>
  <c r="Q129" i="3"/>
  <c r="M129" i="3"/>
  <c r="BG141" i="3"/>
  <c r="BC141" i="3"/>
  <c r="AY141" i="3"/>
  <c r="AU141" i="3"/>
  <c r="AQ141" i="3"/>
  <c r="AM141" i="3"/>
  <c r="AI141" i="3"/>
  <c r="AE141" i="3"/>
  <c r="AA141" i="3"/>
  <c r="W141" i="3"/>
  <c r="S141" i="3"/>
  <c r="O141" i="3"/>
  <c r="BH141" i="3"/>
  <c r="BD141" i="3"/>
  <c r="AZ141" i="3"/>
  <c r="AV141" i="3"/>
  <c r="AR141" i="3"/>
  <c r="AN141" i="3"/>
  <c r="AJ141" i="3"/>
  <c r="AF141" i="3"/>
  <c r="AB141" i="3"/>
  <c r="X141" i="3"/>
  <c r="T141" i="3"/>
  <c r="P141" i="3"/>
  <c r="BH153" i="3"/>
  <c r="BD153" i="3"/>
  <c r="AZ153" i="3"/>
  <c r="AV153" i="3"/>
  <c r="AR153" i="3"/>
  <c r="AN153" i="3"/>
  <c r="AJ153" i="3"/>
  <c r="AF153" i="3"/>
  <c r="AB153" i="3"/>
  <c r="X153" i="3"/>
  <c r="T153" i="3"/>
  <c r="P153" i="3"/>
  <c r="BI153" i="3"/>
  <c r="BE153" i="3"/>
  <c r="BA153" i="3"/>
  <c r="AW153" i="3"/>
  <c r="AS153" i="3"/>
  <c r="AO153" i="3"/>
  <c r="AK153" i="3"/>
  <c r="AG153" i="3"/>
  <c r="AC153" i="3"/>
  <c r="Y153" i="3"/>
  <c r="U153" i="3"/>
  <c r="Q153" i="3"/>
  <c r="M153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P164" i="3"/>
  <c r="BI173" i="3"/>
  <c r="BE173" i="3"/>
  <c r="BA173" i="3"/>
  <c r="AW173" i="3"/>
  <c r="AS173" i="3"/>
  <c r="AO173" i="3"/>
  <c r="AK173" i="3"/>
  <c r="AG173" i="3"/>
  <c r="AC173" i="3"/>
  <c r="Y173" i="3"/>
  <c r="U173" i="3"/>
  <c r="Q173" i="3"/>
  <c r="M173" i="3"/>
  <c r="BF173" i="3"/>
  <c r="BB173" i="3"/>
  <c r="AX173" i="3"/>
  <c r="AT173" i="3"/>
  <c r="AP173" i="3"/>
  <c r="AL173" i="3"/>
  <c r="AH173" i="3"/>
  <c r="AD173" i="3"/>
  <c r="Z173" i="3"/>
  <c r="V173" i="3"/>
  <c r="R173" i="3"/>
  <c r="N173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Q204" i="3"/>
  <c r="U204" i="3"/>
  <c r="Y204" i="3"/>
  <c r="AC204" i="3"/>
  <c r="AG204" i="3"/>
  <c r="AK204" i="3"/>
  <c r="AO204" i="3"/>
  <c r="AS204" i="3"/>
  <c r="AW204" i="3"/>
  <c r="BA204" i="3"/>
  <c r="BE204" i="3"/>
  <c r="BI204" i="3"/>
  <c r="O204" i="3"/>
  <c r="S204" i="3"/>
  <c r="W204" i="3"/>
  <c r="AA204" i="3"/>
  <c r="AE204" i="3"/>
  <c r="AI204" i="3"/>
  <c r="AM204" i="3"/>
  <c r="AQ204" i="3"/>
  <c r="AU204" i="3"/>
  <c r="AY204" i="3"/>
  <c r="BC204" i="3"/>
  <c r="BG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BE101" i="3"/>
  <c r="AW101" i="3"/>
  <c r="AO101" i="3"/>
  <c r="AG101" i="3"/>
  <c r="Y101" i="3"/>
  <c r="Q101" i="3"/>
  <c r="BG101" i="3"/>
  <c r="AY101" i="3"/>
  <c r="AQ101" i="3"/>
  <c r="AI101" i="3"/>
  <c r="AA101" i="3"/>
  <c r="S101" i="3"/>
  <c r="BH101" i="3"/>
  <c r="BD101" i="3"/>
  <c r="AZ101" i="3"/>
  <c r="AV101" i="3"/>
  <c r="AR101" i="3"/>
  <c r="AN101" i="3"/>
  <c r="AJ101" i="3"/>
  <c r="AF101" i="3"/>
  <c r="AB101" i="3"/>
  <c r="X101" i="3"/>
  <c r="T101" i="3"/>
  <c r="BB102" i="3"/>
  <c r="AT102" i="3"/>
  <c r="AL102" i="3"/>
  <c r="AD102" i="3"/>
  <c r="V102" i="3"/>
  <c r="N102" i="3"/>
  <c r="BD102" i="3"/>
  <c r="AV102" i="3"/>
  <c r="AN102" i="3"/>
  <c r="AF102" i="3"/>
  <c r="X102" i="3"/>
  <c r="P102" i="3"/>
  <c r="BG102" i="3"/>
  <c r="BC102" i="3"/>
  <c r="AY102" i="3"/>
  <c r="AU102" i="3"/>
  <c r="AQ102" i="3"/>
  <c r="AM102" i="3"/>
  <c r="AI102" i="3"/>
  <c r="AE102" i="3"/>
  <c r="AA102" i="3"/>
  <c r="W102" i="3"/>
  <c r="S102" i="3"/>
  <c r="BN104" i="3"/>
  <c r="BL106" i="3"/>
  <c r="BN108" i="3"/>
  <c r="BN112" i="3"/>
  <c r="BK114" i="3"/>
  <c r="BJ114" i="3"/>
  <c r="BM114" i="3"/>
  <c r="BL114" i="3"/>
  <c r="BM116" i="3"/>
  <c r="BK116" i="3"/>
  <c r="BJ116" i="3"/>
  <c r="BK118" i="3"/>
  <c r="BJ118" i="3"/>
  <c r="BM118" i="3"/>
  <c r="BL118" i="3"/>
  <c r="BL120" i="3"/>
  <c r="BK120" i="3"/>
  <c r="BJ120" i="3"/>
  <c r="BK122" i="3"/>
  <c r="BJ122" i="3"/>
  <c r="BM122" i="3"/>
  <c r="BL122" i="3"/>
  <c r="BF103" i="3"/>
  <c r="AX103" i="3"/>
  <c r="AP103" i="3"/>
  <c r="AH103" i="3"/>
  <c r="Z103" i="3"/>
  <c r="R103" i="3"/>
  <c r="BH103" i="3"/>
  <c r="AZ103" i="3"/>
  <c r="AR103" i="3"/>
  <c r="AJ103" i="3"/>
  <c r="AB103" i="3"/>
  <c r="T103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BD107" i="3"/>
  <c r="AV107" i="3"/>
  <c r="AN107" i="3"/>
  <c r="AF107" i="3"/>
  <c r="X107" i="3"/>
  <c r="P107" i="3"/>
  <c r="BB107" i="3"/>
  <c r="AT107" i="3"/>
  <c r="AL107" i="3"/>
  <c r="AD107" i="3"/>
  <c r="V107" i="3"/>
  <c r="N107" i="3"/>
  <c r="BG107" i="3"/>
  <c r="BC107" i="3"/>
  <c r="AY107" i="3"/>
  <c r="AU107" i="3"/>
  <c r="AQ107" i="3"/>
  <c r="AM107" i="3"/>
  <c r="AI107" i="3"/>
  <c r="AE107" i="3"/>
  <c r="AA107" i="3"/>
  <c r="W107" i="3"/>
  <c r="S107" i="3"/>
  <c r="BF111" i="3"/>
  <c r="AX111" i="3"/>
  <c r="AP111" i="3"/>
  <c r="AH111" i="3"/>
  <c r="Z111" i="3"/>
  <c r="R111" i="3"/>
  <c r="BH111" i="3"/>
  <c r="AZ111" i="3"/>
  <c r="AR111" i="3"/>
  <c r="AJ111" i="3"/>
  <c r="AB111" i="3"/>
  <c r="T111" i="3"/>
  <c r="BI111" i="3"/>
  <c r="BE111" i="3"/>
  <c r="BA111" i="3"/>
  <c r="AW111" i="3"/>
  <c r="AS111" i="3"/>
  <c r="AO111" i="3"/>
  <c r="AK111" i="3"/>
  <c r="AG111" i="3"/>
  <c r="AC111" i="3"/>
  <c r="Y111" i="3"/>
  <c r="U111" i="3"/>
  <c r="Q111" i="3"/>
  <c r="BE115" i="3"/>
  <c r="AW115" i="3"/>
  <c r="AO115" i="3"/>
  <c r="AG115" i="3"/>
  <c r="BG115" i="3"/>
  <c r="AY115" i="3"/>
  <c r="AQ115" i="3"/>
  <c r="AI115" i="3"/>
  <c r="AA115" i="3"/>
  <c r="W115" i="3"/>
  <c r="S115" i="3"/>
  <c r="O115" i="3"/>
  <c r="BH115" i="3"/>
  <c r="BD115" i="3"/>
  <c r="AZ115" i="3"/>
  <c r="AV115" i="3"/>
  <c r="AR115" i="3"/>
  <c r="AN115" i="3"/>
  <c r="AJ115" i="3"/>
  <c r="AF115" i="3"/>
  <c r="AB115" i="3"/>
  <c r="X115" i="3"/>
  <c r="T115" i="3"/>
  <c r="BG119" i="3"/>
  <c r="AY119" i="3"/>
  <c r="AQ119" i="3"/>
  <c r="AI119" i="3"/>
  <c r="AA119" i="3"/>
  <c r="S119" i="3"/>
  <c r="BI119" i="3"/>
  <c r="BA119" i="3"/>
  <c r="AS119" i="3"/>
  <c r="AK119" i="3"/>
  <c r="AC119" i="3"/>
  <c r="U119" i="3"/>
  <c r="M119" i="3"/>
  <c r="BF119" i="3"/>
  <c r="BB119" i="3"/>
  <c r="AX119" i="3"/>
  <c r="AT119" i="3"/>
  <c r="AP119" i="3"/>
  <c r="AL119" i="3"/>
  <c r="AH119" i="3"/>
  <c r="AD119" i="3"/>
  <c r="Z119" i="3"/>
  <c r="V119" i="3"/>
  <c r="R119" i="3"/>
  <c r="BL124" i="3"/>
  <c r="BN126" i="3"/>
  <c r="BM128" i="3"/>
  <c r="BD130" i="3"/>
  <c r="AV130" i="3"/>
  <c r="AN130" i="3"/>
  <c r="AF130" i="3"/>
  <c r="X130" i="3"/>
  <c r="P130" i="3"/>
  <c r="BB130" i="3"/>
  <c r="AT130" i="3"/>
  <c r="AL130" i="3"/>
  <c r="AD130" i="3"/>
  <c r="V130" i="3"/>
  <c r="N130" i="3"/>
  <c r="BG130" i="3"/>
  <c r="BC130" i="3"/>
  <c r="AY130" i="3"/>
  <c r="AU130" i="3"/>
  <c r="AQ130" i="3"/>
  <c r="AM130" i="3"/>
  <c r="AI130" i="3"/>
  <c r="AE130" i="3"/>
  <c r="AA130" i="3"/>
  <c r="W130" i="3"/>
  <c r="S130" i="3"/>
  <c r="BC132" i="3"/>
  <c r="AU132" i="3"/>
  <c r="AM132" i="3"/>
  <c r="AE132" i="3"/>
  <c r="W132" i="3"/>
  <c r="O132" i="3"/>
  <c r="BE132" i="3"/>
  <c r="AW132" i="3"/>
  <c r="AO132" i="3"/>
  <c r="AG132" i="3"/>
  <c r="Y132" i="3"/>
  <c r="Q132" i="3"/>
  <c r="BH132" i="3"/>
  <c r="BD132" i="3"/>
  <c r="AZ132" i="3"/>
  <c r="AV132" i="3"/>
  <c r="AR132" i="3"/>
  <c r="AN132" i="3"/>
  <c r="AJ132" i="3"/>
  <c r="AF132" i="3"/>
  <c r="AB132" i="3"/>
  <c r="X132" i="3"/>
  <c r="T132" i="3"/>
  <c r="BG134" i="3"/>
  <c r="BC134" i="3"/>
  <c r="AY134" i="3"/>
  <c r="AU134" i="3"/>
  <c r="AQ134" i="3"/>
  <c r="AM134" i="3"/>
  <c r="AI134" i="3"/>
  <c r="AE134" i="3"/>
  <c r="Z134" i="3"/>
  <c r="R134" i="3"/>
  <c r="BH134" i="3"/>
  <c r="BD134" i="3"/>
  <c r="AZ134" i="3"/>
  <c r="AV134" i="3"/>
  <c r="AR134" i="3"/>
  <c r="AN134" i="3"/>
  <c r="AJ134" i="3"/>
  <c r="AF134" i="3"/>
  <c r="AB134" i="3"/>
  <c r="T134" i="3"/>
  <c r="AA134" i="3"/>
  <c r="W134" i="3"/>
  <c r="S13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K146" i="3"/>
  <c r="BN146" i="3"/>
  <c r="BJ148" i="3"/>
  <c r="BM148" i="3"/>
  <c r="BL14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G151" i="3"/>
  <c r="BB151" i="3"/>
  <c r="BF151" i="3"/>
  <c r="AZ151" i="3"/>
  <c r="AV151" i="3"/>
  <c r="AR151" i="3"/>
  <c r="AN151" i="3"/>
  <c r="AJ151" i="3"/>
  <c r="AF151" i="3"/>
  <c r="AB151" i="3"/>
  <c r="X151" i="3"/>
  <c r="T151" i="3"/>
  <c r="P151" i="3"/>
  <c r="BC151" i="3"/>
  <c r="AY151" i="3"/>
  <c r="AU151" i="3"/>
  <c r="AQ151" i="3"/>
  <c r="AM151" i="3"/>
  <c r="AI151" i="3"/>
  <c r="AE151" i="3"/>
  <c r="AA151" i="3"/>
  <c r="W151" i="3"/>
  <c r="S151" i="3"/>
  <c r="BN154" i="3"/>
  <c r="BK154" i="3"/>
  <c r="BM156" i="3"/>
  <c r="BF157" i="3"/>
  <c r="BB157" i="3"/>
  <c r="AX157" i="3"/>
  <c r="AT157" i="3"/>
  <c r="AP157" i="3"/>
  <c r="AL157" i="3"/>
  <c r="AH157" i="3"/>
  <c r="AD157" i="3"/>
  <c r="Z157" i="3"/>
  <c r="V157" i="3"/>
  <c r="R157" i="3"/>
  <c r="N157" i="3"/>
  <c r="BG157" i="3"/>
  <c r="BC157" i="3"/>
  <c r="AY157" i="3"/>
  <c r="AU157" i="3"/>
  <c r="AQ157" i="3"/>
  <c r="AM157" i="3"/>
  <c r="AI157" i="3"/>
  <c r="AE157" i="3"/>
  <c r="AA157" i="3"/>
  <c r="W157" i="3"/>
  <c r="S157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71" i="3"/>
  <c r="O171" i="3"/>
  <c r="Q171" i="3"/>
  <c r="S171" i="3"/>
  <c r="U171" i="3"/>
  <c r="W171" i="3"/>
  <c r="Y171" i="3"/>
  <c r="AA171" i="3"/>
  <c r="AC171" i="3"/>
  <c r="AE171" i="3"/>
  <c r="AG171" i="3"/>
  <c r="AI171" i="3"/>
  <c r="AK171" i="3"/>
  <c r="AM171" i="3"/>
  <c r="AO171" i="3"/>
  <c r="AQ171" i="3"/>
  <c r="AS171" i="3"/>
  <c r="AU171" i="3"/>
  <c r="AW171" i="3"/>
  <c r="AY171" i="3"/>
  <c r="BA171" i="3"/>
  <c r="BC171" i="3"/>
  <c r="BE171" i="3"/>
  <c r="BG171" i="3"/>
  <c r="BI171" i="3"/>
  <c r="N171" i="3"/>
  <c r="P171" i="3"/>
  <c r="R171" i="3"/>
  <c r="T171" i="3"/>
  <c r="V171" i="3"/>
  <c r="X171" i="3"/>
  <c r="Z171" i="3"/>
  <c r="AB171" i="3"/>
  <c r="AD171" i="3"/>
  <c r="AF171" i="3"/>
  <c r="AH171" i="3"/>
  <c r="AJ171" i="3"/>
  <c r="AL171" i="3"/>
  <c r="AN171" i="3"/>
  <c r="AP171" i="3"/>
  <c r="AR171" i="3"/>
  <c r="AT171" i="3"/>
  <c r="AV171" i="3"/>
  <c r="AX171" i="3"/>
  <c r="AZ171" i="3"/>
  <c r="BB171" i="3"/>
  <c r="BD171" i="3"/>
  <c r="BF171" i="3"/>
  <c r="BH171" i="3"/>
  <c r="M179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BC179" i="3"/>
  <c r="BE179" i="3"/>
  <c r="BG179" i="3"/>
  <c r="BI179" i="3"/>
  <c r="N179" i="3"/>
  <c r="P179" i="3"/>
  <c r="R179" i="3"/>
  <c r="T179" i="3"/>
  <c r="V179" i="3"/>
  <c r="X179" i="3"/>
  <c r="Z179" i="3"/>
  <c r="AB179" i="3"/>
  <c r="AD179" i="3"/>
  <c r="AF179" i="3"/>
  <c r="AH179" i="3"/>
  <c r="AJ179" i="3"/>
  <c r="AL179" i="3"/>
  <c r="AN179" i="3"/>
  <c r="AP179" i="3"/>
  <c r="AR179" i="3"/>
  <c r="AT179" i="3"/>
  <c r="AV179" i="3"/>
  <c r="AX179" i="3"/>
  <c r="AZ179" i="3"/>
  <c r="BB179" i="3"/>
  <c r="BD179" i="3"/>
  <c r="BF179" i="3"/>
  <c r="BH179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BI105" i="3"/>
  <c r="BA105" i="3"/>
  <c r="AS105" i="3"/>
  <c r="AK105" i="3"/>
  <c r="AC105" i="3"/>
  <c r="U105" i="3"/>
  <c r="M105" i="3"/>
  <c r="BC105" i="3"/>
  <c r="AU105" i="3"/>
  <c r="AM105" i="3"/>
  <c r="AE105" i="3"/>
  <c r="W105" i="3"/>
  <c r="O105" i="3"/>
  <c r="BF105" i="3"/>
  <c r="BB105" i="3"/>
  <c r="AX105" i="3"/>
  <c r="AT105" i="3"/>
  <c r="AP105" i="3"/>
  <c r="AL105" i="3"/>
  <c r="AH105" i="3"/>
  <c r="AD105" i="3"/>
  <c r="Z105" i="3"/>
  <c r="V105" i="3"/>
  <c r="R105" i="3"/>
  <c r="BC109" i="3"/>
  <c r="AU109" i="3"/>
  <c r="AM109" i="3"/>
  <c r="AE109" i="3"/>
  <c r="W109" i="3"/>
  <c r="O109" i="3"/>
  <c r="BE109" i="3"/>
  <c r="AW109" i="3"/>
  <c r="AO109" i="3"/>
  <c r="AG109" i="3"/>
  <c r="Y109" i="3"/>
  <c r="Q109" i="3"/>
  <c r="BH109" i="3"/>
  <c r="BD109" i="3"/>
  <c r="AZ109" i="3"/>
  <c r="AV109" i="3"/>
  <c r="AR109" i="3"/>
  <c r="AN109" i="3"/>
  <c r="AJ109" i="3"/>
  <c r="AF109" i="3"/>
  <c r="AB109" i="3"/>
  <c r="X109" i="3"/>
  <c r="T109" i="3"/>
  <c r="BH113" i="3"/>
  <c r="BD113" i="3"/>
  <c r="AZ113" i="3"/>
  <c r="AV113" i="3"/>
  <c r="AR113" i="3"/>
  <c r="AK113" i="3"/>
  <c r="AC113" i="3"/>
  <c r="U113" i="3"/>
  <c r="M113" i="3"/>
  <c r="BG113" i="3"/>
  <c r="BC113" i="3"/>
  <c r="AY113" i="3"/>
  <c r="AU113" i="3"/>
  <c r="AQ113" i="3"/>
  <c r="AI113" i="3"/>
  <c r="AA113" i="3"/>
  <c r="S113" i="3"/>
  <c r="AP113" i="3"/>
  <c r="AL113" i="3"/>
  <c r="AH113" i="3"/>
  <c r="AD113" i="3"/>
  <c r="Z113" i="3"/>
  <c r="V113" i="3"/>
  <c r="R113" i="3"/>
  <c r="BD117" i="3"/>
  <c r="AV117" i="3"/>
  <c r="AN117" i="3"/>
  <c r="AF117" i="3"/>
  <c r="X117" i="3"/>
  <c r="P117" i="3"/>
  <c r="BB117" i="3"/>
  <c r="AT117" i="3"/>
  <c r="AL117" i="3"/>
  <c r="AD117" i="3"/>
  <c r="V117" i="3"/>
  <c r="N117" i="3"/>
  <c r="BG117" i="3"/>
  <c r="BC117" i="3"/>
  <c r="AY117" i="3"/>
  <c r="AU117" i="3"/>
  <c r="AQ117" i="3"/>
  <c r="AM117" i="3"/>
  <c r="AI117" i="3"/>
  <c r="AE117" i="3"/>
  <c r="AA117" i="3"/>
  <c r="W117" i="3"/>
  <c r="S117" i="3"/>
  <c r="BF121" i="3"/>
  <c r="AX121" i="3"/>
  <c r="AP121" i="3"/>
  <c r="AH121" i="3"/>
  <c r="Z121" i="3"/>
  <c r="R121" i="3"/>
  <c r="BH121" i="3"/>
  <c r="AZ121" i="3"/>
  <c r="AR121" i="3"/>
  <c r="AJ121" i="3"/>
  <c r="AB121" i="3"/>
  <c r="T121" i="3"/>
  <c r="BI121" i="3"/>
  <c r="BE121" i="3"/>
  <c r="BA121" i="3"/>
  <c r="AW121" i="3"/>
  <c r="AS121" i="3"/>
  <c r="AO121" i="3"/>
  <c r="AK121" i="3"/>
  <c r="AG121" i="3"/>
  <c r="AC121" i="3"/>
  <c r="Y121" i="3"/>
  <c r="U121" i="3"/>
  <c r="Q121" i="3"/>
  <c r="BD133" i="3"/>
  <c r="AV133" i="3"/>
  <c r="AN133" i="3"/>
  <c r="AF133" i="3"/>
  <c r="X133" i="3"/>
  <c r="P133" i="3"/>
  <c r="BB133" i="3"/>
  <c r="AT133" i="3"/>
  <c r="AL133" i="3"/>
  <c r="AD133" i="3"/>
  <c r="V133" i="3"/>
  <c r="N133" i="3"/>
  <c r="BG133" i="3"/>
  <c r="BC133" i="3"/>
  <c r="AY133" i="3"/>
  <c r="AU133" i="3"/>
  <c r="AQ133" i="3"/>
  <c r="AM133" i="3"/>
  <c r="AI133" i="3"/>
  <c r="AE133" i="3"/>
  <c r="AA133" i="3"/>
  <c r="W133" i="3"/>
  <c r="S133" i="3"/>
  <c r="BF135" i="3"/>
  <c r="BB135" i="3"/>
  <c r="AX135" i="3"/>
  <c r="AT135" i="3"/>
  <c r="AP135" i="3"/>
  <c r="AL135" i="3"/>
  <c r="AH135" i="3"/>
  <c r="AD135" i="3"/>
  <c r="Z135" i="3"/>
  <c r="V135" i="3"/>
  <c r="R135" i="3"/>
  <c r="N135" i="3"/>
  <c r="BG135" i="3"/>
  <c r="BC135" i="3"/>
  <c r="AY135" i="3"/>
  <c r="AU135" i="3"/>
  <c r="AQ135" i="3"/>
  <c r="AM135" i="3"/>
  <c r="AI135" i="3"/>
  <c r="AE135" i="3"/>
  <c r="AA135" i="3"/>
  <c r="W135" i="3"/>
  <c r="S135" i="3"/>
  <c r="BJ137" i="3"/>
  <c r="BN137" i="3"/>
  <c r="BL139" i="3"/>
  <c r="BN142" i="3"/>
  <c r="BK142" i="3"/>
  <c r="BJ142" i="3"/>
  <c r="BJ144" i="3"/>
  <c r="BM144" i="3"/>
  <c r="BL144" i="3"/>
  <c r="BG145" i="3"/>
  <c r="BC145" i="3"/>
  <c r="AY145" i="3"/>
  <c r="AU145" i="3"/>
  <c r="AQ145" i="3"/>
  <c r="AM145" i="3"/>
  <c r="AI145" i="3"/>
  <c r="AE145" i="3"/>
  <c r="AA145" i="3"/>
  <c r="W145" i="3"/>
  <c r="S145" i="3"/>
  <c r="O145" i="3"/>
  <c r="BH145" i="3"/>
  <c r="BD145" i="3"/>
  <c r="AZ145" i="3"/>
  <c r="AV145" i="3"/>
  <c r="AR145" i="3"/>
  <c r="AN145" i="3"/>
  <c r="AJ145" i="3"/>
  <c r="AF145" i="3"/>
  <c r="AB145" i="3"/>
  <c r="X145" i="3"/>
  <c r="T145" i="3"/>
  <c r="BK150" i="3"/>
  <c r="BN150" i="3"/>
  <c r="BJ152" i="3"/>
  <c r="BM152" i="3"/>
  <c r="BL152" i="3"/>
  <c r="BD158" i="3"/>
  <c r="AZ158" i="3"/>
  <c r="AV158" i="3"/>
  <c r="AR158" i="3"/>
  <c r="AN158" i="3"/>
  <c r="AJ158" i="3"/>
  <c r="AF158" i="3"/>
  <c r="AB158" i="3"/>
  <c r="X158" i="3"/>
  <c r="T158" i="3"/>
  <c r="P158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BI161" i="3"/>
  <c r="BE161" i="3"/>
  <c r="BA161" i="3"/>
  <c r="AW161" i="3"/>
  <c r="AS161" i="3"/>
  <c r="AO161" i="3"/>
  <c r="AK161" i="3"/>
  <c r="AG161" i="3"/>
  <c r="AC161" i="3"/>
  <c r="Y161" i="3"/>
  <c r="U161" i="3"/>
  <c r="Q161" i="3"/>
  <c r="M161" i="3"/>
  <c r="BF161" i="3"/>
  <c r="BB161" i="3"/>
  <c r="AX161" i="3"/>
  <c r="AT161" i="3"/>
  <c r="AP161" i="3"/>
  <c r="AL161" i="3"/>
  <c r="AH161" i="3"/>
  <c r="AD161" i="3"/>
  <c r="Z161" i="3"/>
  <c r="V161" i="3"/>
  <c r="R161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BI165" i="3"/>
  <c r="BE165" i="3"/>
  <c r="BA165" i="3"/>
  <c r="AW165" i="3"/>
  <c r="AS165" i="3"/>
  <c r="AO165" i="3"/>
  <c r="AK165" i="3"/>
  <c r="AG165" i="3"/>
  <c r="AC165" i="3"/>
  <c r="Y165" i="3"/>
  <c r="U165" i="3"/>
  <c r="Q165" i="3"/>
  <c r="M165" i="3"/>
  <c r="BF165" i="3"/>
  <c r="BB165" i="3"/>
  <c r="AX165" i="3"/>
  <c r="AT165" i="3"/>
  <c r="AP165" i="3"/>
  <c r="AL165" i="3"/>
  <c r="AH165" i="3"/>
  <c r="AD165" i="3"/>
  <c r="Z165" i="3"/>
  <c r="V165" i="3"/>
  <c r="R165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M170" i="3"/>
  <c r="BJ170" i="3"/>
  <c r="BK170" i="3"/>
  <c r="BL172" i="3"/>
  <c r="BM172" i="3"/>
  <c r="BM174" i="3"/>
  <c r="BJ174" i="3"/>
  <c r="BK174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BM178" i="3"/>
  <c r="BJ178" i="3"/>
  <c r="BK178" i="3"/>
  <c r="BL180" i="3"/>
  <c r="BM180" i="3"/>
  <c r="BI181" i="3"/>
  <c r="BE181" i="3"/>
  <c r="BA181" i="3"/>
  <c r="AW181" i="3"/>
  <c r="AS181" i="3"/>
  <c r="AO181" i="3"/>
  <c r="AK181" i="3"/>
  <c r="AG181" i="3"/>
  <c r="AC181" i="3"/>
  <c r="Y181" i="3"/>
  <c r="U181" i="3"/>
  <c r="Q181" i="3"/>
  <c r="M181" i="3"/>
  <c r="BF181" i="3"/>
  <c r="BB181" i="3"/>
  <c r="AX181" i="3"/>
  <c r="AT181" i="3"/>
  <c r="AP181" i="3"/>
  <c r="AL181" i="3"/>
  <c r="AH181" i="3"/>
  <c r="AD181" i="3"/>
  <c r="Z181" i="3"/>
  <c r="V181" i="3"/>
  <c r="R181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N185" i="3"/>
  <c r="BK185" i="3"/>
  <c r="BJ185" i="3"/>
  <c r="BL186" i="3"/>
  <c r="BN187" i="3"/>
  <c r="BL188" i="3"/>
  <c r="BM188" i="3"/>
  <c r="BN189" i="3"/>
  <c r="BK189" i="3"/>
  <c r="BJ189" i="3"/>
  <c r="BL190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BA200" i="3"/>
  <c r="BE200" i="3"/>
  <c r="BI200" i="3"/>
  <c r="AY200" i="3"/>
  <c r="BC200" i="3"/>
  <c r="BG200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BI205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AN253" i="3"/>
  <c r="AP253" i="3"/>
  <c r="AR253" i="3"/>
  <c r="AT253" i="3"/>
  <c r="AV253" i="3"/>
  <c r="AX253" i="3"/>
  <c r="AZ253" i="3"/>
  <c r="BB253" i="3"/>
  <c r="BD253" i="3"/>
  <c r="BF253" i="3"/>
  <c r="BH253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I123" i="3"/>
  <c r="BA123" i="3"/>
  <c r="AS123" i="3"/>
  <c r="AK123" i="3"/>
  <c r="AC123" i="3"/>
  <c r="U123" i="3"/>
  <c r="M123" i="3"/>
  <c r="BC123" i="3"/>
  <c r="AU123" i="3"/>
  <c r="AM123" i="3"/>
  <c r="AE123" i="3"/>
  <c r="W123" i="3"/>
  <c r="O123" i="3"/>
  <c r="BF123" i="3"/>
  <c r="BB123" i="3"/>
  <c r="AX123" i="3"/>
  <c r="AT123" i="3"/>
  <c r="AP123" i="3"/>
  <c r="AL123" i="3"/>
  <c r="AH123" i="3"/>
  <c r="AD123" i="3"/>
  <c r="Z123" i="3"/>
  <c r="V123" i="3"/>
  <c r="R123" i="3"/>
  <c r="BC127" i="3"/>
  <c r="AU127" i="3"/>
  <c r="AM127" i="3"/>
  <c r="AE127" i="3"/>
  <c r="W127" i="3"/>
  <c r="O127" i="3"/>
  <c r="BE127" i="3"/>
  <c r="AW127" i="3"/>
  <c r="AO127" i="3"/>
  <c r="AG127" i="3"/>
  <c r="Y127" i="3"/>
  <c r="Q127" i="3"/>
  <c r="BH127" i="3"/>
  <c r="BD127" i="3"/>
  <c r="AZ127" i="3"/>
  <c r="AV127" i="3"/>
  <c r="AR127" i="3"/>
  <c r="AN127" i="3"/>
  <c r="AJ127" i="3"/>
  <c r="AF127" i="3"/>
  <c r="AB127" i="3"/>
  <c r="X127" i="3"/>
  <c r="T127" i="3"/>
  <c r="BI131" i="3"/>
  <c r="BA131" i="3"/>
  <c r="AS131" i="3"/>
  <c r="AK131" i="3"/>
  <c r="AC131" i="3"/>
  <c r="U131" i="3"/>
  <c r="M131" i="3"/>
  <c r="BC131" i="3"/>
  <c r="AU131" i="3"/>
  <c r="AM131" i="3"/>
  <c r="AE131" i="3"/>
  <c r="W131" i="3"/>
  <c r="O131" i="3"/>
  <c r="BF131" i="3"/>
  <c r="BB131" i="3"/>
  <c r="AX131" i="3"/>
  <c r="AT131" i="3"/>
  <c r="AP131" i="3"/>
  <c r="AL131" i="3"/>
  <c r="AH131" i="3"/>
  <c r="AD131" i="3"/>
  <c r="Z131" i="3"/>
  <c r="V131" i="3"/>
  <c r="R131" i="3"/>
  <c r="BG138" i="3"/>
  <c r="BC138" i="3"/>
  <c r="AY138" i="3"/>
  <c r="AU138" i="3"/>
  <c r="AQ138" i="3"/>
  <c r="AM138" i="3"/>
  <c r="AI138" i="3"/>
  <c r="AE138" i="3"/>
  <c r="AA138" i="3"/>
  <c r="W138" i="3"/>
  <c r="S138" i="3"/>
  <c r="O138" i="3"/>
  <c r="BH138" i="3"/>
  <c r="BD138" i="3"/>
  <c r="AZ138" i="3"/>
  <c r="AV138" i="3"/>
  <c r="AR138" i="3"/>
  <c r="AN138" i="3"/>
  <c r="AJ138" i="3"/>
  <c r="AF138" i="3"/>
  <c r="AB138" i="3"/>
  <c r="X138" i="3"/>
  <c r="T138" i="3"/>
  <c r="BH143" i="3"/>
  <c r="BD143" i="3"/>
  <c r="AZ143" i="3"/>
  <c r="AV143" i="3"/>
  <c r="AR143" i="3"/>
  <c r="AN143" i="3"/>
  <c r="AJ143" i="3"/>
  <c r="AF143" i="3"/>
  <c r="AB143" i="3"/>
  <c r="X143" i="3"/>
  <c r="T143" i="3"/>
  <c r="P143" i="3"/>
  <c r="BI143" i="3"/>
  <c r="BE143" i="3"/>
  <c r="BA143" i="3"/>
  <c r="AW143" i="3"/>
  <c r="AS143" i="3"/>
  <c r="AO143" i="3"/>
  <c r="AK143" i="3"/>
  <c r="AG143" i="3"/>
  <c r="AC143" i="3"/>
  <c r="Y143" i="3"/>
  <c r="U143" i="3"/>
  <c r="Q143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5" i="3"/>
  <c r="BE155" i="3"/>
  <c r="BA155" i="3"/>
  <c r="AW155" i="3"/>
  <c r="AS155" i="3"/>
  <c r="AO155" i="3"/>
  <c r="AK155" i="3"/>
  <c r="AG155" i="3"/>
  <c r="AC155" i="3"/>
  <c r="Y155" i="3"/>
  <c r="U155" i="3"/>
  <c r="Q155" i="3"/>
  <c r="M155" i="3"/>
  <c r="BF155" i="3"/>
  <c r="BB155" i="3"/>
  <c r="AX155" i="3"/>
  <c r="AT155" i="3"/>
  <c r="AP155" i="3"/>
  <c r="AL155" i="3"/>
  <c r="AH155" i="3"/>
  <c r="AD155" i="3"/>
  <c r="Z155" i="3"/>
  <c r="V155" i="3"/>
  <c r="R155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7" i="3"/>
  <c r="BC177" i="3"/>
  <c r="AY177" i="3"/>
  <c r="AU177" i="3"/>
  <c r="AQ177" i="3"/>
  <c r="AM177" i="3"/>
  <c r="AI177" i="3"/>
  <c r="AE177" i="3"/>
  <c r="AA177" i="3"/>
  <c r="W177" i="3"/>
  <c r="S177" i="3"/>
  <c r="O177" i="3"/>
  <c r="BH177" i="3"/>
  <c r="BD177" i="3"/>
  <c r="AZ177" i="3"/>
  <c r="AV177" i="3"/>
  <c r="AR177" i="3"/>
  <c r="AN177" i="3"/>
  <c r="AJ177" i="3"/>
  <c r="AF177" i="3"/>
  <c r="AB177" i="3"/>
  <c r="X177" i="3"/>
  <c r="T177" i="3"/>
  <c r="BH125" i="3"/>
  <c r="AZ125" i="3"/>
  <c r="AR125" i="3"/>
  <c r="AJ125" i="3"/>
  <c r="AB125" i="3"/>
  <c r="T125" i="3"/>
  <c r="BF125" i="3"/>
  <c r="AX125" i="3"/>
  <c r="AP125" i="3"/>
  <c r="AH125" i="3"/>
  <c r="Z125" i="3"/>
  <c r="R125" i="3"/>
  <c r="BI125" i="3"/>
  <c r="BE125" i="3"/>
  <c r="BA125" i="3"/>
  <c r="AW125" i="3"/>
  <c r="AS125" i="3"/>
  <c r="AO125" i="3"/>
  <c r="AK125" i="3"/>
  <c r="AG125" i="3"/>
  <c r="AC125" i="3"/>
  <c r="Y125" i="3"/>
  <c r="U125" i="3"/>
  <c r="Q125" i="3"/>
  <c r="BB129" i="3"/>
  <c r="AT129" i="3"/>
  <c r="AL129" i="3"/>
  <c r="AD129" i="3"/>
  <c r="V129" i="3"/>
  <c r="N129" i="3"/>
  <c r="BD129" i="3"/>
  <c r="AV129" i="3"/>
  <c r="AN129" i="3"/>
  <c r="AF129" i="3"/>
  <c r="X129" i="3"/>
  <c r="P129" i="3"/>
  <c r="BG129" i="3"/>
  <c r="BC129" i="3"/>
  <c r="AY129" i="3"/>
  <c r="AU129" i="3"/>
  <c r="AQ129" i="3"/>
  <c r="AM129" i="3"/>
  <c r="AI129" i="3"/>
  <c r="AE129" i="3"/>
  <c r="AA129" i="3"/>
  <c r="W129" i="3"/>
  <c r="S129" i="3"/>
  <c r="BI141" i="3"/>
  <c r="BE141" i="3"/>
  <c r="BA141" i="3"/>
  <c r="AW141" i="3"/>
  <c r="AS141" i="3"/>
  <c r="AO141" i="3"/>
  <c r="AK141" i="3"/>
  <c r="AG141" i="3"/>
  <c r="AC141" i="3"/>
  <c r="Y141" i="3"/>
  <c r="U141" i="3"/>
  <c r="Q141" i="3"/>
  <c r="M141" i="3"/>
  <c r="BF141" i="3"/>
  <c r="BB141" i="3"/>
  <c r="AX141" i="3"/>
  <c r="AT141" i="3"/>
  <c r="AP141" i="3"/>
  <c r="AL141" i="3"/>
  <c r="AH141" i="3"/>
  <c r="AD141" i="3"/>
  <c r="Z141" i="3"/>
  <c r="V141" i="3"/>
  <c r="R141" i="3"/>
  <c r="BF153" i="3"/>
  <c r="BB153" i="3"/>
  <c r="AX153" i="3"/>
  <c r="AT153" i="3"/>
  <c r="AP153" i="3"/>
  <c r="AL153" i="3"/>
  <c r="AH153" i="3"/>
  <c r="AD153" i="3"/>
  <c r="Z153" i="3"/>
  <c r="V153" i="3"/>
  <c r="R153" i="3"/>
  <c r="N153" i="3"/>
  <c r="BG153" i="3"/>
  <c r="BC153" i="3"/>
  <c r="AY153" i="3"/>
  <c r="AU153" i="3"/>
  <c r="AQ153" i="3"/>
  <c r="AM153" i="3"/>
  <c r="AI153" i="3"/>
  <c r="AE153" i="3"/>
  <c r="AA153" i="3"/>
  <c r="W153" i="3"/>
  <c r="S153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BG173" i="3"/>
  <c r="BC173" i="3"/>
  <c r="AY173" i="3"/>
  <c r="AU173" i="3"/>
  <c r="AQ173" i="3"/>
  <c r="AM173" i="3"/>
  <c r="AI173" i="3"/>
  <c r="AE173" i="3"/>
  <c r="AA173" i="3"/>
  <c r="W173" i="3"/>
  <c r="S173" i="3"/>
  <c r="O173" i="3"/>
  <c r="BH173" i="3"/>
  <c r="BD173" i="3"/>
  <c r="AZ173" i="3"/>
  <c r="AV173" i="3"/>
  <c r="AR173" i="3"/>
  <c r="AN173" i="3"/>
  <c r="AJ173" i="3"/>
  <c r="AF173" i="3"/>
  <c r="AB173" i="3"/>
  <c r="X173" i="3"/>
  <c r="T173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K17" i="3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AE17" i="3" l="1"/>
  <c r="AB53" i="3"/>
  <c r="BK139" i="3"/>
  <c r="BN170" i="3"/>
  <c r="BN190" i="3"/>
  <c r="BN186" i="3"/>
  <c r="BN174" i="3"/>
  <c r="BK181" i="3"/>
  <c r="BK159" i="3"/>
  <c r="BN178" i="3"/>
  <c r="BL156" i="3"/>
  <c r="BF17" i="3"/>
  <c r="BN172" i="3"/>
  <c r="BN194" i="3"/>
  <c r="BM183" i="3"/>
  <c r="BN181" i="3"/>
  <c r="BM176" i="3"/>
  <c r="BK167" i="3"/>
  <c r="BM163" i="3"/>
  <c r="BN161" i="3"/>
  <c r="BM109" i="3"/>
  <c r="BK171" i="3"/>
  <c r="BM157" i="3"/>
  <c r="BM151" i="3"/>
  <c r="BK136" i="3"/>
  <c r="BM134" i="3"/>
  <c r="BM130" i="3"/>
  <c r="BM115" i="3"/>
  <c r="BJ103" i="3"/>
  <c r="BM240" i="3"/>
  <c r="BJ181" i="3"/>
  <c r="BL167" i="3"/>
  <c r="BJ161" i="3"/>
  <c r="BK158" i="3"/>
  <c r="BL135" i="3"/>
  <c r="BL136" i="3"/>
  <c r="BL134" i="3"/>
  <c r="BL129" i="3"/>
  <c r="BN125" i="3"/>
  <c r="BK125" i="3"/>
  <c r="BL133" i="3"/>
  <c r="BK121" i="3"/>
  <c r="BN121" i="3"/>
  <c r="BK132" i="3"/>
  <c r="BL130" i="3"/>
  <c r="BL107" i="3"/>
  <c r="BN103" i="3"/>
  <c r="BL153" i="3"/>
  <c r="BJ155" i="3"/>
  <c r="BJ143" i="3"/>
  <c r="BK143" i="3"/>
  <c r="BN198" i="3"/>
  <c r="BL183" i="3"/>
  <c r="BJ165" i="3"/>
  <c r="BL163" i="3"/>
  <c r="BN143" i="3"/>
  <c r="BN158" i="3"/>
  <c r="BL117" i="3"/>
  <c r="BK109" i="3"/>
  <c r="BN111" i="3"/>
  <c r="BM173" i="3"/>
  <c r="BK164" i="3"/>
  <c r="BN164" i="3"/>
  <c r="BJ153" i="3"/>
  <c r="BJ141" i="3"/>
  <c r="BL177" i="3"/>
  <c r="BJ168" i="3"/>
  <c r="BN155" i="3"/>
  <c r="BK155" i="3"/>
  <c r="BL155" i="3"/>
  <c r="BM138" i="3"/>
  <c r="BL131" i="3"/>
  <c r="BN131" i="3"/>
  <c r="BK131" i="3"/>
  <c r="BJ127" i="3"/>
  <c r="BL127" i="3"/>
  <c r="BJ257" i="3"/>
  <c r="BK257" i="3"/>
  <c r="BN257" i="3"/>
  <c r="BM255" i="3"/>
  <c r="BL255" i="3"/>
  <c r="BJ253" i="3"/>
  <c r="BN253" i="3"/>
  <c r="BK253" i="3"/>
  <c r="BM251" i="3"/>
  <c r="BL251" i="3"/>
  <c r="BJ249" i="3"/>
  <c r="BN249" i="3"/>
  <c r="BK249" i="3"/>
  <c r="BM247" i="3"/>
  <c r="BL247" i="3"/>
  <c r="BJ245" i="3"/>
  <c r="BN245" i="3"/>
  <c r="BM243" i="3"/>
  <c r="BL243" i="3"/>
  <c r="BJ241" i="3"/>
  <c r="BN241" i="3"/>
  <c r="BK241" i="3"/>
  <c r="BM239" i="3"/>
  <c r="BL239" i="3"/>
  <c r="BJ237" i="3"/>
  <c r="BN237" i="3"/>
  <c r="BK237" i="3"/>
  <c r="BM235" i="3"/>
  <c r="BL235" i="3"/>
  <c r="BJ233" i="3"/>
  <c r="BN233" i="3"/>
  <c r="BK233" i="3"/>
  <c r="BM231" i="3"/>
  <c r="BL231" i="3"/>
  <c r="BJ229" i="3"/>
  <c r="BN229" i="3"/>
  <c r="BK229" i="3"/>
  <c r="BM227" i="3"/>
  <c r="BL227" i="3"/>
  <c r="BJ225" i="3"/>
  <c r="BN225" i="3"/>
  <c r="BK225" i="3"/>
  <c r="BM223" i="3"/>
  <c r="BL223" i="3"/>
  <c r="BJ221" i="3"/>
  <c r="BN221" i="3"/>
  <c r="BK221" i="3"/>
  <c r="BM219" i="3"/>
  <c r="BL219" i="3"/>
  <c r="BJ217" i="3"/>
  <c r="BN217" i="3"/>
  <c r="BK217" i="3"/>
  <c r="BM215" i="3"/>
  <c r="BL215" i="3"/>
  <c r="BJ213" i="3"/>
  <c r="BN213" i="3"/>
  <c r="BK213" i="3"/>
  <c r="BM211" i="3"/>
  <c r="BL211" i="3"/>
  <c r="BK209" i="3"/>
  <c r="BN209" i="3"/>
  <c r="BL207" i="3"/>
  <c r="BK205" i="3"/>
  <c r="BN205" i="3"/>
  <c r="BM205" i="3"/>
  <c r="BJ205" i="3"/>
  <c r="BL203" i="3"/>
  <c r="BJ202" i="3"/>
  <c r="BK202" i="3"/>
  <c r="BM201" i="3"/>
  <c r="BK200" i="3"/>
  <c r="BJ200" i="3"/>
  <c r="BK199" i="3"/>
  <c r="BL199" i="3"/>
  <c r="BJ199" i="3"/>
  <c r="BM199" i="3"/>
  <c r="BM198" i="3"/>
  <c r="BK198" i="3"/>
  <c r="BM197" i="3"/>
  <c r="BK196" i="3"/>
  <c r="BJ196" i="3"/>
  <c r="BK195" i="3"/>
  <c r="BL195" i="3"/>
  <c r="BJ195" i="3"/>
  <c r="BM195" i="3"/>
  <c r="BM194" i="3"/>
  <c r="BK194" i="3"/>
  <c r="BM193" i="3"/>
  <c r="BJ192" i="3"/>
  <c r="BK192" i="3"/>
  <c r="BN192" i="3"/>
  <c r="BJ167" i="3"/>
  <c r="BK161" i="3"/>
  <c r="BM158" i="3"/>
  <c r="BL105" i="3"/>
  <c r="BN105" i="3"/>
  <c r="BL182" i="3"/>
  <c r="BN179" i="3"/>
  <c r="BJ171" i="3"/>
  <c r="BM171" i="3"/>
  <c r="BL171" i="3"/>
  <c r="BM166" i="3"/>
  <c r="BJ166" i="3"/>
  <c r="BK166" i="3"/>
  <c r="BN166" i="3"/>
  <c r="BL162" i="3"/>
  <c r="BJ136" i="3"/>
  <c r="BL132" i="3"/>
  <c r="BK130" i="3"/>
  <c r="BK107" i="3"/>
  <c r="BM103" i="3"/>
  <c r="BJ254" i="3"/>
  <c r="BN254" i="3"/>
  <c r="BK254" i="3"/>
  <c r="BL250" i="3"/>
  <c r="BM248" i="3"/>
  <c r="BJ248" i="3"/>
  <c r="BN248" i="3"/>
  <c r="BK248" i="3"/>
  <c r="BL246" i="3"/>
  <c r="BJ244" i="3"/>
  <c r="BN244" i="3"/>
  <c r="BK244" i="3"/>
  <c r="BL242" i="3"/>
  <c r="BJ240" i="3"/>
  <c r="BN240" i="3"/>
  <c r="BK240" i="3"/>
  <c r="BL238" i="3"/>
  <c r="BM236" i="3"/>
  <c r="BJ236" i="3"/>
  <c r="BN236" i="3"/>
  <c r="BK236" i="3"/>
  <c r="BL234" i="3"/>
  <c r="BM232" i="3"/>
  <c r="BJ232" i="3"/>
  <c r="BN232" i="3"/>
  <c r="BK232" i="3"/>
  <c r="BL230" i="3"/>
  <c r="BM228" i="3"/>
  <c r="BJ228" i="3"/>
  <c r="BN228" i="3"/>
  <c r="BK228" i="3"/>
  <c r="BL226" i="3"/>
  <c r="BM224" i="3"/>
  <c r="BJ224" i="3"/>
  <c r="BN224" i="3"/>
  <c r="BK224" i="3"/>
  <c r="BM222" i="3"/>
  <c r="BL222" i="3"/>
  <c r="BM220" i="3"/>
  <c r="BJ220" i="3"/>
  <c r="BN220" i="3"/>
  <c r="BK220" i="3"/>
  <c r="BL218" i="3"/>
  <c r="BJ216" i="3"/>
  <c r="BN216" i="3"/>
  <c r="BK216" i="3"/>
  <c r="BL214" i="3"/>
  <c r="BJ212" i="3"/>
  <c r="BN212" i="3"/>
  <c r="BK212" i="3"/>
  <c r="BJ210" i="3"/>
  <c r="BM210" i="3"/>
  <c r="BL210" i="3"/>
  <c r="BN208" i="3"/>
  <c r="BK208" i="3"/>
  <c r="BJ206" i="3"/>
  <c r="BK206" i="3"/>
  <c r="BM206" i="3"/>
  <c r="BL206" i="3"/>
  <c r="BK204" i="3"/>
  <c r="BN204" i="3"/>
  <c r="BM256" i="3"/>
  <c r="BL256" i="3"/>
  <c r="BL184" i="3"/>
  <c r="BJ173" i="3"/>
  <c r="BK173" i="3"/>
  <c r="BN173" i="3"/>
  <c r="BL141" i="3"/>
  <c r="BN129" i="3"/>
  <c r="BK129" i="3"/>
  <c r="BM168" i="3"/>
  <c r="BL168" i="3"/>
  <c r="BK160" i="3"/>
  <c r="BN160" i="3"/>
  <c r="BM155" i="3"/>
  <c r="BJ147" i="3"/>
  <c r="BJ138" i="3"/>
  <c r="BK138" i="3"/>
  <c r="BN138" i="3"/>
  <c r="BM131" i="3"/>
  <c r="BJ123" i="3"/>
  <c r="BN183" i="3"/>
  <c r="BM181" i="3"/>
  <c r="BK176" i="3"/>
  <c r="BN176" i="3"/>
  <c r="BL165" i="3"/>
  <c r="BN163" i="3"/>
  <c r="BM161" i="3"/>
  <c r="BJ159" i="3"/>
  <c r="BM159" i="3"/>
  <c r="BL159" i="3"/>
  <c r="BL158" i="3"/>
  <c r="BL150" i="3"/>
  <c r="BJ150" i="3"/>
  <c r="BN145" i="3"/>
  <c r="BK145" i="3"/>
  <c r="BL145" i="3"/>
  <c r="BN135" i="3"/>
  <c r="BK135" i="3"/>
  <c r="BM135" i="3"/>
  <c r="BJ133" i="3"/>
  <c r="BM133" i="3"/>
  <c r="BL121" i="3"/>
  <c r="BN117" i="3"/>
  <c r="BK117" i="3"/>
  <c r="BM113" i="3"/>
  <c r="BL113" i="3"/>
  <c r="BK105" i="3"/>
  <c r="BJ105" i="3"/>
  <c r="BN175" i="3"/>
  <c r="BM169" i="3"/>
  <c r="BL169" i="3"/>
  <c r="BK157" i="3"/>
  <c r="BN157" i="3"/>
  <c r="BL157" i="3"/>
  <c r="BN151" i="3"/>
  <c r="BK151" i="3"/>
  <c r="BL151" i="3"/>
  <c r="BJ149" i="3"/>
  <c r="BM146" i="3"/>
  <c r="BK140" i="3"/>
  <c r="BJ140" i="3"/>
  <c r="BM140" i="3"/>
  <c r="BL140" i="3"/>
  <c r="BN136" i="3"/>
  <c r="BK134" i="3"/>
  <c r="BJ132" i="3"/>
  <c r="BN132" i="3"/>
  <c r="BJ119" i="3"/>
  <c r="BL119" i="3"/>
  <c r="BN115" i="3"/>
  <c r="BK115" i="3"/>
  <c r="BJ107" i="3"/>
  <c r="BM107" i="3"/>
  <c r="BL103" i="3"/>
  <c r="BK103" i="3"/>
  <c r="BK102" i="3"/>
  <c r="BN102" i="3"/>
  <c r="BL102" i="3"/>
  <c r="BM102" i="3"/>
  <c r="BM101" i="3"/>
  <c r="BM252" i="3"/>
  <c r="BJ252" i="3"/>
  <c r="BN252" i="3"/>
  <c r="BK252" i="3"/>
  <c r="BJ184" i="3"/>
  <c r="AU17" i="3"/>
  <c r="BK184" i="3"/>
  <c r="BN184" i="3"/>
  <c r="BL173" i="3"/>
  <c r="BJ164" i="3"/>
  <c r="BM153" i="3"/>
  <c r="BN141" i="3"/>
  <c r="BK141" i="3"/>
  <c r="BJ125" i="3"/>
  <c r="BM125" i="3"/>
  <c r="BM177" i="3"/>
  <c r="BK168" i="3"/>
  <c r="BN168" i="3"/>
  <c r="BM160" i="3"/>
  <c r="BL160" i="3"/>
  <c r="BM147" i="3"/>
  <c r="BL143" i="3"/>
  <c r="BL138" i="3"/>
  <c r="BM127" i="3"/>
  <c r="BL123" i="3"/>
  <c r="BN123" i="3"/>
  <c r="BK123" i="3"/>
  <c r="BM257" i="3"/>
  <c r="BL257" i="3"/>
  <c r="BJ255" i="3"/>
  <c r="BN255" i="3"/>
  <c r="BK255" i="3"/>
  <c r="BM253" i="3"/>
  <c r="BL253" i="3"/>
  <c r="BJ251" i="3"/>
  <c r="BN251" i="3"/>
  <c r="BK251" i="3"/>
  <c r="BM249" i="3"/>
  <c r="BL249" i="3"/>
  <c r="BJ247" i="3"/>
  <c r="BN247" i="3"/>
  <c r="BK247" i="3"/>
  <c r="BK245" i="3"/>
  <c r="BM245" i="3"/>
  <c r="BL245" i="3"/>
  <c r="BJ243" i="3"/>
  <c r="BN243" i="3"/>
  <c r="BK243" i="3"/>
  <c r="BM241" i="3"/>
  <c r="BL241" i="3"/>
  <c r="BJ239" i="3"/>
  <c r="BN239" i="3"/>
  <c r="BK239" i="3"/>
  <c r="BM237" i="3"/>
  <c r="BL237" i="3"/>
  <c r="BJ235" i="3"/>
  <c r="BN235" i="3"/>
  <c r="BK235" i="3"/>
  <c r="BM233" i="3"/>
  <c r="BL233" i="3"/>
  <c r="BJ231" i="3"/>
  <c r="BN231" i="3"/>
  <c r="BK231" i="3"/>
  <c r="BM229" i="3"/>
  <c r="BL229" i="3"/>
  <c r="BJ227" i="3"/>
  <c r="BN227" i="3"/>
  <c r="BK227" i="3"/>
  <c r="BM225" i="3"/>
  <c r="BL225" i="3"/>
  <c r="BJ223" i="3"/>
  <c r="BN223" i="3"/>
  <c r="BK223" i="3"/>
  <c r="BM221" i="3"/>
  <c r="BL221" i="3"/>
  <c r="BJ219" i="3"/>
  <c r="BN219" i="3"/>
  <c r="BK219" i="3"/>
  <c r="BM217" i="3"/>
  <c r="BL217" i="3"/>
  <c r="BJ215" i="3"/>
  <c r="BN215" i="3"/>
  <c r="BK215" i="3"/>
  <c r="BM213" i="3"/>
  <c r="BL213" i="3"/>
  <c r="BJ211" i="3"/>
  <c r="BN211" i="3"/>
  <c r="BK211" i="3"/>
  <c r="BJ209" i="3"/>
  <c r="BM209" i="3"/>
  <c r="BL209" i="3"/>
  <c r="BM207" i="3"/>
  <c r="BK207" i="3"/>
  <c r="BN207" i="3"/>
  <c r="BJ207" i="3"/>
  <c r="BL205" i="3"/>
  <c r="BM203" i="3"/>
  <c r="BN203" i="3"/>
  <c r="BK203" i="3"/>
  <c r="BJ203" i="3"/>
  <c r="BN202" i="3"/>
  <c r="BM202" i="3"/>
  <c r="BL202" i="3"/>
  <c r="BN201" i="3"/>
  <c r="BK201" i="3"/>
  <c r="BL201" i="3"/>
  <c r="BJ201" i="3"/>
  <c r="BL200" i="3"/>
  <c r="BM200" i="3"/>
  <c r="BN200" i="3"/>
  <c r="BN199" i="3"/>
  <c r="BJ198" i="3"/>
  <c r="BL198" i="3"/>
  <c r="BN197" i="3"/>
  <c r="BK197" i="3"/>
  <c r="BL197" i="3"/>
  <c r="BJ197" i="3"/>
  <c r="BL196" i="3"/>
  <c r="BM196" i="3"/>
  <c r="BN196" i="3"/>
  <c r="BN195" i="3"/>
  <c r="BJ194" i="3"/>
  <c r="BL194" i="3"/>
  <c r="BN193" i="3"/>
  <c r="BK193" i="3"/>
  <c r="BL193" i="3"/>
  <c r="BJ193" i="3"/>
  <c r="BL192" i="3"/>
  <c r="BM192" i="3"/>
  <c r="BJ183" i="3"/>
  <c r="BK183" i="3"/>
  <c r="BL176" i="3"/>
  <c r="BM167" i="3"/>
  <c r="BK165" i="3"/>
  <c r="BN165" i="3"/>
  <c r="BJ163" i="3"/>
  <c r="BK163" i="3"/>
  <c r="BJ158" i="3"/>
  <c r="BM145" i="3"/>
  <c r="BJ121" i="3"/>
  <c r="BM121" i="3"/>
  <c r="BN113" i="3"/>
  <c r="BJ109" i="3"/>
  <c r="BL109" i="3"/>
  <c r="BM182" i="3"/>
  <c r="BJ182" i="3"/>
  <c r="BK182" i="3"/>
  <c r="BN182" i="3"/>
  <c r="BK179" i="3"/>
  <c r="BJ179" i="3"/>
  <c r="BM179" i="3"/>
  <c r="BL179" i="3"/>
  <c r="BN171" i="3"/>
  <c r="BL166" i="3"/>
  <c r="BM162" i="3"/>
  <c r="BJ162" i="3"/>
  <c r="BK162" i="3"/>
  <c r="BN162" i="3"/>
  <c r="BJ157" i="3"/>
  <c r="BM149" i="3"/>
  <c r="BM136" i="3"/>
  <c r="BJ130" i="3"/>
  <c r="BN119" i="3"/>
  <c r="BK119" i="3"/>
  <c r="BL115" i="3"/>
  <c r="BJ111" i="3"/>
  <c r="BM111" i="3"/>
  <c r="BJ102" i="3"/>
  <c r="BL101" i="3"/>
  <c r="BM254" i="3"/>
  <c r="BL254" i="3"/>
  <c r="BM250" i="3"/>
  <c r="BJ250" i="3"/>
  <c r="BN250" i="3"/>
  <c r="BK250" i="3"/>
  <c r="BL248" i="3"/>
  <c r="BM246" i="3"/>
  <c r="BJ246" i="3"/>
  <c r="BN246" i="3"/>
  <c r="BK246" i="3"/>
  <c r="BM244" i="3"/>
  <c r="BL244" i="3"/>
  <c r="BM242" i="3"/>
  <c r="BJ242" i="3"/>
  <c r="BN242" i="3"/>
  <c r="BK242" i="3"/>
  <c r="BL240" i="3"/>
  <c r="BM238" i="3"/>
  <c r="BJ238" i="3"/>
  <c r="BN238" i="3"/>
  <c r="BK238" i="3"/>
  <c r="BL236" i="3"/>
  <c r="BM234" i="3"/>
  <c r="BJ234" i="3"/>
  <c r="BN234" i="3"/>
  <c r="BK234" i="3"/>
  <c r="BL232" i="3"/>
  <c r="BM230" i="3"/>
  <c r="BJ230" i="3"/>
  <c r="BN230" i="3"/>
  <c r="BK230" i="3"/>
  <c r="BL228" i="3"/>
  <c r="BM226" i="3"/>
  <c r="BJ226" i="3"/>
  <c r="BN226" i="3"/>
  <c r="BK226" i="3"/>
  <c r="BL224" i="3"/>
  <c r="BJ222" i="3"/>
  <c r="BN222" i="3"/>
  <c r="BK222" i="3"/>
  <c r="BL220" i="3"/>
  <c r="BM218" i="3"/>
  <c r="BJ218" i="3"/>
  <c r="BN218" i="3"/>
  <c r="BK218" i="3"/>
  <c r="BM216" i="3"/>
  <c r="BL216" i="3"/>
  <c r="BM214" i="3"/>
  <c r="BJ214" i="3"/>
  <c r="BN214" i="3"/>
  <c r="BK214" i="3"/>
  <c r="BM212" i="3"/>
  <c r="BL212" i="3"/>
  <c r="BK210" i="3"/>
  <c r="BN210" i="3"/>
  <c r="BJ208" i="3"/>
  <c r="BM208" i="3"/>
  <c r="BL208" i="3"/>
  <c r="BN206" i="3"/>
  <c r="BL204" i="3"/>
  <c r="BJ204" i="3"/>
  <c r="BM204" i="3"/>
  <c r="BJ256" i="3"/>
  <c r="BN256" i="3"/>
  <c r="BK256" i="3"/>
  <c r="BM184" i="3"/>
  <c r="BM164" i="3"/>
  <c r="BL164" i="3"/>
  <c r="BN153" i="3"/>
  <c r="BK153" i="3"/>
  <c r="BM141" i="3"/>
  <c r="BJ129" i="3"/>
  <c r="BM129" i="3"/>
  <c r="BL125" i="3"/>
  <c r="BJ177" i="3"/>
  <c r="BK177" i="3"/>
  <c r="BN177" i="3"/>
  <c r="BJ160" i="3"/>
  <c r="BN147" i="3"/>
  <c r="BK147" i="3"/>
  <c r="BL147" i="3"/>
  <c r="BM143" i="3"/>
  <c r="BJ131" i="3"/>
  <c r="BN127" i="3"/>
  <c r="BK127" i="3"/>
  <c r="BM123" i="3"/>
  <c r="BL181" i="3"/>
  <c r="BJ176" i="3"/>
  <c r="BN167" i="3"/>
  <c r="BM165" i="3"/>
  <c r="BL161" i="3"/>
  <c r="BN159" i="3"/>
  <c r="BM150" i="3"/>
  <c r="BJ145" i="3"/>
  <c r="BJ135" i="3"/>
  <c r="BN133" i="3"/>
  <c r="BK133" i="3"/>
  <c r="BJ117" i="3"/>
  <c r="BM117" i="3"/>
  <c r="BK113" i="3"/>
  <c r="BJ113" i="3"/>
  <c r="BN109" i="3"/>
  <c r="BM105" i="3"/>
  <c r="BK175" i="3"/>
  <c r="BJ175" i="3"/>
  <c r="BM175" i="3"/>
  <c r="BL175" i="3"/>
  <c r="BN169" i="3"/>
  <c r="BK169" i="3"/>
  <c r="BJ169" i="3"/>
  <c r="BJ151" i="3"/>
  <c r="BN149" i="3"/>
  <c r="BK149" i="3"/>
  <c r="BL149" i="3"/>
  <c r="BL146" i="3"/>
  <c r="BJ146" i="3"/>
  <c r="BN140" i="3"/>
  <c r="BN134" i="3"/>
  <c r="BJ134" i="3"/>
  <c r="BM132" i="3"/>
  <c r="BN130" i="3"/>
  <c r="BM119" i="3"/>
  <c r="BJ115" i="3"/>
  <c r="BL111" i="3"/>
  <c r="BK111" i="3"/>
  <c r="BN107" i="3"/>
  <c r="BJ101" i="3"/>
  <c r="BK101" i="3"/>
  <c r="BN101" i="3"/>
  <c r="BL252" i="3"/>
  <c r="Z17" i="3"/>
  <c r="BH17" i="3"/>
  <c r="AP17" i="3"/>
  <c r="BC17" i="3"/>
  <c r="AM17" i="3"/>
  <c r="O17" i="3"/>
  <c r="AH67" i="3"/>
  <c r="AB17" i="3"/>
  <c r="W17" i="3"/>
  <c r="T45" i="3"/>
  <c r="AN17" i="3"/>
  <c r="R17" i="3"/>
  <c r="AH17" i="3"/>
  <c r="AX17" i="3"/>
  <c r="BG17" i="3"/>
  <c r="AY17" i="3"/>
  <c r="AQ17" i="3"/>
  <c r="AI17" i="3"/>
  <c r="AA17" i="3"/>
  <c r="S17" i="3"/>
  <c r="T58" i="3"/>
  <c r="AR17" i="3"/>
  <c r="X17" i="3"/>
  <c r="AQ37" i="3"/>
  <c r="BG53" i="3"/>
  <c r="N9" i="3"/>
  <c r="AJ37" i="3"/>
  <c r="T17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N52" i="3" l="1"/>
  <c r="BK37" i="3"/>
  <c r="BM17" i="3"/>
  <c r="BJ52" i="3"/>
  <c r="BM37" i="3"/>
  <c r="BN21" i="3"/>
  <c r="BK21" i="3"/>
  <c r="BL17" i="3"/>
  <c r="BL52" i="3"/>
  <c r="BM52" i="3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<sst xmlns="http://schemas.openxmlformats.org/spreadsheetml/2006/main" count="4336" uniqueCount="505">
  <si>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</si>
  <si>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</si>
  <si>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</si>
  <si>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</si>
  <si>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</si>
  <si>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</si>
  <si>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</si>
  <si>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</si>
  <si>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</si>
  <si>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</si>
  <si>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</si>
  <si>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</si>
  <si>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</si>
  <si>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</si>
  <si>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</si>
  <si>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</si>
  <si>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</si>
  <si>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</si>
  <si>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</si>
  <si>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</si>
  <si>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</si>
  <si>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</si>
  <si>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</si>
  <si>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</si>
  <si>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</si>
  <si>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</si>
  <si>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</si>
  <si>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</si>
  <si>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</si>
  <si>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</si>
  <si>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</si>
  <si>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</si>
  <si>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</si>
  <si>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</si>
  <si>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</si>
  <si>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</si>
  <si>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</si>
  <si>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</si>
  <si>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</si>
  <si>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</si>
  <si>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</si>
  <si>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</si>
  <si>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</si>
  <si>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</si>
  <si>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</si>
  <si>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</si>
  <si>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</si>
  <si>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</si>
  <si>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</si>
  <si>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</si>
  <si>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</si>
  <si>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</si>
  <si>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</si>
  <si>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</si>
  <si>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</si>
  <si>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</si>
  <si>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</si>
  <si>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</si>
  <si>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</si>
  <si>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</si>
  <si>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</si>
  <si>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</si>
  <si>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</si>
  <si>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</si>
  <si>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</si>
  <si>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</si>
  <si>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</si>
  <si>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</si>
  <si>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</si>
  <si>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</si>
  <si>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</si>
  <si>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</si>
  <si>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</si>
  <si>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</si>
  <si>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</si>
  <si>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</si>
  <si>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</si>
  <si>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</si>
  <si>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</si>
  <si>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</si>
  <si>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</si>
  <si>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</si>
  <si>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</si>
  <si>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</si>
  <si>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</si>
  <si>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</si>
  <si>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</si>
  <si>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</si>
  <si>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</si>
  <si>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</si>
  <si>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</si>
  <si>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</si>
  <si>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</si>
  <si>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</si>
  <si>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</si>
  <si>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</si>
  <si>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</si>
  <si>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</si>
  <si>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</si>
  <si>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</si>
  <si>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</si>
  <si>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</si>
  <si>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</si>
  <si>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</si>
  <si>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</si>
  <si>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</si>
  <si>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</si>
  <si>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</si>
  <si>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</si>
  <si>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</si>
  <si>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</si>
  <si>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</si>
  <si>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</si>
  <si>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</si>
  <si>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</si>
  <si>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</si>
  <si>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</si>
  <si>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</si>
  <si>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</si>
  <si>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</si>
  <si>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</si>
  <si>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</si>
  <si>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</si>
  <si>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</si>
  <si>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</si>
  <si>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</si>
  <si>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</si>
  <si>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</si>
  <si>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</si>
  <si>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</si>
  <si>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</si>
  <si>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</si>
  <si>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</si>
  <si>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</si>
  <si>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</si>
  <si>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</si>
  <si>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</si>
  <si>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</si>
  <si>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</si>
  <si>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</si>
  <si>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</si>
  <si>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</si>
  <si>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</si>
  <si>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</si>
  <si>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</si>
  <si>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</si>
  <si>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</si>
  <si>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</si>
  <si>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</si>
  <si>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</si>
  <si>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</si>
  <si>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</si>
  <si>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</si>
  <si>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</si>
  <si>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</si>
  <si>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</si>
  <si>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</si>
  <si>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</si>
  <si>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</si>
  <si>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</si>
  <si>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</si>
  <si>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</si>
  <si>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</si>
  <si>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</si>
  <si>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</si>
  <si>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</si>
  <si>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</si>
  <si>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</si>
  <si>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</si>
  <si>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</si>
  <si>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</si>
  <si>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</si>
  <si>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</si>
  <si>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</si>
  <si>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</si>
  <si>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</si>
  <si>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</si>
  <si>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</si>
  <si>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</si>
  <si>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</si>
  <si>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</si>
  <si>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</si>
  <si>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</si>
  <si>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</si>
  <si>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</si>
  <si>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</si>
  <si>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</si>
  <si>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</si>
  <si>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</si>
  <si>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</si>
  <si>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</si>
  <si>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</si>
  <si>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</si>
  <si>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</si>
  <si>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</si>
  <si>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</si>
  <si>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</si>
  <si>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</si>
  <si>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</si>
  <si>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</si>
  <si>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</si>
  <si>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</si>
  <si>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</si>
  <si>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</si>
  <si>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</si>
  <si>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</si>
  <si>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</si>
  <si>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</si>
  <si>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</si>
  <si>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</si>
  <si>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</si>
  <si>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</si>
  <si>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</si>
  <si>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</si>
  <si>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</si>
  <si>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</si>
  <si>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</si>
  <si>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</si>
  <si>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</si>
  <si>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</si>
  <si>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</si>
  <si>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</si>
  <si>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</si>
  <si>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</si>
  <si>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</si>
  <si>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</si>
  <si>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</si>
  <si>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</si>
  <si>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</si>
  <si>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</si>
  <si>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</si>
  <si>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</si>
  <si>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</si>
  <si>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</si>
  <si>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</si>
  <si>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</si>
  <si>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</si>
  <si>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</si>
  <si>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</si>
  <si>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</si>
  <si>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</si>
  <si>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</si>
  <si>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</si>
  <si>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</si>
  <si>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</si>
  <si>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</si>
  <si>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</si>
  <si>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</si>
  <si>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</si>
  <si>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</si>
  <si>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</si>
  <si>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</si>
  <si>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</si>
  <si>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</si>
  <si>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</si>
  <si>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</si>
  <si>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</si>
  <si>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</si>
  <si>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</si>
  <si>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</si>
  <si>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</si>
  <si>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</si>
  <si>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</si>
  <si>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</si>
  <si>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</si>
  <si>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</si>
  <si>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</si>
  <si>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</si>
  <si>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</si>
  <si>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</si>
  <si>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</si>
  <si>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</si>
  <si>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</si>
  <si>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</si>
  <si>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</si>
  <si>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</si>
  <si>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</si>
  <si>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</si>
  <si>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</si>
  <si>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</si>
  <si>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</si>
  <si>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</si>
  <si>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</si>
  <si>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</si>
  <si>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</si>
  <si>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</si>
  <si>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</si>
  <si>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</si>
  <si>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</si>
  <si>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</si>
  <si>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</si>
  <si>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</si>
  <si>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</si>
  <si>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</si>
  <si>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</si>
  <si>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</si>
  <si>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</si>
  <si>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</si>
  <si>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</si>
  <si>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</si>
  <si>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</si>
  <si>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</si>
  <si>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</si>
  <si>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</si>
  <si>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</si>
  <si>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</si>
  <si>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</si>
  <si>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</si>
  <si>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</si>
  <si>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</si>
  <si>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</si>
  <si>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</si>
  <si>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</si>
  <si>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</si>
  <si>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</si>
  <si>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</si>
  <si>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</si>
  <si>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</si>
  <si>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</si>
  <si>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</si>
  <si>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</si>
  <si>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</si>
  <si>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</si>
  <si>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</si>
  <si>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</si>
  <si>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</si>
  <si>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</si>
  <si>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</si>
  <si>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</si>
  <si>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</si>
  <si>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</si>
  <si>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</si>
  <si>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</si>
  <si>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</si>
  <si>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</si>
  <si>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</si>
  <si>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</si>
  <si>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</si>
  <si>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</si>
  <si>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</si>
  <si>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</si>
  <si>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</si>
  <si>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</si>
  <si>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</si>
  <si>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</si>
  <si>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</si>
  <si>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</si>
  <si>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</si>
  <si>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</si>
  <si>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</si>
  <si>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</si>
  <si>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</si>
  <si>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</si>
  <si>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</si>
  <si>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</si>
  <si>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</si>
  <si>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</si>
  <si>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</si>
  <si>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</si>
  <si>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</si>
  <si>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</si>
  <si>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</si>
  <si>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</si>
  <si>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</si>
  <si>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</si>
  <si>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</si>
  <si>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</si>
  <si>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</si>
  <si>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</si>
  <si>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</si>
  <si>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</si>
  <si>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</si>
  <si>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</si>
  <si>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</si>
  <si>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</si>
  <si>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</si>
  <si>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</si>
  <si>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</si>
  <si>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</si>
  <si>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</si>
  <si>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</si>
  <si>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</si>
  <si>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</si>
  <si>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</si>
  <si>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</si>
  <si>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</si>
  <si>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</si>
  <si>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</si>
  <si>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</si>
  <si>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</si>
  <si>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</si>
  <si>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</si>
  <si>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</si>
  <si>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</si>
  <si>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</si>
  <si>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</si>
  <si>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</si>
  <si>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</si>
  <si>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</si>
  <si>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</si>
  <si>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</si>
  <si>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</si>
  <si>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</si>
  <si>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</si>
  <si>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</si>
  <si>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</si>
  <si>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</si>
  <si>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</si>
  <si>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</si>
  <si>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</si>
  <si>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</si>
  <si>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</si>
  <si>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</si>
  <si>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</si>
  <si>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</si>
  <si>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</si>
  <si>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</si>
  <si>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</si>
  <si>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</si>
  <si>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</si>
  <si>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</si>
  <si>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</si>
  <si>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</si>
  <si>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</si>
  <si>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</si>
  <si>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</si>
  <si>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</si>
  <si>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</si>
  <si>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</si>
  <si>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</si>
  <si>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</si>
  <si>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</si>
  <si>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</si>
  <si>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</si>
  <si>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</si>
  <si>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</si>
  <si>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</si>
  <si>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</si>
  <si>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</si>
  <si>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</si>
  <si>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</si>
  <si>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</si>
  <si>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</si>
  <si>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</si>
  <si>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</si>
  <si>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</si>
  <si>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</si>
  <si>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</si>
  <si>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</si>
  <si>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</si>
  <si>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</si>
  <si>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</si>
  <si>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</si>
  <si>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</si>
  <si>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</si>
  <si>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</si>
  <si>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</si>
  <si>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</si>
  <si>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</si>
  <si>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</si>
  <si>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</si>
  <si>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</si>
  <si>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</si>
  <si>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</si>
  <si>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</si>
  <si>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</si>
  <si>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</si>
  <si>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</si>
  <si>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</si>
  <si>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</si>
  <si>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</si>
  <si>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</si>
  <si>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</si>
  <si>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</si>
  <si>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</si>
  <si>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</si>
  <si>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</si>
  <si>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</si>
  <si>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</si>
  <si>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</si>
  <si>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</si>
  <si>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</si>
  <si>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</si>
  <si>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</si>
  <si>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</si>
  <si>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</si>
  <si>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</si>
  <si>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</si>
  <si>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</si>
  <si>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</si>
  <si>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</si>
  <si>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</si>
  <si>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</si>
  <si>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30/04/2021</t>
  </si>
  <si>
    <t>13/05/2021</t>
  </si>
  <si>
    <t>14/05/2021</t>
  </si>
  <si>
    <t>15/05/2021</t>
  </si>
  <si>
    <t>16/05/2021</t>
  </si>
  <si>
    <t>17/05/2021</t>
  </si>
  <si>
    <t>21/05/2021</t>
  </si>
  <si>
    <t>22/05/2021</t>
  </si>
  <si>
    <t>23/05/2021</t>
  </si>
  <si>
    <t>24/05/2021</t>
  </si>
  <si>
    <t>29/05/2021</t>
  </si>
  <si>
    <t>30/05/2021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</si>
</sst>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46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786" activePane="bottomRight" state="frozen"/>
      <selection pane="topRight" activeCell="M1" sqref="M1"/>
      <selection pane="bottomLeft" activeCell="A2" sqref="A2"/>
      <selection pane="bottomRight" activeCell="BL806" sqref="BL806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1.3526</v>
      </c>
      <c r="F2">
        <f>VLOOKUP(B2,home!$B$2:$E$405,3,FALSE)</f>
        <v>1.6732</v>
      </c>
      <c r="G2">
        <f>VLOOKUP(C2,away!$B$2:$E$405,4,FALSE)</f>
        <v>1.0506</v>
      </c>
      <c r="H2">
        <f>VLOOKUP(A2,away!$A$2:$E$405,3,FALSE)</f>
        <v>1.3421000000000001</v>
      </c>
      <c r="I2">
        <f>VLOOKUP(C2,away!$B$2:$E$405,3,FALSE)</f>
        <v>0.58819999999999995</v>
      </c>
      <c r="J2">
        <f>VLOOKUP(B2,home!$B$2:$E$405,4,FALSE)</f>
        <v>0.66669999999999996</v>
      </c>
      <c r="K2" s="3">
        <f>E2*F2*G2</f>
        <v>2.3776867381919997</v>
      </c>
      <c r="L2" s="3">
        <f>H2*I2*J2</f>
        <v>0.52630846077399995</v>
      </c>
      <c r="M2" s="5">
        <f>_xlfn.POISSON.DIST(0,$K2,FALSE) * _xlfn.POISSON.DIST(0,$L2,FALSE)</f>
        <v>5.4803829890033198E-2</v>
      </c>
      <c r="N2" s="5">
        <f>_xlfn.POISSON.DIST(1,K2,FALSE) * _xlfn.POISSON.DIST(0,L2,FALSE)</f>
        <v>0.13030633953166224</v>
      </c>
      <c r="O2" s="5">
        <f>_xlfn.POISSON.DIST(0,K2,FALSE) * _xlfn.POISSON.DIST(1,L2,FALSE)</f>
        <v>2.88437193539435E-2</v>
      </c>
      <c r="P2" s="5">
        <f>_xlfn.POISSON.DIST(1,K2,FALSE) * _xlfn.POISSON.DIST(1,L2,FALSE)</f>
        <v>6.8581328988003371E-2</v>
      </c>
      <c r="Q2" s="5">
        <f>_xlfn.POISSON.DIST(2,K2,FALSE) * _xlfn.POISSON.DIST(0,L2,FALSE)</f>
        <v>0.15491382770338866</v>
      </c>
      <c r="R2" s="5">
        <f>_xlfn.POISSON.DIST(0,K2,FALSE) * _xlfn.POISSON.DIST(2,L2,FALSE)</f>
        <v>7.5903467680856172E-3</v>
      </c>
      <c r="S2" s="5">
        <f>_xlfn.POISSON.DIST(2,K2,FALSE) * _xlfn.POISSON.DIST(2,L2,FALSE)</f>
        <v>2.1455611292123072E-2</v>
      </c>
      <c r="T2" s="5">
        <f>_xlfn.POISSON.DIST(2,K2,FALSE) * _xlfn.POISSON.DIST(1,L2,FALSE)</f>
        <v>8.1532458211179104E-2</v>
      </c>
      <c r="U2" s="5">
        <f>_xlfn.POISSON.DIST(1,K2,FALSE) * _xlfn.POISSON.DIST(2,L2,FALSE)</f>
        <v>1.8047466848755675E-2</v>
      </c>
      <c r="V2" s="5">
        <f>_xlfn.POISSON.DIST(3,K2,FALSE) * _xlfn.POISSON.DIST(3,L2,FALSE)</f>
        <v>2.9832755598293119E-3</v>
      </c>
      <c r="W2" s="5">
        <f>_xlfn.POISSON.DIST(3,K2,FALSE) * _xlfn.POISSON.DIST(0,L2,FALSE)</f>
        <v>0.12277885123096917</v>
      </c>
      <c r="X2" s="5">
        <f>_xlfn.POISSON.DIST(3,K2,FALSE) * _xlfn.POISSON.DIST(1,L2,FALSE)</f>
        <v>6.4619548206971314E-2</v>
      </c>
      <c r="Y2" s="5">
        <f>_xlfn.POISSON.DIST(3,K2,FALSE) * _xlfn.POISSON.DIST(2,L2,FALSE)</f>
        <v>1.7004907476361176E-2</v>
      </c>
      <c r="Z2" s="5">
        <f>_xlfn.POISSON.DIST(0,K2,FALSE) * _xlfn.POISSON.DIST(3,L2,FALSE)</f>
        <v>1.3316212414173488E-3</v>
      </c>
      <c r="AA2" s="5">
        <f>_xlfn.POISSON.DIST(1,K2,FALSE) * _xlfn.POISSON.DIST(3,L2,FALSE)</f>
        <v>3.1661781660127972E-3</v>
      </c>
      <c r="AB2" s="5">
        <f>_xlfn.POISSON.DIST(2,K2,FALSE) * _xlfn.POISSON.DIST(3,L2,FALSE)</f>
        <v>3.7640899180408486E-3</v>
      </c>
      <c r="AC2" s="5">
        <f>_xlfn.POISSON.DIST(4,K2,FALSE) * _xlfn.POISSON.DIST(4,L2,FALSE)</f>
        <v>2.3332881461142729E-4</v>
      </c>
      <c r="AD2" s="5">
        <f>_xlfn.POISSON.DIST(4,K2,FALSE) * _xlfn.POISSON.DIST(0,L2,FALSE)</f>
        <v>7.2982411575580997E-2</v>
      </c>
      <c r="AE2" s="5">
        <f>_xlfn.POISSON.DIST(4,K2,FALSE) * _xlfn.POISSON.DIST(1,L2,FALSE)</f>
        <v>3.8411260699918584E-2</v>
      </c>
      <c r="AF2" s="5">
        <f>_xlfn.POISSON.DIST(4,K2,FALSE) * _xlfn.POISSON.DIST(2,L2,FALSE)</f>
        <v>1.0108085747681492E-2</v>
      </c>
      <c r="AG2" s="5">
        <f>_xlfn.POISSON.DIST(4,K2,FALSE) * _xlfn.POISSON.DIST(3,L2,FALSE)</f>
        <v>1.7733236837446176E-3</v>
      </c>
      <c r="AH2" s="5">
        <f>_xlfn.POISSON.DIST(0,K2,FALSE) * _xlfn.POISSON.DIST(4,L2,FALSE)</f>
        <v>1.7521088147608196E-4</v>
      </c>
      <c r="AI2" s="5">
        <f>_xlfn.POISSON.DIST(1,K2,FALSE) * _xlfn.POISSON.DIST(4,L2,FALSE)</f>
        <v>4.1659658927261034E-4</v>
      </c>
      <c r="AJ2" s="5">
        <f>_xlfn.POISSON.DIST(2,K2,FALSE) * _xlfn.POISSON.DIST(4,L2,FALSE)</f>
        <v>4.9526809274475262E-4</v>
      </c>
      <c r="AK2" s="5">
        <f>_xlfn.POISSON.DIST(3,K2,FALSE) * _xlfn.POISSON.DIST(4,L2,FALSE)</f>
        <v>3.925307919896145E-4</v>
      </c>
      <c r="AL2" s="5">
        <f>_xlfn.POISSON.DIST(5,K2,FALSE) * _xlfn.POISSON.DIST(5,L2,FALSE)</f>
        <v>1.1679475853681045E-5</v>
      </c>
      <c r="AM2" s="5">
        <f>_xlfn.POISSON.DIST(5,K2,FALSE) * _xlfn.POISSON.DIST(0,L2,FALSE)</f>
        <v>3.4705862424905851E-2</v>
      </c>
      <c r="AN2" s="5">
        <f>_xlfn.POISSON.DIST(5,K2,FALSE) * _xlfn.POISSON.DIST(1,L2,FALSE)</f>
        <v>1.8265989032686399E-2</v>
      </c>
      <c r="AO2" s="5">
        <f>_xlfn.POISSON.DIST(5,K2,FALSE) * _xlfn.POISSON.DIST(2,L2,FALSE)</f>
        <v>4.8067722861539711E-3</v>
      </c>
      <c r="AP2" s="5">
        <f>_xlfn.POISSON.DIST(5,K2,FALSE) * _xlfn.POISSON.DIST(3,L2,FALSE)</f>
        <v>8.4328164107227239E-4</v>
      </c>
      <c r="AQ2" s="5">
        <f>_xlfn.POISSON.DIST(5,K2,FALSE) * _xlfn.POISSON.DIST(4,L2,FALSE)</f>
        <v>1.109565656279301E-4</v>
      </c>
      <c r="AR2" s="5">
        <f>_xlfn.POISSON.DIST(0,K2,FALSE) * _xlfn.POISSON.DIST(5,L2,FALSE)</f>
        <v>1.8442993868106494E-5</v>
      </c>
      <c r="AS2" s="5">
        <f>_xlfn.POISSON.DIST(1,K2,FALSE) * _xlfn.POISSON.DIST(5,L2,FALSE)</f>
        <v>4.3851661932753182E-5</v>
      </c>
      <c r="AT2" s="5">
        <f>_xlfn.POISSON.DIST(2,K2,FALSE) * _xlfn.POISSON.DIST(5,L2,FALSE)</f>
        <v>5.2132757512593114E-5</v>
      </c>
      <c r="AU2" s="5">
        <f>_xlfn.POISSON.DIST(3,K2,FALSE) * _xlfn.POISSON.DIST(5,L2,FALSE)</f>
        <v>4.131845538769065E-5</v>
      </c>
      <c r="AV2" s="5">
        <f>_xlfn.POISSON.DIST(4,K2,FALSE) * _xlfn.POISSON.DIST(5,L2,FALSE)</f>
        <v>2.4560585854472467E-5</v>
      </c>
      <c r="AW2" s="5">
        <f>_xlfn.POISSON.DIST(6,K2,FALSE) * _xlfn.POISSON.DIST(6,L2,FALSE)</f>
        <v>4.0599047017941429E-7</v>
      </c>
      <c r="AX2" s="5">
        <f>_xlfn.POISSON.DIST(6,K2,FALSE) * _xlfn.POISSON.DIST(0,L2,FALSE)</f>
        <v>1.3753278137535763E-2</v>
      </c>
      <c r="AY2" s="5">
        <f>_xlfn.POISSON.DIST(6,K2,FALSE) * _xlfn.POISSON.DIST(1,L2,FALSE)</f>
        <v>7.238466647163151E-3</v>
      </c>
      <c r="AZ2" s="5">
        <f>_xlfn.POISSON.DIST(6,K2,FALSE) * _xlfn.POISSON.DIST(2,L2,FALSE)</f>
        <v>1.9048331197161869E-3</v>
      </c>
      <c r="BA2" s="5">
        <f>_xlfn.POISSON.DIST(6,K2,FALSE) * _xlfn.POISSON.DIST(3,L2,FALSE)</f>
        <v>3.3417659575638758E-4</v>
      </c>
      <c r="BB2" s="5">
        <f>_xlfn.POISSON.DIST(6,K2,FALSE) * _xlfn.POISSON.DIST(4,L2,FALSE)</f>
        <v>4.3969992434809888E-5</v>
      </c>
      <c r="BC2" s="5">
        <f>_xlfn.POISSON.DIST(6,K2,FALSE) * _xlfn.POISSON.DIST(5,L2,FALSE)</f>
        <v>4.6283558077218448E-6</v>
      </c>
      <c r="BD2" s="5">
        <f>_xlfn.POISSON.DIST(0,K2,FALSE) * _xlfn.POISSON.DIST(6,L2,FALSE)</f>
        <v>1.6177839524645737E-6</v>
      </c>
      <c r="BE2" s="5">
        <f>_xlfn.POISSON.DIST(1,K2,FALSE) * _xlfn.POISSON.DIST(6,L2,FALSE)</f>
        <v>3.846583449034853E-6</v>
      </c>
      <c r="BF2" s="5">
        <f>_xlfn.POISSON.DIST(2,K2,FALSE) * _xlfn.POISSON.DIST(6,L2,FALSE)</f>
        <v>4.5729852270595074E-6</v>
      </c>
      <c r="BG2" s="5">
        <f>_xlfn.POISSON.DIST(3,K2,FALSE) * _xlfn.POISSON.DIST(6,L2,FALSE)</f>
        <v>3.624375442775773E-6</v>
      </c>
      <c r="BH2" s="5">
        <f>_xlfn.POISSON.DIST(4,K2,FALSE) * _xlfn.POISSON.DIST(6,L2,FALSE)</f>
        <v>2.1544073561291785E-6</v>
      </c>
      <c r="BI2" s="5">
        <f>_xlfn.POISSON.DIST(5,K2,FALSE) * _xlfn.POISSON.DIST(6,L2,FALSE)</f>
        <v>1.0245011598663277E-6</v>
      </c>
      <c r="BJ2" s="8">
        <f>SUM(N2,Q2,T2,W2,X2,Y2,AD2,AE2,AF2,AG2,AM2,AN2,AO2,AP2,AQ2,AX2,AY2,AZ2,BA2,BB2,BC2)</f>
        <v>0.77644322886631789</v>
      </c>
      <c r="BK2" s="8">
        <f>SUM(M2,P2,S2,V2,AC2,AL2,AY2)</f>
        <v>0.15530752066761722</v>
      </c>
      <c r="BL2" s="8">
        <f>SUM(O2,R2,U2,AA2,AB2,AH2,AI2,AJ2,AK2,AR2,AS2,AT2,AU2,AV2,BD2,BE2,BF2,BG2,BH2,BI2)</f>
        <v>6.3088554501464444E-2</v>
      </c>
      <c r="BM2" s="8">
        <f>SUM(S2:BI2)</f>
        <v>0.54389347238500729</v>
      </c>
      <c r="BN2" s="8">
        <f>SUM(M2:R2)</f>
        <v>0.44503939223511663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1.2518</v>
      </c>
      <c r="F3">
        <f>VLOOKUP(B3,home!$B$2:$E$405,3,FALSE)</f>
        <v>1.2850999999999999</v>
      </c>
      <c r="G3">
        <f>VLOOKUP(C3,away!$B$2:$E$405,4,FALSE)</f>
        <v>1.1113999999999999</v>
      </c>
      <c r="H3">
        <f>VLOOKUP(A3,away!$A$2:$E$405,3,FALSE)</f>
        <v>1.0562</v>
      </c>
      <c r="I3">
        <f>VLOOKUP(C3,away!$B$2:$E$405,3,FALSE)</f>
        <v>0.65859999999999996</v>
      </c>
      <c r="J3">
        <f>VLOOKUP(B3,home!$B$2:$E$405,4,FALSE)</f>
        <v>1.0703</v>
      </c>
      <c r="K3" s="3">
        <f t="shared" ref="K3:K8" si="0">E3*F3*G3</f>
        <v>1.7878960432519999</v>
      </c>
      <c r="L3" s="3">
        <f t="shared" ref="L3:L8" si="1">H3*I3*J3</f>
        <v>0.74451493639599997</v>
      </c>
      <c r="M3" s="5">
        <f>_xlfn.POISSON.DIST(0,K3,FALSE) * _xlfn.POISSON.DIST(0,L3,FALSE)</f>
        <v>7.9467195345143543E-2</v>
      </c>
      <c r="N3" s="5">
        <f>_xlfn.POISSON.DIST(1,K3,FALSE) * _xlfn.POISSON.DIST(0,L3,FALSE)</f>
        <v>0.14207908412591588</v>
      </c>
      <c r="O3" s="5">
        <f>_xlfn.POISSON.DIST(0,K3,FALSE) * _xlfn.POISSON.DIST(1,L3,FALSE)</f>
        <v>5.9164513887958042E-2</v>
      </c>
      <c r="P3" s="5">
        <f>_xlfn.POISSON.DIST(1,K3,FALSE) * _xlfn.POISSON.DIST(1,L3,FALSE)</f>
        <v>0.10578000028120818</v>
      </c>
      <c r="Q3" s="5">
        <f>_xlfn.POISSON.DIST(2,K3,FALSE) * _xlfn.POISSON.DIST(0,L3,FALSE)</f>
        <v>0.12701131616879652</v>
      </c>
      <c r="R3" s="5">
        <f>_xlfn.POISSON.DIST(0,K3,FALSE) * _xlfn.POISSON.DIST(2,L3,FALSE)</f>
        <v>2.2024432147096668E-2</v>
      </c>
      <c r="S3" s="5">
        <f>_xlfn.POISSON.DIST(2,K3,FALSE) * _xlfn.POISSON.DIST(2,L3,FALSE)</f>
        <v>3.5201344438086486E-2</v>
      </c>
      <c r="T3" s="5">
        <f>_xlfn.POISSON.DIST(2,K3,FALSE) * _xlfn.POISSON.DIST(1,L3,FALSE)</f>
        <v>9.4561821978983787E-2</v>
      </c>
      <c r="U3" s="5">
        <f>_xlfn.POISSON.DIST(1,K3,FALSE) * _xlfn.POISSON.DIST(2,L3,FALSE)</f>
        <v>3.9377395090666283E-2</v>
      </c>
      <c r="V3" s="5">
        <f>_xlfn.POISSON.DIST(3,K3,FALSE) * _xlfn.POISSON.DIST(3,L3,FALSE)</f>
        <v>5.2063387195842789E-3</v>
      </c>
      <c r="W3" s="5">
        <f>_xlfn.POISSON.DIST(3,K3,FALSE) * _xlfn.POISSON.DIST(0,L3,FALSE)</f>
        <v>7.5694343208806678E-2</v>
      </c>
      <c r="X3" s="5">
        <f>_xlfn.POISSON.DIST(3,K3,FALSE) * _xlfn.POISSON.DIST(1,L3,FALSE)</f>
        <v>5.6355569119641694E-2</v>
      </c>
      <c r="Y3" s="5">
        <f>_xlfn.POISSON.DIST(3,K3,FALSE) * _xlfn.POISSON.DIST(2,L3,FALSE)</f>
        <v>2.0978781479335205E-2</v>
      </c>
      <c r="Z3" s="5">
        <f>_xlfn.POISSON.DIST(0,K3,FALSE) * _xlfn.POISSON.DIST(3,L3,FALSE)</f>
        <v>5.4658395663845652E-3</v>
      </c>
      <c r="AA3" s="5">
        <f>_xlfn.POISSON.DIST(1,K3,FALSE) * _xlfn.POISSON.DIST(3,L3,FALSE)</f>
        <v>9.7723529337891916E-3</v>
      </c>
      <c r="AB3" s="5">
        <f>_xlfn.POISSON.DIST(2,K3,FALSE) * _xlfn.POISSON.DIST(3,L3,FALSE)</f>
        <v>8.7359755717918847E-3</v>
      </c>
      <c r="AC3" s="5">
        <f>_xlfn.POISSON.DIST(4,K3,FALSE) * _xlfn.POISSON.DIST(4,L3,FALSE)</f>
        <v>4.3313982331778816E-4</v>
      </c>
      <c r="AD3" s="5">
        <f>_xlfn.POISSON.DIST(4,K3,FALSE) * _xlfn.POISSON.DIST(0,L3,FALSE)</f>
        <v>3.3833404179896095E-2</v>
      </c>
      <c r="AE3" s="5">
        <f>_xlfn.POISSON.DIST(4,K3,FALSE) * _xlfn.POISSON.DIST(1,L3,FALSE)</f>
        <v>2.51894747610555E-2</v>
      </c>
      <c r="AF3" s="5">
        <f>_xlfn.POISSON.DIST(4,K3,FALSE) * _xlfn.POISSON.DIST(2,L3,FALSE)</f>
        <v>9.3769700997879402E-3</v>
      </c>
      <c r="AG3" s="5">
        <f>_xlfn.POISSON.DIST(4,K3,FALSE) * _xlfn.POISSON.DIST(3,L3,FALSE)</f>
        <v>2.3270980991436045E-3</v>
      </c>
      <c r="AH3" s="5">
        <f>_xlfn.POISSON.DIST(0,K3,FALSE) * _xlfn.POISSON.DIST(4,L3,FALSE)</f>
        <v>1.017349799279386E-3</v>
      </c>
      <c r="AI3" s="5">
        <f>_xlfn.POISSON.DIST(1,K3,FALSE) * _xlfn.POISSON.DIST(4,L3,FALSE)</f>
        <v>1.8189156807348304E-3</v>
      </c>
      <c r="AJ3" s="5">
        <f>_xlfn.POISSON.DIST(2,K3,FALSE) * _xlfn.POISSON.DIST(4,L3,FALSE)</f>
        <v>1.626016074297411E-3</v>
      </c>
      <c r="AK3" s="5">
        <f>_xlfn.POISSON.DIST(3,K3,FALSE) * _xlfn.POISSON.DIST(4,L3,FALSE)</f>
        <v>9.6904923516683017E-4</v>
      </c>
      <c r="AL3" s="5">
        <f>_xlfn.POISSON.DIST(5,K3,FALSE) * _xlfn.POISSON.DIST(5,L3,FALSE)</f>
        <v>2.3062361988925106E-5</v>
      </c>
      <c r="AM3" s="5">
        <f>_xlfn.POISSON.DIST(5,K3,FALSE) * _xlfn.POISSON.DIST(0,L3,FALSE)</f>
        <v>1.209812189259638E-2</v>
      </c>
      <c r="AN3" s="5">
        <f>_xlfn.POISSON.DIST(5,K3,FALSE) * _xlfn.POISSON.DIST(1,L3,FALSE)</f>
        <v>9.007232451377448E-3</v>
      </c>
      <c r="AO3" s="5">
        <f>_xlfn.POISSON.DIST(5,K3,FALSE) * _xlfn.POISSON.DIST(2,L3,FALSE)</f>
        <v>3.3530095478206336E-3</v>
      </c>
      <c r="AP3" s="5">
        <f>_xlfn.POISSON.DIST(5,K3,FALSE) * _xlfn.POISSON.DIST(3,L3,FALSE)</f>
        <v>8.3212189674362013E-4</v>
      </c>
      <c r="AQ3" s="5">
        <f>_xlfn.POISSON.DIST(5,K3,FALSE) * _xlfn.POISSON.DIST(4,L3,FALSE)</f>
        <v>1.5488179525694878E-4</v>
      </c>
      <c r="AR3" s="5">
        <f>_xlfn.POISSON.DIST(0,K3,FALSE) * _xlfn.POISSON.DIST(5,L3,FALSE)</f>
        <v>1.5148642422059511E-4</v>
      </c>
      <c r="AS3" s="5">
        <f>_xlfn.POISSON.DIST(1,K3,FALSE) * _xlfn.POISSON.DIST(5,L3,FALSE)</f>
        <v>2.7084197847039593E-4</v>
      </c>
      <c r="AT3" s="5">
        <f>_xlfn.POISSON.DIST(2,K3,FALSE) * _xlfn.POISSON.DIST(5,L3,FALSE)</f>
        <v>2.4211865082688215E-4</v>
      </c>
      <c r="AU3" s="5">
        <f>_xlfn.POISSON.DIST(3,K3,FALSE) * _xlfn.POISSON.DIST(5,L3,FALSE)</f>
        <v>1.4429432593696502E-4</v>
      </c>
      <c r="AV3" s="5">
        <f>_xlfn.POISSON.DIST(4,K3,FALSE) * _xlfn.POISSON.DIST(5,L3,FALSE)</f>
        <v>6.4495813601603567E-5</v>
      </c>
      <c r="AW3" s="5">
        <f>_xlfn.POISSON.DIST(6,K3,FALSE) * _xlfn.POISSON.DIST(6,L3,FALSE)</f>
        <v>8.5274064176152481E-7</v>
      </c>
      <c r="AX3" s="5">
        <f>_xlfn.POISSON.DIST(6,K3,FALSE) * _xlfn.POISSON.DIST(0,L3,FALSE)</f>
        <v>3.6050307104255773E-3</v>
      </c>
      <c r="AY3" s="5">
        <f>_xlfn.POISSON.DIST(6,K3,FALSE) * _xlfn.POISSON.DIST(1,L3,FALSE)</f>
        <v>2.6839992100781249E-3</v>
      </c>
      <c r="AZ3" s="5">
        <f>_xlfn.POISSON.DIST(6,K3,FALSE) * _xlfn.POISSON.DIST(2,L3,FALSE)</f>
        <v>9.9913875058911463E-4</v>
      </c>
      <c r="BA3" s="5">
        <f>_xlfn.POISSON.DIST(6,K3,FALSE) * _xlfn.POISSON.DIST(3,L3,FALSE)</f>
        <v>2.4795790778187786E-4</v>
      </c>
      <c r="BB3" s="5">
        <f>_xlfn.POISSON.DIST(6,K3,FALSE) * _xlfn.POISSON.DIST(4,L3,FALSE)</f>
        <v>4.6152091485277505E-5</v>
      </c>
      <c r="BC3" s="5">
        <f>_xlfn.POISSON.DIST(6,K3,FALSE) * _xlfn.POISSON.DIST(5,L3,FALSE)</f>
        <v>6.8721842913407519E-6</v>
      </c>
      <c r="BD3" s="5">
        <f>_xlfn.POISSON.DIST(0,K3,FALSE) * _xlfn.POISSON.DIST(6,L3,FALSE)</f>
        <v>1.8797317582242303E-5</v>
      </c>
      <c r="BE3" s="5">
        <f>_xlfn.POISSON.DIST(1,K3,FALSE) * _xlfn.POISSON.DIST(6,L3,FALSE)</f>
        <v>3.3607649729042261E-5</v>
      </c>
      <c r="BF3" s="5">
        <f>_xlfn.POISSON.DIST(2,K3,FALSE) * _xlfn.POISSON.DIST(6,L3,FALSE)</f>
        <v>3.0043491986776907E-5</v>
      </c>
      <c r="BG3" s="5">
        <f>_xlfn.POISSON.DIST(3,K3,FALSE) * _xlfn.POISSON.DIST(6,L3,FALSE)</f>
        <v>1.7904880149543864E-5</v>
      </c>
      <c r="BH3" s="5">
        <f>_xlfn.POISSON.DIST(4,K3,FALSE) * _xlfn.POISSON.DIST(6,L3,FALSE)</f>
        <v>8.0030160935676892E-6</v>
      </c>
      <c r="BI3" s="5">
        <f>_xlfn.POISSON.DIST(5,K3,FALSE) * _xlfn.POISSON.DIST(6,L3,FALSE)</f>
        <v>2.8617121615543496E-6</v>
      </c>
      <c r="BJ3" s="8">
        <f>SUM(N3,Q3,T3,W3,X3,Y3,AD3,AE3,AF3,AG3,AM3,AN3,AO3,AP3,AQ3,AX3,AY3,AZ3,BA3,BB3,BC3)</f>
        <v>0.62044238165980925</v>
      </c>
      <c r="BK3" s="8">
        <f>SUM(M3,P3,S3,V3,AC3,AL3,AY3)</f>
        <v>0.22879508017940733</v>
      </c>
      <c r="BL3" s="8">
        <f>SUM(O3,R3,U3,AA3,AB3,AH3,AI3,AJ3,AK3,AR3,AS3,AT3,AU3,AV3,BD3,BE3,BF3,BG3,BH3,BI3)</f>
        <v>0.14549045568153968</v>
      </c>
      <c r="BM3" s="8">
        <f>SUM(S3:BI3)</f>
        <v>0.4619840686615857</v>
      </c>
      <c r="BN3" s="8">
        <f>SUM(M3:R3)</f>
        <v>0.53552654195611893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1.2518</v>
      </c>
      <c r="F4">
        <f>VLOOKUP(B4,home!$B$2:$E$405,3,FALSE)</f>
        <v>1.042</v>
      </c>
      <c r="G4">
        <f>VLOOKUP(C4,away!$B$2:$E$405,4,FALSE)</f>
        <v>0.97250000000000003</v>
      </c>
      <c r="H4">
        <f>VLOOKUP(A4,away!$A$2:$E$405,3,FALSE)</f>
        <v>1.0562</v>
      </c>
      <c r="I4">
        <f>VLOOKUP(C4,away!$B$2:$E$405,3,FALSE)</f>
        <v>1.0290999999999999</v>
      </c>
      <c r="J4">
        <f>VLOOKUP(B4,home!$B$2:$E$405,4,FALSE)</f>
        <v>0.90559999999999996</v>
      </c>
      <c r="K4" s="3">
        <f t="shared" si="0"/>
        <v>1.268505271</v>
      </c>
      <c r="L4" s="3">
        <f t="shared" si="1"/>
        <v>0.98432871635199981</v>
      </c>
      <c r="M4" s="5">
        <f t="shared" ref="M4:M8" si="2">_xlfn.POISSON.DIST(0,K4,FALSE) * _xlfn.POISSON.DIST(0,L4,FALSE)</f>
        <v>0.10510094734910364</v>
      </c>
      <c r="N4" s="5">
        <f t="shared" ref="N4:N8" si="3">_xlfn.POISSON.DIST(1,K4,FALSE) * _xlfn.POISSON.DIST(0,L4,FALSE)</f>
        <v>0.13332110569943142</v>
      </c>
      <c r="O4" s="5">
        <f t="shared" ref="O4:O8" si="4">_xlfn.POISSON.DIST(0,K4,FALSE) * _xlfn.POISSON.DIST(1,L4,FALSE)</f>
        <v>0.1034538805915223</v>
      </c>
      <c r="P4" s="5">
        <f t="shared" ref="P4:P8" si="5">_xlfn.POISSON.DIST(1,K4,FALSE) * _xlfn.POISSON.DIST(1,L4,FALSE)</f>
        <v>0.13123179283575062</v>
      </c>
      <c r="Q4" s="5">
        <f t="shared" ref="Q4:Q8" si="6">_xlfn.POISSON.DIST(2,K4,FALSE) * _xlfn.POISSON.DIST(0,L4,FALSE)</f>
        <v>8.4559262657638481E-2</v>
      </c>
      <c r="R4" s="5">
        <f t="shared" ref="R4:R8" si="7">_xlfn.POISSON.DIST(0,K4,FALSE) * _xlfn.POISSON.DIST(2,L4,FALSE)</f>
        <v>5.0916312742143095E-2</v>
      </c>
      <c r="S4" s="5">
        <f t="shared" ref="S4:S8" si="8">_xlfn.POISSON.DIST(2,K4,FALSE) * _xlfn.POISSON.DIST(2,L4,FALSE)</f>
        <v>4.0964862556570121E-2</v>
      </c>
      <c r="T4" s="5">
        <f t="shared" ref="T4:T8" si="9">_xlfn.POISSON.DIST(2,K4,FALSE) * _xlfn.POISSON.DIST(1,L4,FALSE)</f>
        <v>8.3234110467464872E-2</v>
      </c>
      <c r="U4" s="5">
        <f t="shared" ref="U4:U8" si="10">_xlfn.POISSON.DIST(1,K4,FALSE) * _xlfn.POISSON.DIST(2,L4,FALSE)</f>
        <v>6.4587611093292974E-2</v>
      </c>
      <c r="V4" s="5">
        <f t="shared" ref="V4:V8" si="11">_xlfn.POISSON.DIST(3,K4,FALSE) * _xlfn.POISSON.DIST(3,L4,FALSE)</f>
        <v>5.6833110263794784E-3</v>
      </c>
      <c r="W4" s="5">
        <f t="shared" ref="W4:W8" si="12">_xlfn.POISSON.DIST(3,K4,FALSE) * _xlfn.POISSON.DIST(0,L4,FALSE)</f>
        <v>3.5754623464362617E-2</v>
      </c>
      <c r="X4" s="5">
        <f t="shared" ref="X4:X8" si="13">_xlfn.POISSON.DIST(3,K4,FALSE) * _xlfn.POISSON.DIST(1,L4,FALSE)</f>
        <v>3.5194302618325145E-2</v>
      </c>
      <c r="Y4" s="5">
        <f t="shared" ref="Y4:Y8" si="14">_xlfn.POISSON.DIST(3,K4,FALSE) * _xlfn.POISSON.DIST(2,L4,FALSE)</f>
        <v>1.7321381359599906E-2</v>
      </c>
      <c r="Z4" s="5">
        <f t="shared" ref="Z4:Z8" si="15">_xlfn.POISSON.DIST(0,K4,FALSE) * _xlfn.POISSON.DIST(3,L4,FALSE)</f>
        <v>1.6706129587616896E-2</v>
      </c>
      <c r="AA4" s="5">
        <f t="shared" ref="AA4:AA8" si="16">_xlfn.POISSON.DIST(1,K4,FALSE) * _xlfn.POISSON.DIST(3,L4,FALSE)</f>
        <v>2.1191813439901092E-2</v>
      </c>
      <c r="AB4" s="5">
        <f t="shared" ref="AB4:AB8" si="17">_xlfn.POISSON.DIST(2,K4,FALSE) * _xlfn.POISSON.DIST(3,L4,FALSE)</f>
        <v>1.3440963525281591E-2</v>
      </c>
      <c r="AC4" s="5">
        <f t="shared" ref="AC4:AC8" si="18">_xlfn.POISSON.DIST(4,K4,FALSE) * _xlfn.POISSON.DIST(4,L4,FALSE)</f>
        <v>4.4352067824232719E-4</v>
      </c>
      <c r="AD4" s="5">
        <f t="shared" ref="AD4:AD8" si="19">_xlfn.POISSON.DIST(4,K4,FALSE) * _xlfn.POISSON.DIST(0,L4,FALSE)</f>
        <v>1.1338732081791066E-2</v>
      </c>
      <c r="AE4" s="5">
        <f t="shared" ref="AE4:AE8" si="20">_xlfn.POISSON.DIST(4,K4,FALSE) * _xlfn.POISSON.DIST(1,L4,FALSE)</f>
        <v>1.1161039595128638E-2</v>
      </c>
      <c r="AF4" s="5">
        <f t="shared" ref="AF4:AF8" si="21">_xlfn.POISSON.DIST(4,K4,FALSE) * _xlfn.POISSON.DIST(2,L4,FALSE)</f>
        <v>5.4930658889134074E-3</v>
      </c>
      <c r="AG4" s="5">
        <f t="shared" ref="AG4:AG8" si="22">_xlfn.POISSON.DIST(4,K4,FALSE) * _xlfn.POISSON.DIST(3,L4,FALSE)</f>
        <v>1.8023274984236973E-3</v>
      </c>
      <c r="AH4" s="5">
        <f t="shared" ref="AH4:AH8" si="23">_xlfn.POISSON.DIST(0,K4,FALSE) * _xlfn.POISSON.DIST(4,L4,FALSE)</f>
        <v>4.1110807730472751E-3</v>
      </c>
      <c r="AI4" s="5">
        <f t="shared" ref="AI4:AI8" si="24">_xlfn.POISSON.DIST(1,K4,FALSE) * _xlfn.POISSON.DIST(4,L4,FALSE)</f>
        <v>5.2149276301172234E-3</v>
      </c>
      <c r="AJ4" s="5">
        <f t="shared" ref="AJ4:AJ8" si="25">_xlfn.POISSON.DIST(2,K4,FALSE) * _xlfn.POISSON.DIST(4,L4,FALSE)</f>
        <v>3.307581593343619E-3</v>
      </c>
      <c r="AK4" s="5">
        <f t="shared" ref="AK4:AK8" si="26">_xlfn.POISSON.DIST(3,K4,FALSE) * _xlfn.POISSON.DIST(4,L4,FALSE)</f>
        <v>1.3985615618063193E-3</v>
      </c>
      <c r="AL4" s="5">
        <f t="shared" ref="AL4:AL8" si="27">_xlfn.POISSON.DIST(5,K4,FALSE) * _xlfn.POISSON.DIST(5,L4,FALSE)</f>
        <v>2.2151660944458698E-5</v>
      </c>
      <c r="AM4" s="5">
        <f t="shared" ref="AM4:AM8" si="28">_xlfn.POISSON.DIST(5,K4,FALSE) * _xlfn.POISSON.DIST(0,L4,FALSE)</f>
        <v>2.8766482824417543E-3</v>
      </c>
      <c r="AN4" s="5">
        <f t="shared" ref="AN4:AN8" si="29">_xlfn.POISSON.DIST(5,K4,FALSE) * _xlfn.POISSON.DIST(1,L4,FALSE)</f>
        <v>2.8315675112520768E-3</v>
      </c>
      <c r="AO4" s="5">
        <f t="shared" ref="AO4:AO8" si="30">_xlfn.POISSON.DIST(5,K4,FALSE) * _xlfn.POISSON.DIST(2,L4,FALSE)</f>
        <v>1.3935966068073916E-3</v>
      </c>
      <c r="AP4" s="5">
        <f t="shared" ref="AP4:AP8" si="31">_xlfn.POISSON.DIST(5,K4,FALSE) * _xlfn.POISSON.DIST(3,L4,FALSE)</f>
        <v>4.5725238636374087E-4</v>
      </c>
      <c r="AQ4" s="5">
        <f t="shared" ref="AQ4:AQ8" si="32">_xlfn.POISSON.DIST(5,K4,FALSE) * _xlfn.POISSON.DIST(4,L4,FALSE)</f>
        <v>1.1252166362957741E-4</v>
      </c>
      <c r="AR4" s="5">
        <f t="shared" ref="AR4:AR8" si="33">_xlfn.POISSON.DIST(0,K4,FALSE) * _xlfn.POISSON.DIST(5,L4,FALSE)</f>
        <v>8.0933097203060274E-4</v>
      </c>
      <c r="AS4" s="5">
        <f t="shared" ref="AS4:AS8" si="34">_xlfn.POISSON.DIST(1,K4,FALSE) * _xlfn.POISSON.DIST(5,L4,FALSE)</f>
        <v>1.0266406040043731E-3</v>
      </c>
      <c r="AT4" s="5">
        <f t="shared" ref="AT4:AT8" si="35">_xlfn.POISSON.DIST(2,K4,FALSE) * _xlfn.POISSON.DIST(5,L4,FALSE)</f>
        <v>6.5114950880108564E-4</v>
      </c>
      <c r="AU4" s="5">
        <f t="shared" ref="AU4:AU8" si="36">_xlfn.POISSON.DIST(3,K4,FALSE) * _xlfn.POISSON.DIST(5,L4,FALSE)</f>
        <v>2.7532886137441258E-4</v>
      </c>
      <c r="AV4" s="5">
        <f t="shared" ref="AV4:AV8" si="37">_xlfn.POISSON.DIST(4,K4,FALSE) * _xlfn.POISSON.DIST(5,L4,FALSE)</f>
        <v>8.7314027977967692E-5</v>
      </c>
      <c r="AW4" s="5">
        <f t="shared" ref="AW4:AW8" si="38">_xlfn.POISSON.DIST(6,K4,FALSE) * _xlfn.POISSON.DIST(6,L4,FALSE)</f>
        <v>7.683095404287523E-7</v>
      </c>
      <c r="AX4" s="5">
        <f t="shared" ref="AX4:AX8" si="39">_xlfn.POISSON.DIST(6,K4,FALSE) * _xlfn.POISSON.DIST(0,L4,FALSE)</f>
        <v>6.0817391818174292E-4</v>
      </c>
      <c r="AY4" s="5">
        <f t="shared" ref="AY4:AY8" si="40">_xlfn.POISSON.DIST(6,K4,FALSE) * _xlfn.POISSON.DIST(1,L4,FALSE)</f>
        <v>5.9864305220260112E-4</v>
      </c>
      <c r="AZ4" s="5">
        <f t="shared" ref="AZ4:AZ8" si="41">_xlfn.POISSON.DIST(6,K4,FALSE) * _xlfn.POISSON.DIST(2,L4,FALSE)</f>
        <v>2.9463077356381477E-4</v>
      </c>
      <c r="BA4" s="5">
        <f t="shared" ref="BA4:BA8" si="42">_xlfn.POISSON.DIST(6,K4,FALSE) * _xlfn.POISSON.DIST(3,L4,FALSE)</f>
        <v>9.6671177046622192E-5</v>
      </c>
      <c r="BB4" s="5">
        <f t="shared" ref="BB4:BB8" si="43">_xlfn.POISSON.DIST(6,K4,FALSE) * _xlfn.POISSON.DIST(4,L4,FALSE)</f>
        <v>2.3789053902634626E-5</v>
      </c>
      <c r="BC4" s="5">
        <f t="shared" ref="BC4:BC8" si="44">_xlfn.POISSON.DIST(6,K4,FALSE) * _xlfn.POISSON.DIST(5,L4,FALSE)</f>
        <v>4.6832497782417765E-6</v>
      </c>
      <c r="BD4" s="5">
        <f t="shared" ref="BD4:BD8" si="45">_xlfn.POISSON.DIST(0,K4,FALSE) * _xlfn.POISSON.DIST(6,L4,FALSE)</f>
        <v>1.3277461946713316E-4</v>
      </c>
      <c r="BE4" s="5">
        <f t="shared" ref="BE4:BE8" si="46">_xlfn.POISSON.DIST(1,K4,FALSE) * _xlfn.POISSON.DIST(6,L4,FALSE)</f>
        <v>1.6842530464907763E-4</v>
      </c>
      <c r="BF4" s="5">
        <f t="shared" ref="BF4:BF8" si="47">_xlfn.POISSON.DIST(2,K4,FALSE) * _xlfn.POISSON.DIST(6,L4,FALSE)</f>
        <v>1.0682419335856792E-4</v>
      </c>
      <c r="BG4" s="5">
        <f t="shared" ref="BG4:BG8" si="48">_xlfn.POISSON.DIST(3,K4,FALSE) * _xlfn.POISSON.DIST(6,L4,FALSE)</f>
        <v>4.516901744855552E-5</v>
      </c>
      <c r="BH4" s="5">
        <f t="shared" ref="BH4:BH8" si="49">_xlfn.POISSON.DIST(4,K4,FALSE) * _xlfn.POISSON.DIST(6,L4,FALSE)</f>
        <v>1.4324284179845914E-5</v>
      </c>
      <c r="BI4" s="5">
        <f t="shared" ref="BI4:BI8" si="50">_xlfn.POISSON.DIST(5,K4,FALSE) * _xlfn.POISSON.DIST(6,L4,FALSE)</f>
        <v>3.634085997087291E-6</v>
      </c>
      <c r="BJ4" s="8">
        <f t="shared" ref="BJ4:BJ8" si="51">SUM(N4,Q4,T4,W4,X4,Y4,AD4,AE4,AF4,AG4,AM4,AN4,AO4,AP4,AQ4,AX4,AY4,AZ4,BA4,BB4,BC4)</f>
        <v>0.4284781290062496</v>
      </c>
      <c r="BK4" s="8">
        <f t="shared" ref="BK4:BK8" si="52">SUM(M4,P4,S4,V4,AC4,AL4,AY4)</f>
        <v>0.28404522915919322</v>
      </c>
      <c r="BL4" s="8">
        <f t="shared" ref="BL4:BL8" si="53">SUM(O4,R4,U4,AA4,AB4,AH4,AI4,AJ4,AK4,AR4,AS4,AT4,AU4,AV4,BD4,BE4,BF4,BG4,BH4,BI4)</f>
        <v>0.27094364842974417</v>
      </c>
      <c r="BM4" s="8">
        <f t="shared" ref="BM4:BM8" si="54">SUM(S4:BI4)</f>
        <v>0.39099195956455213</v>
      </c>
      <c r="BN4" s="8">
        <f t="shared" ref="BN4:BN8" si="55">SUM(M4:R4)</f>
        <v>0.60858330187558962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1.2518</v>
      </c>
      <c r="F5">
        <f>VLOOKUP(B5,home!$B$2:$E$405,3,FALSE)</f>
        <v>0.97250000000000003</v>
      </c>
      <c r="G5">
        <f>VLOOKUP(C5,away!$B$2:$E$405,4,FALSE)</f>
        <v>0.83360000000000001</v>
      </c>
      <c r="H5">
        <f>VLOOKUP(A5,away!$A$2:$E$405,3,FALSE)</f>
        <v>1.0562</v>
      </c>
      <c r="I5">
        <f>VLOOKUP(C5,away!$B$2:$E$405,3,FALSE)</f>
        <v>0.78210000000000002</v>
      </c>
      <c r="J5">
        <f>VLOOKUP(B5,home!$B$2:$E$405,4,FALSE)</f>
        <v>0.94679999999999997</v>
      </c>
      <c r="K5" s="3">
        <f t="shared" si="0"/>
        <v>1.0148042168000002</v>
      </c>
      <c r="L5" s="3">
        <f t="shared" si="1"/>
        <v>0.78210794613599999</v>
      </c>
      <c r="M5" s="5">
        <f t="shared" si="2"/>
        <v>0.16581009310778891</v>
      </c>
      <c r="N5" s="5">
        <f t="shared" si="3"/>
        <v>0.16826478167378486</v>
      </c>
      <c r="O5" s="5">
        <f t="shared" si="4"/>
        <v>0.12968139136915172</v>
      </c>
      <c r="P5" s="5">
        <f t="shared" si="5"/>
        <v>0.13160122280190631</v>
      </c>
      <c r="Q5" s="5">
        <f t="shared" si="6"/>
        <v>8.537790499074413E-2</v>
      </c>
      <c r="R5" s="5">
        <f t="shared" si="7"/>
        <v>5.0712423327893018E-2</v>
      </c>
      <c r="S5" s="5">
        <f t="shared" si="8"/>
        <v>2.6112526563293135E-2</v>
      </c>
      <c r="T5" s="5">
        <f t="shared" si="9"/>
        <v>6.6774737917705426E-2</v>
      </c>
      <c r="U5" s="5">
        <f t="shared" si="10"/>
        <v>5.1463181037292534E-2</v>
      </c>
      <c r="V5" s="5">
        <f t="shared" si="11"/>
        <v>2.3027953658491134E-3</v>
      </c>
      <c r="W5" s="5">
        <f t="shared" si="12"/>
        <v>2.8880619335385643E-2</v>
      </c>
      <c r="X5" s="5">
        <f t="shared" si="13"/>
        <v>2.2587761871534114E-2</v>
      </c>
      <c r="Y5" s="5">
        <f t="shared" si="14"/>
        <v>8.8330340225772977E-3</v>
      </c>
      <c r="Z5" s="5">
        <f t="shared" si="15"/>
        <v>1.3220863084185927E-2</v>
      </c>
      <c r="AA5" s="5">
        <f t="shared" si="16"/>
        <v>1.3416587607567336E-2</v>
      </c>
      <c r="AB5" s="5">
        <f t="shared" si="17"/>
        <v>6.8076048396129782E-3</v>
      </c>
      <c r="AC5" s="5">
        <f t="shared" si="18"/>
        <v>1.1423109124730008E-4</v>
      </c>
      <c r="AD5" s="5">
        <f t="shared" si="19"/>
        <v>7.3270435713362423E-3</v>
      </c>
      <c r="AE5" s="5">
        <f t="shared" si="20"/>
        <v>5.7305389988267699E-3</v>
      </c>
      <c r="AF5" s="5">
        <f t="shared" si="21"/>
        <v>2.2409500433123275E-3</v>
      </c>
      <c r="AG5" s="5">
        <f t="shared" si="22"/>
        <v>5.8422161192279488E-4</v>
      </c>
      <c r="AH5" s="5">
        <f t="shared" si="23"/>
        <v>2.5850355182294796E-3</v>
      </c>
      <c r="AI5" s="5">
        <f t="shared" si="24"/>
        <v>2.6233049444770499E-3</v>
      </c>
      <c r="AJ5" s="5">
        <f t="shared" si="25"/>
        <v>1.3310704598038E-3</v>
      </c>
      <c r="AK5" s="5">
        <f t="shared" si="26"/>
        <v>4.5025863848893722E-4</v>
      </c>
      <c r="AL5" s="5">
        <f t="shared" si="27"/>
        <v>3.6265467338874961E-6</v>
      </c>
      <c r="AM5" s="5">
        <f t="shared" si="28"/>
        <v>1.4871029425738706E-3</v>
      </c>
      <c r="AN5" s="5">
        <f t="shared" si="29"/>
        <v>1.1630750281092519E-3</v>
      </c>
      <c r="AO5" s="5">
        <f t="shared" si="30"/>
        <v>4.5482511071829869E-4</v>
      </c>
      <c r="AP5" s="5">
        <f t="shared" si="31"/>
        <v>1.1857411106498912E-4</v>
      </c>
      <c r="AQ5" s="5">
        <f t="shared" si="32"/>
        <v>2.318443861748515E-5</v>
      </c>
      <c r="AR5" s="5">
        <f t="shared" si="33"/>
        <v>4.0435536397021385E-4</v>
      </c>
      <c r="AS5" s="5">
        <f t="shared" si="34"/>
        <v>4.1034152844267188E-4</v>
      </c>
      <c r="AT5" s="5">
        <f t="shared" si="35"/>
        <v>2.0820815669589032E-4</v>
      </c>
      <c r="AU5" s="5">
        <f t="shared" si="36"/>
        <v>7.0430171795714903E-5</v>
      </c>
      <c r="AV5" s="5">
        <f t="shared" si="37"/>
        <v>1.7868208832059981E-5</v>
      </c>
      <c r="AW5" s="5">
        <f t="shared" si="38"/>
        <v>7.995391591645889E-8</v>
      </c>
      <c r="AX5" s="5">
        <f t="shared" si="39"/>
        <v>2.5151972282327532E-4</v>
      </c>
      <c r="AY5" s="5">
        <f t="shared" si="40"/>
        <v>1.9671557383000785E-4</v>
      </c>
      <c r="AZ5" s="5">
        <f t="shared" si="41"/>
        <v>7.6926406710576054E-5</v>
      </c>
      <c r="BA5" s="5">
        <f t="shared" si="42"/>
        <v>2.0054917985343748E-5</v>
      </c>
      <c r="BB5" s="5">
        <f t="shared" si="43"/>
        <v>3.9212776788607817E-6</v>
      </c>
      <c r="BC5" s="5">
        <f t="shared" si="44"/>
        <v>6.1337248632854964E-7</v>
      </c>
      <c r="BD5" s="5">
        <f t="shared" si="45"/>
        <v>5.2708257203969742E-5</v>
      </c>
      <c r="BE5" s="5">
        <f t="shared" si="46"/>
        <v>5.3488561670767486E-5</v>
      </c>
      <c r="BF5" s="5">
        <f t="shared" si="47"/>
        <v>2.7140208967030851E-5</v>
      </c>
      <c r="BG5" s="5">
        <f t="shared" si="48"/>
        <v>9.1806661681920293E-6</v>
      </c>
      <c r="BH5" s="5">
        <f t="shared" si="49"/>
        <v>2.3291446851285928E-6</v>
      </c>
      <c r="BI5" s="5">
        <f t="shared" si="50"/>
        <v>4.7272516960116106E-7</v>
      </c>
      <c r="BJ5" s="8">
        <f t="shared" si="51"/>
        <v>0.40039810693972783</v>
      </c>
      <c r="BK5" s="8">
        <f t="shared" si="52"/>
        <v>0.32614121105064869</v>
      </c>
      <c r="BL5" s="8">
        <f t="shared" si="53"/>
        <v>0.260327380736118</v>
      </c>
      <c r="BM5" s="8">
        <f t="shared" si="54"/>
        <v>0.26844310891949741</v>
      </c>
      <c r="BN5" s="8">
        <f t="shared" si="55"/>
        <v>0.73144781727126906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1.2518</v>
      </c>
      <c r="F6">
        <f>VLOOKUP(B6,home!$B$2:$E$405,3,FALSE)</f>
        <v>0.83360000000000001</v>
      </c>
      <c r="G6">
        <f>VLOOKUP(C6,away!$B$2:$E$405,4,FALSE)</f>
        <v>1.1113999999999999</v>
      </c>
      <c r="H6">
        <f>VLOOKUP(A6,away!$A$2:$E$405,3,FALSE)</f>
        <v>1.0562</v>
      </c>
      <c r="I6">
        <f>VLOOKUP(C6,away!$B$2:$E$405,3,FALSE)</f>
        <v>1.1526000000000001</v>
      </c>
      <c r="J6">
        <f>VLOOKUP(B6,home!$B$2:$E$405,4,FALSE)</f>
        <v>0.98799999999999999</v>
      </c>
      <c r="K6" s="3">
        <f t="shared" si="0"/>
        <v>1.159746433472</v>
      </c>
      <c r="L6" s="3">
        <f t="shared" si="1"/>
        <v>1.2027676065600001</v>
      </c>
      <c r="M6" s="5">
        <f t="shared" si="2"/>
        <v>9.4183145112122571E-2</v>
      </c>
      <c r="N6" s="5">
        <f t="shared" si="3"/>
        <v>0.10922856663695997</v>
      </c>
      <c r="O6" s="5">
        <f t="shared" si="4"/>
        <v>0.11328043602480085</v>
      </c>
      <c r="P6" s="5">
        <f t="shared" si="5"/>
        <v>0.13137658166191585</v>
      </c>
      <c r="Q6" s="5">
        <f t="shared" si="6"/>
        <v>6.3338720295236531E-2</v>
      </c>
      <c r="R6" s="5">
        <f t="shared" si="7"/>
        <v>6.812501945381147E-2</v>
      </c>
      <c r="S6" s="5">
        <f t="shared" si="8"/>
        <v>4.5814477178009662E-2</v>
      </c>
      <c r="T6" s="5">
        <f t="shared" si="9"/>
        <v>7.6181761012074953E-2</v>
      </c>
      <c r="U6" s="5">
        <f t="shared" si="10"/>
        <v>7.9007748341768463E-2</v>
      </c>
      <c r="V6" s="5">
        <f t="shared" si="11"/>
        <v>7.1007626153506706E-3</v>
      </c>
      <c r="W6" s="5">
        <f t="shared" si="12"/>
        <v>2.4485618321027035E-2</v>
      </c>
      <c r="X6" s="5">
        <f t="shared" si="13"/>
        <v>2.945050854312338E-2</v>
      </c>
      <c r="Y6" s="5">
        <f t="shared" si="14"/>
        <v>1.7711058836193672E-2</v>
      </c>
      <c r="Z6" s="5">
        <f t="shared" si="15"/>
        <v>2.7312855531771433E-2</v>
      </c>
      <c r="AA6" s="5">
        <f t="shared" si="16"/>
        <v>3.1675986790907905E-2</v>
      </c>
      <c r="AB6" s="5">
        <f t="shared" si="17"/>
        <v>1.836805635373082E-2</v>
      </c>
      <c r="AC6" s="5">
        <f t="shared" si="18"/>
        <v>6.1905577590802888E-4</v>
      </c>
      <c r="AD6" s="5">
        <f t="shared" si="19"/>
        <v>7.0992771297919447E-3</v>
      </c>
      <c r="AE6" s="5">
        <f t="shared" si="20"/>
        <v>8.5387805617060056E-3</v>
      </c>
      <c r="AF6" s="5">
        <f t="shared" si="21"/>
        <v>5.1350843295720934E-3</v>
      </c>
      <c r="AG6" s="5">
        <f t="shared" si="22"/>
        <v>2.058771029521064E-3</v>
      </c>
      <c r="AH6" s="5">
        <f t="shared" si="23"/>
        <v>8.2127544690669407E-3</v>
      </c>
      <c r="AI6" s="5">
        <f t="shared" si="24"/>
        <v>9.5247127044816114E-3</v>
      </c>
      <c r="AJ6" s="5">
        <f t="shared" si="25"/>
        <v>5.5231257944340006E-3</v>
      </c>
      <c r="AK6" s="5">
        <f t="shared" si="26"/>
        <v>2.1351418139040116E-3</v>
      </c>
      <c r="AL6" s="5">
        <f t="shared" si="27"/>
        <v>3.4540970828715187E-5</v>
      </c>
      <c r="AM6" s="5">
        <f t="shared" si="28"/>
        <v>1.6466722663011086E-3</v>
      </c>
      <c r="AN6" s="5">
        <f t="shared" si="29"/>
        <v>1.9805640605277158E-3</v>
      </c>
      <c r="AO6" s="5">
        <f t="shared" si="30"/>
        <v>1.1910791473598379E-3</v>
      </c>
      <c r="AP6" s="5">
        <f t="shared" si="31"/>
        <v>4.7753047176450619E-4</v>
      </c>
      <c r="AQ6" s="5">
        <f t="shared" si="32"/>
        <v>1.4358954564591561E-4</v>
      </c>
      <c r="AR6" s="5">
        <f t="shared" si="33"/>
        <v>1.9756070072049193E-3</v>
      </c>
      <c r="AS6" s="5">
        <f t="shared" si="34"/>
        <v>2.291203180548197E-3</v>
      </c>
      <c r="AT6" s="5">
        <f t="shared" si="35"/>
        <v>1.3286073585002376E-3</v>
      </c>
      <c r="AU6" s="5">
        <f t="shared" si="36"/>
        <v>5.136158818351015E-4</v>
      </c>
      <c r="AV6" s="5">
        <f t="shared" si="37"/>
        <v>1.4891604678320887E-4</v>
      </c>
      <c r="AW6" s="5">
        <f t="shared" si="38"/>
        <v>1.338371893918412E-6</v>
      </c>
      <c r="AX6" s="5">
        <f t="shared" si="39"/>
        <v>3.1828704798999397E-4</v>
      </c>
      <c r="AY6" s="5">
        <f t="shared" si="40"/>
        <v>3.82825350909973E-4</v>
      </c>
      <c r="AZ6" s="5">
        <f t="shared" si="41"/>
        <v>2.3022496552224019E-4</v>
      </c>
      <c r="BA6" s="5">
        <f t="shared" si="42"/>
        <v>9.2302376917181167E-5</v>
      </c>
      <c r="BB6" s="5">
        <f t="shared" si="43"/>
        <v>2.7754577241119228E-5</v>
      </c>
      <c r="BC6" s="5">
        <f t="shared" si="44"/>
        <v>6.6764612878771308E-6</v>
      </c>
      <c r="BD6" s="5">
        <f t="shared" si="45"/>
        <v>3.9603268525983758E-4</v>
      </c>
      <c r="BE6" s="5">
        <f t="shared" si="46"/>
        <v>4.5929749426843575E-4</v>
      </c>
      <c r="BF6" s="5">
        <f t="shared" si="47"/>
        <v>2.6633431544022246E-4</v>
      </c>
      <c r="BG6" s="5">
        <f t="shared" si="48"/>
        <v>1.029600908143348E-4</v>
      </c>
      <c r="BH6" s="5">
        <f t="shared" si="49"/>
        <v>2.9851899527969522E-5</v>
      </c>
      <c r="BI6" s="5">
        <f t="shared" si="50"/>
        <v>6.924126801985425E-6</v>
      </c>
      <c r="BJ6" s="8">
        <f t="shared" si="51"/>
        <v>0.34972565296667413</v>
      </c>
      <c r="BK6" s="8">
        <f t="shared" si="52"/>
        <v>0.27951138866504555</v>
      </c>
      <c r="BL6" s="8">
        <f t="shared" si="53"/>
        <v>0.34337233183389049</v>
      </c>
      <c r="BM6" s="8">
        <f t="shared" si="54"/>
        <v>0.42000827283351827</v>
      </c>
      <c r="BN6" s="8">
        <f t="shared" si="55"/>
        <v>0.57953246918484724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1.2518</v>
      </c>
      <c r="F7">
        <f>VLOOKUP(B7,home!$B$2:$E$405,3,FALSE)</f>
        <v>0.72940000000000005</v>
      </c>
      <c r="G7">
        <f>VLOOKUP(C7,away!$B$2:$E$405,4,FALSE)</f>
        <v>1.0072000000000001</v>
      </c>
      <c r="H7">
        <f>VLOOKUP(A7,away!$A$2:$E$405,3,FALSE)</f>
        <v>1.0562</v>
      </c>
      <c r="I7">
        <f>VLOOKUP(C7,away!$B$2:$E$405,3,FALSE)</f>
        <v>0.65859999999999996</v>
      </c>
      <c r="J7">
        <f>VLOOKUP(B7,home!$B$2:$E$405,4,FALSE)</f>
        <v>0.98799999999999999</v>
      </c>
      <c r="K7" s="3">
        <f t="shared" si="0"/>
        <v>0.91963697302400016</v>
      </c>
      <c r="L7" s="3">
        <f t="shared" si="1"/>
        <v>0.68726596015999997</v>
      </c>
      <c r="M7" s="5">
        <f t="shared" si="2"/>
        <v>0.20050763900534688</v>
      </c>
      <c r="N7" s="5">
        <f t="shared" si="3"/>
        <v>0.18439423820306616</v>
      </c>
      <c r="O7" s="5">
        <f t="shared" si="4"/>
        <v>0.13780207504042438</v>
      </c>
      <c r="P7" s="5">
        <f t="shared" si="5"/>
        <v>0.126727883166602</v>
      </c>
      <c r="Q7" s="5">
        <f t="shared" si="6"/>
        <v>8.4787879532067109E-2</v>
      </c>
      <c r="R7" s="5">
        <f t="shared" si="7"/>
        <v>4.7353337707348807E-2</v>
      </c>
      <c r="S7" s="5">
        <f t="shared" si="8"/>
        <v>2.0024120342192624E-2</v>
      </c>
      <c r="T7" s="5">
        <f t="shared" si="9"/>
        <v>5.8271823436536502E-2</v>
      </c>
      <c r="U7" s="5">
        <f t="shared" si="10"/>
        <v>4.3547880151769504E-2</v>
      </c>
      <c r="V7" s="5">
        <f t="shared" si="11"/>
        <v>1.4062165166971222E-3</v>
      </c>
      <c r="W7" s="5">
        <f t="shared" si="12"/>
        <v>2.5991356293997927E-2</v>
      </c>
      <c r="X7" s="5">
        <f t="shared" si="13"/>
        <v>1.7862974439255139E-2</v>
      </c>
      <c r="Y7" s="5">
        <f t="shared" si="14"/>
        <v>6.1383071396541103E-3</v>
      </c>
      <c r="Z7" s="5">
        <f t="shared" si="15"/>
        <v>1.0848112368740608E-2</v>
      </c>
      <c r="AA7" s="5">
        <f t="shared" si="16"/>
        <v>9.976325221812828E-3</v>
      </c>
      <c r="AB7" s="5">
        <f t="shared" si="17"/>
        <v>4.5872987644454679E-3</v>
      </c>
      <c r="AC7" s="5">
        <f t="shared" si="18"/>
        <v>5.5548644966522529E-5</v>
      </c>
      <c r="AD7" s="5">
        <f t="shared" si="19"/>
        <v>5.9756530567501359E-3</v>
      </c>
      <c r="AE7" s="5">
        <f t="shared" si="20"/>
        <v>4.1068629356304205E-3</v>
      </c>
      <c r="AF7" s="5">
        <f t="shared" si="21"/>
        <v>1.4112535493507783E-3</v>
      </c>
      <c r="AG7" s="5">
        <f t="shared" si="22"/>
        <v>3.2330217520792367E-4</v>
      </c>
      <c r="AH7" s="5">
        <f t="shared" si="23"/>
        <v>1.8638845907565209E-3</v>
      </c>
      <c r="AI7" s="5">
        <f t="shared" si="24"/>
        <v>1.7140971831094041E-3</v>
      </c>
      <c r="AJ7" s="5">
        <f t="shared" si="25"/>
        <v>7.8817357247184887E-4</v>
      </c>
      <c r="AK7" s="5">
        <f t="shared" si="26"/>
        <v>2.4161118613517452E-4</v>
      </c>
      <c r="AL7" s="5">
        <f t="shared" si="27"/>
        <v>1.4043479289470471E-6</v>
      </c>
      <c r="AM7" s="5">
        <f t="shared" si="28"/>
        <v>1.0990862977902621E-3</v>
      </c>
      <c r="AN7" s="5">
        <f t="shared" si="29"/>
        <v>7.5536459974952404E-4</v>
      </c>
      <c r="AO7" s="5">
        <f t="shared" si="30"/>
        <v>2.5956818845886533E-4</v>
      </c>
      <c r="AP7" s="5">
        <f t="shared" si="31"/>
        <v>5.9464126756057993E-5</v>
      </c>
      <c r="AQ7" s="5">
        <f t="shared" si="32"/>
        <v>1.0216917542519533E-5</v>
      </c>
      <c r="AR7" s="5">
        <f t="shared" si="33"/>
        <v>2.5619688657874183E-4</v>
      </c>
      <c r="AS7" s="5">
        <f t="shared" si="34"/>
        <v>2.356081292714472E-4</v>
      </c>
      <c r="AT7" s="5">
        <f t="shared" si="35"/>
        <v>1.0833697341152052E-4</v>
      </c>
      <c r="AU7" s="5">
        <f t="shared" si="36"/>
        <v>3.3210228764917439E-5</v>
      </c>
      <c r="AV7" s="5">
        <f t="shared" si="37"/>
        <v>7.6353385637008128E-6</v>
      </c>
      <c r="AW7" s="5">
        <f t="shared" si="38"/>
        <v>2.4655480729328397E-8</v>
      </c>
      <c r="AX7" s="5">
        <f t="shared" si="39"/>
        <v>1.6846006599866513E-4</v>
      </c>
      <c r="AY7" s="5">
        <f t="shared" si="40"/>
        <v>1.1577686900718956E-4</v>
      </c>
      <c r="AZ7" s="5">
        <f t="shared" si="41"/>
        <v>3.9784750521272331E-5</v>
      </c>
      <c r="BA7" s="5">
        <f t="shared" si="42"/>
        <v>9.1142349222427657E-6</v>
      </c>
      <c r="BB7" s="5">
        <f t="shared" si="43"/>
        <v>1.5659758537397438E-6</v>
      </c>
      <c r="BC7" s="5">
        <f t="shared" si="44"/>
        <v>2.1524837974156418E-7</v>
      </c>
      <c r="BD7" s="5">
        <f t="shared" si="45"/>
        <v>2.9345899874090263E-5</v>
      </c>
      <c r="BE7" s="5">
        <f t="shared" si="46"/>
        <v>2.6987574530873757E-5</v>
      </c>
      <c r="BF7" s="5">
        <f t="shared" si="47"/>
        <v>1.2409385675416172E-5</v>
      </c>
      <c r="BG7" s="5">
        <f t="shared" si="48"/>
        <v>3.804043293209039E-6</v>
      </c>
      <c r="BH7" s="5">
        <f t="shared" si="49"/>
        <v>8.7458471485475226E-7</v>
      </c>
      <c r="BI7" s="5">
        <f t="shared" si="50"/>
        <v>1.608600879644166E-7</v>
      </c>
      <c r="BJ7" s="8">
        <f t="shared" si="51"/>
        <v>0.3917822680364963</v>
      </c>
      <c r="BK7" s="8">
        <f t="shared" si="52"/>
        <v>0.34883858889274133</v>
      </c>
      <c r="BL7" s="8">
        <f t="shared" si="53"/>
        <v>0.24858925332304069</v>
      </c>
      <c r="BM7" s="8">
        <f t="shared" si="54"/>
        <v>0.2183694177526371</v>
      </c>
      <c r="BN7" s="8">
        <f t="shared" si="55"/>
        <v>0.78157305265485544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1.2518</v>
      </c>
      <c r="F8">
        <f>VLOOKUP(B8,home!$B$2:$E$405,3,FALSE)</f>
        <v>1.2850999999999999</v>
      </c>
      <c r="G8">
        <f>VLOOKUP(C8,away!$B$2:$E$405,4,FALSE)</f>
        <v>0.90300000000000002</v>
      </c>
      <c r="H8">
        <f>VLOOKUP(A8,away!$A$2:$E$405,3,FALSE)</f>
        <v>1.0562</v>
      </c>
      <c r="I8">
        <f>VLOOKUP(C8,away!$B$2:$E$405,3,FALSE)</f>
        <v>1.1526000000000001</v>
      </c>
      <c r="J8">
        <f>VLOOKUP(B8,home!$B$2:$E$405,4,FALSE)</f>
        <v>1.1113999999999999</v>
      </c>
      <c r="K8" s="3">
        <f t="shared" si="0"/>
        <v>1.45264542654</v>
      </c>
      <c r="L8" s="3">
        <f t="shared" si="1"/>
        <v>1.3529918197680002</v>
      </c>
      <c r="M8" s="5">
        <f t="shared" si="2"/>
        <v>6.0468225738813719E-2</v>
      </c>
      <c r="N8" s="5">
        <f t="shared" si="3"/>
        <v>8.7838891570476071E-2</v>
      </c>
      <c r="O8" s="5">
        <f t="shared" si="4"/>
        <v>8.1813014780499807E-2</v>
      </c>
      <c r="P8" s="5">
        <f t="shared" si="5"/>
        <v>0.11884530175234248</v>
      </c>
      <c r="Q8" s="5">
        <f t="shared" si="6"/>
        <v>6.3799382056097517E-2</v>
      </c>
      <c r="R8" s="5">
        <f t="shared" si="7"/>
        <v>5.5346169874287372E-2</v>
      </c>
      <c r="S8" s="5">
        <f t="shared" si="8"/>
        <v>5.8395155373060698E-2</v>
      </c>
      <c r="T8" s="5">
        <f t="shared" si="9"/>
        <v>8.6320042028153285E-2</v>
      </c>
      <c r="U8" s="5">
        <f t="shared" si="10"/>
        <v>8.039836054438948E-2</v>
      </c>
      <c r="V8" s="5">
        <f t="shared" si="11"/>
        <v>1.2752317025258661E-2</v>
      </c>
      <c r="W8" s="5">
        <f t="shared" si="12"/>
        <v>3.08926268532894E-2</v>
      </c>
      <c r="X8" s="5">
        <f t="shared" si="13"/>
        <v>4.1797471423645823E-2</v>
      </c>
      <c r="Y8" s="5">
        <f t="shared" si="14"/>
        <v>2.8275818461589775E-2</v>
      </c>
      <c r="Z8" s="5">
        <f t="shared" si="15"/>
        <v>2.4960971698466991E-2</v>
      </c>
      <c r="AA8" s="5">
        <f t="shared" si="16"/>
        <v>3.6259441379772453E-2</v>
      </c>
      <c r="AB8" s="5">
        <f t="shared" si="17"/>
        <v>2.6336055844610844E-2</v>
      </c>
      <c r="AC8" s="5">
        <f t="shared" si="18"/>
        <v>1.5664765941027807E-3</v>
      </c>
      <c r="AD8" s="5">
        <f t="shared" si="19"/>
        <v>1.1219008278059415E-2</v>
      </c>
      <c r="AE8" s="5">
        <f t="shared" si="20"/>
        <v>1.5179226426123866E-2</v>
      </c>
      <c r="AF8" s="5">
        <f t="shared" si="21"/>
        <v>1.0268684592475926E-2</v>
      </c>
      <c r="AG8" s="5">
        <f t="shared" si="22"/>
        <v>4.631148751132544E-3</v>
      </c>
      <c r="AH8" s="5">
        <f t="shared" si="23"/>
        <v>8.4429976303716011E-3</v>
      </c>
      <c r="AI8" s="5">
        <f t="shared" si="24"/>
        <v>1.2264681894047363E-2</v>
      </c>
      <c r="AJ8" s="5">
        <f t="shared" si="25"/>
        <v>8.9081170306779256E-3</v>
      </c>
      <c r="AK8" s="5">
        <f t="shared" si="26"/>
        <v>4.3134451545657915E-3</v>
      </c>
      <c r="AL8" s="5">
        <f t="shared" si="27"/>
        <v>1.231512128821251E-4</v>
      </c>
      <c r="AM8" s="5">
        <f t="shared" si="28"/>
        <v>3.2594482130874772E-3</v>
      </c>
      <c r="AN8" s="5">
        <f t="shared" si="29"/>
        <v>4.4100067692647823E-3</v>
      </c>
      <c r="AO8" s="5">
        <f t="shared" si="30"/>
        <v>2.983351541968379E-3</v>
      </c>
      <c r="AP8" s="5">
        <f t="shared" si="31"/>
        <v>1.3454834105918227E-3</v>
      </c>
      <c r="AQ8" s="5">
        <f t="shared" si="32"/>
        <v>4.5510701204107138E-4</v>
      </c>
      <c r="AR8" s="5">
        <f t="shared" si="33"/>
        <v>2.2846613456426741E-3</v>
      </c>
      <c r="AS8" s="5">
        <f t="shared" si="34"/>
        <v>3.3188028549405529E-3</v>
      </c>
      <c r="AT8" s="5">
        <f t="shared" si="35"/>
        <v>2.4105218944086449E-3</v>
      </c>
      <c r="AU8" s="5">
        <f t="shared" si="36"/>
        <v>1.1672112018290849E-3</v>
      </c>
      <c r="AV8" s="5">
        <f t="shared" si="37"/>
        <v>4.2388600353581942E-4</v>
      </c>
      <c r="AW8" s="5">
        <f t="shared" si="38"/>
        <v>6.7234315016587745E-6</v>
      </c>
      <c r="AX8" s="5">
        <f t="shared" si="39"/>
        <v>7.8913708996425076E-4</v>
      </c>
      <c r="AY8" s="5">
        <f t="shared" si="40"/>
        <v>1.0676960273971559E-3</v>
      </c>
      <c r="AZ8" s="5">
        <f t="shared" si="41"/>
        <v>7.2229199553357139E-4</v>
      </c>
      <c r="BA8" s="5">
        <f t="shared" si="42"/>
        <v>3.2575172048027575E-4</v>
      </c>
      <c r="BB8" s="5">
        <f t="shared" si="43"/>
        <v>1.1018485327129131E-4</v>
      </c>
      <c r="BC8" s="5">
        <f t="shared" si="44"/>
        <v>2.9815841027678864E-5</v>
      </c>
      <c r="BD8" s="5">
        <f t="shared" si="45"/>
        <v>5.1518801859911517E-4</v>
      </c>
      <c r="BE8" s="5">
        <f t="shared" si="46"/>
        <v>7.4838551902620923E-4</v>
      </c>
      <c r="BF8" s="5">
        <f t="shared" si="47"/>
        <v>5.4356940075109359E-4</v>
      </c>
      <c r="BG8" s="5">
        <f t="shared" si="48"/>
        <v>2.6320453466938815E-4</v>
      </c>
      <c r="BH8" s="5">
        <f t="shared" si="49"/>
        <v>9.5585715883018935E-5</v>
      </c>
      <c r="BI8" s="5">
        <f t="shared" si="50"/>
        <v>2.7770430604003819E-5</v>
      </c>
      <c r="BJ8" s="8">
        <f t="shared" si="51"/>
        <v>0.39572057491567136</v>
      </c>
      <c r="BK8" s="8">
        <f t="shared" si="52"/>
        <v>0.25321832372385766</v>
      </c>
      <c r="BL8" s="8">
        <f t="shared" si="53"/>
        <v>0.32588107105311237</v>
      </c>
      <c r="BM8" s="8">
        <f t="shared" si="54"/>
        <v>0.53060898302269555</v>
      </c>
      <c r="BN8" s="8">
        <f t="shared" si="55"/>
        <v>0.46811098577251697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1.3478000000000001</v>
      </c>
      <c r="F9">
        <f>VLOOKUP(B9,home!$B$2:$E$405,3,FALSE)</f>
        <v>1</v>
      </c>
      <c r="G9">
        <f>VLOOKUP(C9,away!$B$2:$E$405,4,FALSE)</f>
        <v>1.0968</v>
      </c>
      <c r="H9">
        <f>VLOOKUP(A9,away!$A$2:$E$405,3,FALSE)</f>
        <v>1.2736000000000001</v>
      </c>
      <c r="I9">
        <f>VLOOKUP(C9,away!$B$2:$E$405,3,FALSE)</f>
        <v>0.95589999999999997</v>
      </c>
      <c r="J9">
        <f>VLOOKUP(B9,home!$B$2:$E$405,4,FALSE)</f>
        <v>1.0241</v>
      </c>
      <c r="K9" s="3">
        <f t="shared" ref="K9:K17" si="56">E9*F9*G9</f>
        <v>1.4782670400000002</v>
      </c>
      <c r="L9" s="3">
        <f t="shared" ref="L9:L17" si="57">H9*I9*J9</f>
        <v>1.246774405184</v>
      </c>
      <c r="M9" s="5">
        <f t="shared" ref="M9:M19" si="58">_xlfn.POISSON.DIST(0,K9,FALSE) * _xlfn.POISSON.DIST(0,L9,FALSE)</f>
        <v>6.5543486199885856E-2</v>
      </c>
      <c r="N9" s="5">
        <f t="shared" ref="N9:N19" si="59">_xlfn.POISSON.DIST(1,K9,FALSE) * _xlfn.POISSON.DIST(0,L9,FALSE)</f>
        <v>9.6890775335986126E-2</v>
      </c>
      <c r="O9" s="5">
        <f t="shared" ref="O9:O19" si="60">_xlfn.POISSON.DIST(0,K9,FALSE) * _xlfn.POISSON.DIST(1,L9,FALSE)</f>
        <v>8.1717941020548399E-2</v>
      </c>
      <c r="P9" s="5">
        <f t="shared" ref="P9:P19" si="61">_xlfn.POISSON.DIST(1,K9,FALSE) * _xlfn.POISSON.DIST(1,L9,FALSE)</f>
        <v>0.12080093878734068</v>
      </c>
      <c r="Q9" s="5">
        <f t="shared" ref="Q9:Q19" si="62">_xlfn.POISSON.DIST(2,K9,FALSE) * _xlfn.POISSON.DIST(0,L9,FALSE)</f>
        <v>7.1615219829616633E-2</v>
      </c>
      <c r="R9" s="5">
        <f t="shared" ref="R9:R19" si="63">_xlfn.POISSON.DIST(0,K9,FALSE) * _xlfn.POISSON.DIST(2,L9,FALSE)</f>
        <v>5.0941918654377721E-2</v>
      </c>
      <c r="S9" s="5">
        <f t="shared" ref="S9:S19" si="64">_xlfn.POISSON.DIST(2,K9,FALSE) * _xlfn.POISSON.DIST(2,L9,FALSE)</f>
        <v>5.5661010948515312E-2</v>
      </c>
      <c r="T9" s="5">
        <f t="shared" ref="T9:T19" si="65">_xlfn.POISSON.DIST(2,K9,FALSE) * _xlfn.POISSON.DIST(1,L9,FALSE)</f>
        <v>8.9288023105191669E-2</v>
      </c>
      <c r="U9" s="5">
        <f t="shared" ref="U9:U19" si="66">_xlfn.POISSON.DIST(1,K9,FALSE) * _xlfn.POISSON.DIST(2,L9,FALSE)</f>
        <v>7.5305759301127762E-2</v>
      </c>
      <c r="V9" s="5">
        <f t="shared" ref="V9:V19" si="67">_xlfn.POISSON.DIST(3,K9,FALSE) * _xlfn.POISSON.DIST(3,L9,FALSE)</f>
        <v>1.1398543278117896E-2</v>
      </c>
      <c r="W9" s="5">
        <f t="shared" ref="W9:W19" si="68">_xlfn.POISSON.DIST(3,K9,FALSE) * _xlfn.POISSON.DIST(0,L9,FALSE)</f>
        <v>3.5288806345492231E-2</v>
      </c>
      <c r="X9" s="5">
        <f t="shared" ref="X9:X19" si="69">_xlfn.POISSON.DIST(3,K9,FALSE) * _xlfn.POISSON.DIST(1,L9,FALSE)</f>
        <v>4.3997180541054441E-2</v>
      </c>
      <c r="Y9" s="5">
        <f t="shared" ref="Y9:Y19" si="70">_xlfn.POISSON.DIST(3,K9,FALSE) * _xlfn.POISSON.DIST(2,L9,FALSE)</f>
        <v>2.742727929942311E-2</v>
      </c>
      <c r="Z9" s="5">
        <f t="shared" ref="Z9:Z19" si="71">_xlfn.POISSON.DIST(0,K9,FALSE) * _xlfn.POISSON.DIST(3,L9,FALSE)</f>
        <v>2.1171026776414501E-2</v>
      </c>
      <c r="AA9" s="5">
        <f t="shared" ref="AA9:AA19" si="72">_xlfn.POISSON.DIST(1,K9,FALSE) * _xlfn.POISSON.DIST(3,L9,FALSE)</f>
        <v>3.1296431086531011E-2</v>
      </c>
      <c r="AB9" s="5">
        <f t="shared" ref="AB9:AB19" si="73">_xlfn.POISSON.DIST(2,K9,FALSE) * _xlfn.POISSON.DIST(3,L9,FALSE)</f>
        <v>2.3132241272425101E-2</v>
      </c>
      <c r="AC9" s="5">
        <f t="shared" ref="AC9:AC19" si="74">_xlfn.POISSON.DIST(4,K9,FALSE) * _xlfn.POISSON.DIST(4,L9,FALSE)</f>
        <v>1.3130163734020024E-3</v>
      </c>
      <c r="AD9" s="5">
        <f t="shared" ref="AD9:AD19" si="75">_xlfn.POISSON.DIST(4,K9,FALSE) * _xlfn.POISSON.DIST(0,L9,FALSE)</f>
        <v>1.3041569825371E-2</v>
      </c>
      <c r="AE9" s="5">
        <f t="shared" ref="AE9:AE19" si="76">_xlfn.POISSON.DIST(4,K9,FALSE) * _xlfn.POISSON.DIST(1,L9,FALSE)</f>
        <v>1.6259895461692531E-2</v>
      </c>
      <c r="AF9" s="5">
        <f t="shared" ref="AF9:AF19" si="77">_xlfn.POISSON.DIST(4,K9,FALSE) * _xlfn.POISSON.DIST(2,L9,FALSE)</f>
        <v>1.0136210746302865E-2</v>
      </c>
      <c r="AG9" s="5">
        <f t="shared" ref="AG9:AG19" si="78">_xlfn.POISSON.DIST(4,K9,FALSE) * _xlfn.POISSON.DIST(3,L9,FALSE)</f>
        <v>4.212522708013808E-3</v>
      </c>
      <c r="AH9" s="5">
        <f t="shared" ref="AH9:AH19" si="79">_xlfn.POISSON.DIST(0,K9,FALSE) * _xlfn.POISSON.DIST(4,L9,FALSE)</f>
        <v>6.5988735790746831E-3</v>
      </c>
      <c r="AI9" s="5">
        <f t="shared" ref="AI9:AI19" si="80">_xlfn.POISSON.DIST(1,K9,FALSE) * _xlfn.POISSON.DIST(4,L9,FALSE)</f>
        <v>9.7548973130729393E-3</v>
      </c>
      <c r="AJ9" s="5">
        <f t="shared" ref="AJ9:AJ19" si="81">_xlfn.POISSON.DIST(2,K9,FALSE) * _xlfn.POISSON.DIST(4,L9,FALSE)</f>
        <v>7.2101715882501461E-3</v>
      </c>
      <c r="AK9" s="5">
        <f t="shared" ref="AK9:AK19" si="82">_xlfn.POISSON.DIST(3,K9,FALSE) * _xlfn.POISSON.DIST(4,L9,FALSE)</f>
        <v>3.552853003884881E-3</v>
      </c>
      <c r="AL9" s="5">
        <f t="shared" ref="AL9:AL19" si="83">_xlfn.POISSON.DIST(5,K9,FALSE) * _xlfn.POISSON.DIST(5,L9,FALSE)</f>
        <v>9.6799007648993519E-5</v>
      </c>
      <c r="AM9" s="5">
        <f t="shared" ref="AM9:AM19" si="84">_xlfn.POISSON.DIST(5,K9,FALSE) * _xlfn.POISSON.DIST(0,L9,FALSE)</f>
        <v>3.8557845645409042E-3</v>
      </c>
      <c r="AN9" s="5">
        <f t="shared" ref="AN9:AN19" si="85">_xlfn.POISSON.DIST(5,K9,FALSE) * _xlfn.POISSON.DIST(1,L9,FALSE)</f>
        <v>4.8072935069731343E-3</v>
      </c>
      <c r="AO9" s="5">
        <f t="shared" ref="AO9:AO19" si="86">_xlfn.POISSON.DIST(5,K9,FALSE) * _xlfn.POISSON.DIST(2,L9,FALSE)</f>
        <v>2.9968052513506681E-3</v>
      </c>
      <c r="AP9" s="5">
        <f t="shared" ref="AP9:AP19" si="87">_xlfn.POISSON.DIST(5,K9,FALSE) * _xlfn.POISSON.DIST(3,L9,FALSE)</f>
        <v>1.2454466949016723E-3</v>
      </c>
      <c r="AQ9" s="5">
        <f t="shared" ref="AQ9:AQ19" si="88">_xlfn.POISSON.DIST(5,K9,FALSE) * _xlfn.POISSON.DIST(4,L9,FALSE)</f>
        <v>3.881977655561029E-4</v>
      </c>
      <c r="AR9" s="5">
        <f t="shared" ref="AR9:AR19" si="89">_xlfn.POISSON.DIST(0,K9,FALSE) * _xlfn.POISSON.DIST(5,L9,FALSE)</f>
        <v>1.6454613362870485E-3</v>
      </c>
      <c r="AS9" s="5">
        <f t="shared" ref="AS9:AS19" si="90">_xlfn.POISSON.DIST(1,K9,FALSE) * _xlfn.POISSON.DIST(5,L9,FALSE)</f>
        <v>2.4324312590275005E-3</v>
      </c>
      <c r="AT9" s="5">
        <f t="shared" ref="AT9:AT19" si="91">_xlfn.POISSON.DIST(2,K9,FALSE) * _xlfn.POISSON.DIST(5,L9,FALSE)</f>
        <v>1.7978914786430287E-3</v>
      </c>
      <c r="AU9" s="5">
        <f t="shared" ref="AU9:AU19" si="92">_xlfn.POISSON.DIST(3,K9,FALSE) * _xlfn.POISSON.DIST(5,L9,FALSE)</f>
        <v>8.8592123812495109E-4</v>
      </c>
      <c r="AV9" s="5">
        <f t="shared" ref="AV9:AV19" si="93">_xlfn.POISSON.DIST(4,K9,FALSE) * _xlfn.POISSON.DIST(5,L9,FALSE)</f>
        <v>3.2740704158902654E-4</v>
      </c>
      <c r="AW9" s="5">
        <f t="shared" ref="AW9:AW19" si="94">_xlfn.POISSON.DIST(6,K9,FALSE) * _xlfn.POISSON.DIST(6,L9,FALSE)</f>
        <v>4.9557475653222464E-6</v>
      </c>
      <c r="AX9" s="5">
        <f t="shared" ref="AX9:AX19" si="95">_xlfn.POISSON.DIST(6,K9,FALSE) * _xlfn.POISSON.DIST(0,L9,FALSE)</f>
        <v>9.4997987251692838E-4</v>
      </c>
      <c r="AY9" s="5">
        <f t="shared" ref="AY9:AY19" si="96">_xlfn.POISSON.DIST(6,K9,FALSE) * _xlfn.POISSON.DIST(1,L9,FALSE)</f>
        <v>1.1844105904940654E-3</v>
      </c>
      <c r="AZ9" s="5">
        <f t="shared" ref="AZ9:AZ19" si="97">_xlfn.POISSON.DIST(6,K9,FALSE) * _xlfn.POISSON.DIST(2,L9,FALSE)</f>
        <v>7.3834640472843454E-4</v>
      </c>
      <c r="BA9" s="5">
        <f t="shared" ref="BA9:BA19" si="98">_xlfn.POISSON.DIST(6,K9,FALSE) * _xlfn.POISSON.DIST(3,L9,FALSE)</f>
        <v>3.0685046652501302E-4</v>
      </c>
      <c r="BB9" s="5">
        <f t="shared" ref="BB9:BB19" si="99">_xlfn.POISSON.DIST(6,K9,FALSE) * _xlfn.POISSON.DIST(4,L9,FALSE)</f>
        <v>9.5643326970539015E-5</v>
      </c>
      <c r="BC9" s="5">
        <f t="shared" ref="BC9:BC19" si="100">_xlfn.POISSON.DIST(6,K9,FALSE) * _xlfn.POISSON.DIST(5,L9,FALSE)</f>
        <v>2.3849130418702494E-5</v>
      </c>
      <c r="BD9" s="5">
        <f t="shared" ref="BD9:BD19" si="101">_xlfn.POISSON.DIST(0,K9,FALSE) * _xlfn.POISSON.DIST(6,L9,FALSE)</f>
        <v>3.4191984646709286E-4</v>
      </c>
      <c r="BE9" s="5">
        <f t="shared" ref="BE9:BE19" si="102">_xlfn.POISSON.DIST(1,K9,FALSE) * _xlfn.POISSON.DIST(6,L9,FALSE)</f>
        <v>5.0544883935416389E-4</v>
      </c>
      <c r="BF9" s="5">
        <f t="shared" ref="BF9:BF19" si="103">_xlfn.POISSON.DIST(2,K9,FALSE) * _xlfn.POISSON.DIST(6,L9,FALSE)</f>
        <v>3.7359417981175781E-4</v>
      </c>
      <c r="BG9" s="5">
        <f t="shared" ref="BG9:BG19" si="104">_xlfn.POISSON.DIST(3,K9,FALSE) * _xlfn.POISSON.DIST(6,L9,FALSE)</f>
        <v>1.8409065411718501E-4</v>
      </c>
      <c r="BH9" s="5">
        <f t="shared" ref="BH9:BH19" si="105">_xlfn.POISSON.DIST(4,K9,FALSE) * _xlfn.POISSON.DIST(6,L9,FALSE)</f>
        <v>6.8033786588368703E-5</v>
      </c>
      <c r="BI9" s="5">
        <f t="shared" ref="BI9:BI19" si="106">_xlfn.POISSON.DIST(5,K9,FALSE) * _xlfn.POISSON.DIST(6,L9,FALSE)</f>
        <v>2.0114420863995917E-5</v>
      </c>
      <c r="BJ9" s="8">
        <f t="shared" ref="BJ9:BJ19" si="107">SUM(N9,Q9,T9,W9,X9,Y9,AD9,AE9,AF9,AG9,AM9,AN9,AO9,AP9,AQ9,AX9,AY9,AZ9,BA9,BB9,BC9)</f>
        <v>0.42475009077312065</v>
      </c>
      <c r="BK9" s="8">
        <f t="shared" ref="BK9:BK19" si="108">SUM(M9,P9,S9,V9,AC9,AL9,AY9)</f>
        <v>0.25599820518540473</v>
      </c>
      <c r="BL9" s="8">
        <f t="shared" ref="BL9:BL19" si="109">SUM(O9,R9,U9,AA9,AB9,AH9,AI9,AJ9,AK9,AR9,AS9,AT9,AU9,AV9,BD9,BE9,BF9,BG9,BH9,BI9)</f>
        <v>0.29809340090016667</v>
      </c>
      <c r="BM9" s="8">
        <f t="shared" ref="BM9:BM19" si="110">SUM(S9:BI9)</f>
        <v>0.51132298896442263</v>
      </c>
      <c r="BN9" s="8">
        <f t="shared" ref="BN9:BN19" si="111">SUM(M9:R9)</f>
        <v>0.48751027982775541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1.3478000000000001</v>
      </c>
      <c r="F10">
        <f>VLOOKUP(B10,home!$B$2:$E$405,3,FALSE)</f>
        <v>0.8387</v>
      </c>
      <c r="G10">
        <f>VLOOKUP(C10,away!$B$2:$E$405,4,FALSE)</f>
        <v>0.6129</v>
      </c>
      <c r="H10">
        <f>VLOOKUP(A10,away!$A$2:$E$405,3,FALSE)</f>
        <v>1.2736000000000001</v>
      </c>
      <c r="I10">
        <f>VLOOKUP(C10,away!$B$2:$E$405,3,FALSE)</f>
        <v>1.1607000000000001</v>
      </c>
      <c r="J10">
        <f>VLOOKUP(B10,home!$B$2:$E$405,4,FALSE)</f>
        <v>1.4338</v>
      </c>
      <c r="K10" s="3">
        <f t="shared" si="56"/>
        <v>0.69282207419399999</v>
      </c>
      <c r="L10" s="3">
        <f t="shared" si="57"/>
        <v>2.119539970176</v>
      </c>
      <c r="M10" s="5">
        <f t="shared" si="58"/>
        <v>6.0062953346351054E-2</v>
      </c>
      <c r="N10" s="5">
        <f t="shared" si="59"/>
        <v>4.1612939919636383E-2</v>
      </c>
      <c r="O10" s="5">
        <f t="shared" si="60"/>
        <v>0.12730583034440737</v>
      </c>
      <c r="P10" s="5">
        <f t="shared" si="61"/>
        <v>8.8200289436201756E-2</v>
      </c>
      <c r="Q10" s="5">
        <f t="shared" si="62"/>
        <v>1.4415181674216392E-2</v>
      </c>
      <c r="R10" s="5">
        <f t="shared" si="63"/>
        <v>0.1349148979257081</v>
      </c>
      <c r="S10" s="5">
        <f t="shared" si="64"/>
        <v>3.2379739187027412E-2</v>
      </c>
      <c r="T10" s="5">
        <f t="shared" si="65"/>
        <v>3.0553553735850225E-2</v>
      </c>
      <c r="U10" s="5">
        <f t="shared" si="66"/>
        <v>9.3472019420560853E-2</v>
      </c>
      <c r="V10" s="5">
        <f t="shared" si="67"/>
        <v>5.2831648740578269E-3</v>
      </c>
      <c r="W10" s="5">
        <f t="shared" si="68"/>
        <v>3.3290520224713125E-3</v>
      </c>
      <c r="X10" s="5">
        <f t="shared" si="69"/>
        <v>7.0560588244231968E-3</v>
      </c>
      <c r="Y10" s="5">
        <f t="shared" si="70"/>
        <v>7.4777993551390243E-3</v>
      </c>
      <c r="Z10" s="5">
        <f t="shared" si="71"/>
        <v>9.5319172908584479E-2</v>
      </c>
      <c r="AA10" s="5">
        <f t="shared" si="72"/>
        <v>6.6039227084982013E-2</v>
      </c>
      <c r="AB10" s="5">
        <f t="shared" si="73"/>
        <v>2.2876717143592917E-2</v>
      </c>
      <c r="AC10" s="5">
        <f t="shared" si="74"/>
        <v>4.8488361488823622E-4</v>
      </c>
      <c r="AD10" s="5">
        <f t="shared" si="75"/>
        <v>5.7661018182707626E-4</v>
      </c>
      <c r="AE10" s="5">
        <f t="shared" si="76"/>
        <v>1.2221483275929388E-3</v>
      </c>
      <c r="AF10" s="5">
        <f t="shared" si="77"/>
        <v>1.2951961149084935E-3</v>
      </c>
      <c r="AG10" s="5">
        <f t="shared" si="78"/>
        <v>9.1507331158840652E-4</v>
      </c>
      <c r="AH10" s="5">
        <f t="shared" si="79"/>
        <v>5.0508199225965542E-2</v>
      </c>
      <c r="AI10" s="5">
        <f t="shared" si="80"/>
        <v>3.4993195351537221E-2</v>
      </c>
      <c r="AJ10" s="5">
        <f t="shared" si="81"/>
        <v>1.2122029093063931E-2</v>
      </c>
      <c r="AK10" s="5">
        <f t="shared" si="82"/>
        <v>2.7994697798988549E-3</v>
      </c>
      <c r="AL10" s="5">
        <f t="shared" si="83"/>
        <v>2.8481366828168082E-5</v>
      </c>
      <c r="AM10" s="5">
        <f t="shared" si="84"/>
        <v>7.9897652434962919E-5</v>
      </c>
      <c r="AN10" s="5">
        <f t="shared" si="85"/>
        <v>1.6934626785913368E-4</v>
      </c>
      <c r="AO10" s="5">
        <f t="shared" si="86"/>
        <v>1.7946809176378262E-4</v>
      </c>
      <c r="AP10" s="5">
        <f t="shared" si="87"/>
        <v>1.2679659795485049E-4</v>
      </c>
      <c r="AQ10" s="5">
        <f t="shared" si="88"/>
        <v>6.7187614361910526E-5</v>
      </c>
      <c r="AR10" s="5">
        <f t="shared" si="89"/>
        <v>2.1410829416209292E-2</v>
      </c>
      <c r="AS10" s="5">
        <f t="shared" si="90"/>
        <v>1.4833895246352029E-2</v>
      </c>
      <c r="AT10" s="5">
        <f t="shared" si="91"/>
        <v>5.1386250364770653E-3</v>
      </c>
      <c r="AU10" s="5">
        <f t="shared" si="92"/>
        <v>1.1867176187590862E-3</v>
      </c>
      <c r="AV10" s="5">
        <f t="shared" si="93"/>
        <v>2.0554604052780865E-4</v>
      </c>
      <c r="AW10" s="5">
        <f t="shared" si="94"/>
        <v>1.1617740025838308E-6</v>
      </c>
      <c r="AX10" s="5">
        <f t="shared" si="95"/>
        <v>9.2258095472037146E-6</v>
      </c>
      <c r="AY10" s="5">
        <f t="shared" si="96"/>
        <v>1.9554472092529612E-5</v>
      </c>
      <c r="AZ10" s="5">
        <f t="shared" si="97"/>
        <v>2.0723242597903827E-5</v>
      </c>
      <c r="BA10" s="5">
        <f t="shared" si="98"/>
        <v>1.4641246999303698E-5</v>
      </c>
      <c r="BB10" s="5">
        <f t="shared" si="99"/>
        <v>7.7581770570609031E-6</v>
      </c>
      <c r="BC10" s="5">
        <f t="shared" si="100"/>
        <v>3.2887532736285984E-6</v>
      </c>
      <c r="BD10" s="5">
        <f t="shared" si="101"/>
        <v>7.5635181237126148E-3</v>
      </c>
      <c r="BE10" s="5">
        <f t="shared" si="102"/>
        <v>5.2401723146744831E-3</v>
      </c>
      <c r="BF10" s="5">
        <f t="shared" si="103"/>
        <v>1.815253526093375E-3</v>
      </c>
      <c r="BG10" s="5">
        <f t="shared" si="104"/>
        <v>4.1921590437866144E-4</v>
      </c>
      <c r="BH10" s="5">
        <f t="shared" si="105"/>
        <v>7.2610508101684436E-5</v>
      </c>
      <c r="BI10" s="5">
        <f t="shared" si="106"/>
        <v>1.0061232566257853E-5</v>
      </c>
      <c r="BJ10" s="8">
        <f t="shared" si="107"/>
        <v>0.10915150139359572</v>
      </c>
      <c r="BK10" s="8">
        <f t="shared" si="108"/>
        <v>0.18645906629744702</v>
      </c>
      <c r="BL10" s="8">
        <f t="shared" si="109"/>
        <v>0.60292803033756914</v>
      </c>
      <c r="BM10" s="8">
        <f t="shared" si="110"/>
        <v>0.52732728559258546</v>
      </c>
      <c r="BN10" s="8">
        <f t="shared" si="111"/>
        <v>0.46651209264652105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1.3478000000000001</v>
      </c>
      <c r="F11">
        <f>VLOOKUP(B11,home!$B$2:$E$405,3,FALSE)</f>
        <v>1.0323</v>
      </c>
      <c r="G11">
        <f>VLOOKUP(C11,away!$B$2:$E$405,4,FALSE)</f>
        <v>0.9032</v>
      </c>
      <c r="H11">
        <f>VLOOKUP(A11,away!$A$2:$E$405,3,FALSE)</f>
        <v>1.2736000000000001</v>
      </c>
      <c r="I11">
        <f>VLOOKUP(C11,away!$B$2:$E$405,3,FALSE)</f>
        <v>0.71689999999999998</v>
      </c>
      <c r="J11">
        <f>VLOOKUP(B11,home!$B$2:$E$405,4,FALSE)</f>
        <v>1.3313999999999999</v>
      </c>
      <c r="K11" s="3">
        <f t="shared" si="56"/>
        <v>1.2566528146080003</v>
      </c>
      <c r="L11" s="3">
        <f t="shared" si="57"/>
        <v>1.2156265685759999</v>
      </c>
      <c r="M11" s="5">
        <f t="shared" si="58"/>
        <v>8.4392277263504414E-2</v>
      </c>
      <c r="N11" s="5">
        <f t="shared" si="59"/>
        <v>0.10605179275436157</v>
      </c>
      <c r="O11" s="5">
        <f t="shared" si="60"/>
        <v>0.10258949442414826</v>
      </c>
      <c r="P11" s="5">
        <f t="shared" si="61"/>
        <v>0.12891937691731767</v>
      </c>
      <c r="Q11" s="5">
        <f t="shared" si="62"/>
        <v>6.6635141929496419E-2</v>
      </c>
      <c r="R11" s="5">
        <f t="shared" si="63"/>
        <v>6.2355257539387018E-2</v>
      </c>
      <c r="S11" s="5">
        <f t="shared" si="64"/>
        <v>4.9234972332998235E-2</v>
      </c>
      <c r="T11" s="5">
        <f t="shared" si="65"/>
        <v>8.1003448930328473E-2</v>
      </c>
      <c r="U11" s="5">
        <f t="shared" si="66"/>
        <v>7.835890989247743E-2</v>
      </c>
      <c r="V11" s="5">
        <f t="shared" si="67"/>
        <v>8.3569283845628551E-3</v>
      </c>
      <c r="W11" s="5">
        <f t="shared" si="68"/>
        <v>2.7912412885835087E-2</v>
      </c>
      <c r="X11" s="5">
        <f t="shared" si="69"/>
        <v>3.3931070697084231E-2</v>
      </c>
      <c r="Y11" s="5">
        <f t="shared" si="70"/>
        <v>2.0623755519803087E-2</v>
      </c>
      <c r="Z11" s="5">
        <f t="shared" si="71"/>
        <v>2.52669025850926E-2</v>
      </c>
      <c r="AA11" s="5">
        <f t="shared" si="72"/>
        <v>3.1751724249982773E-2</v>
      </c>
      <c r="AB11" s="5">
        <f t="shared" si="73"/>
        <v>1.9950446823698981E-2</v>
      </c>
      <c r="AC11" s="5">
        <f t="shared" si="74"/>
        <v>7.9788847037843798E-4</v>
      </c>
      <c r="AD11" s="5">
        <f t="shared" si="75"/>
        <v>8.7690530538713143E-3</v>
      </c>
      <c r="AE11" s="5">
        <f t="shared" si="76"/>
        <v>1.0659893873538481E-2</v>
      </c>
      <c r="AF11" s="5">
        <f t="shared" si="77"/>
        <v>6.4792251054369542E-3</v>
      </c>
      <c r="AG11" s="5">
        <f t="shared" si="78"/>
        <v>2.6254393939845991E-3</v>
      </c>
      <c r="AH11" s="5">
        <f t="shared" si="79"/>
        <v>7.6787795220150468E-3</v>
      </c>
      <c r="AI11" s="5">
        <f t="shared" si="80"/>
        <v>9.6495598990944849E-3</v>
      </c>
      <c r="AJ11" s="5">
        <f t="shared" si="81"/>
        <v>6.0630733034627892E-3</v>
      </c>
      <c r="AK11" s="5">
        <f t="shared" si="82"/>
        <v>2.5397260439903803E-3</v>
      </c>
      <c r="AL11" s="5">
        <f t="shared" si="83"/>
        <v>4.8754832923643903E-5</v>
      </c>
      <c r="AM11" s="5">
        <f t="shared" si="84"/>
        <v>2.2039310403188538E-3</v>
      </c>
      <c r="AN11" s="5">
        <f t="shared" si="85"/>
        <v>2.6791571279209422E-3</v>
      </c>
      <c r="AO11" s="5">
        <f t="shared" si="86"/>
        <v>1.6284272930452333E-3</v>
      </c>
      <c r="AP11" s="5">
        <f t="shared" si="87"/>
        <v>6.5985316080669377E-4</v>
      </c>
      <c r="AQ11" s="5">
        <f t="shared" si="88"/>
        <v>2.0053375840886723E-4</v>
      </c>
      <c r="AR11" s="5">
        <f t="shared" si="89"/>
        <v>1.8669056802397591E-3</v>
      </c>
      <c r="AS11" s="5">
        <f t="shared" si="90"/>
        <v>2.3460522776809567E-3</v>
      </c>
      <c r="AT11" s="5">
        <f t="shared" si="91"/>
        <v>1.4740865989826425E-3</v>
      </c>
      <c r="AU11" s="5">
        <f t="shared" si="92"/>
        <v>6.1747169119582418E-4</v>
      </c>
      <c r="AV11" s="5">
        <f t="shared" si="93"/>
        <v>1.9398688467049853E-4</v>
      </c>
      <c r="AW11" s="5">
        <f t="shared" si="94"/>
        <v>2.0688579064720237E-6</v>
      </c>
      <c r="AX11" s="5">
        <f t="shared" si="95"/>
        <v>4.6159602416977067E-4</v>
      </c>
      <c r="AY11" s="5">
        <f t="shared" si="96"/>
        <v>5.6112839092982273E-4</v>
      </c>
      <c r="AZ11" s="5">
        <f t="shared" si="97"/>
        <v>3.4106129019829636E-4</v>
      </c>
      <c r="BA11" s="5">
        <f t="shared" si="98"/>
        <v>1.3820105529261946E-4</v>
      </c>
      <c r="BB11" s="5">
        <f t="shared" si="99"/>
        <v>4.2000218654737265E-5</v>
      </c>
      <c r="BC11" s="5">
        <f t="shared" si="100"/>
        <v>1.0211316336539978E-5</v>
      </c>
      <c r="BD11" s="5">
        <f t="shared" si="101"/>
        <v>3.7824335765415017E-4</v>
      </c>
      <c r="BE11" s="5">
        <f t="shared" si="102"/>
        <v>4.7532058000286832E-4</v>
      </c>
      <c r="BF11" s="5">
        <f t="shared" si="103"/>
        <v>2.9865647235085592E-4</v>
      </c>
      <c r="BG11" s="5">
        <f t="shared" si="104"/>
        <v>1.2510249886019985E-4</v>
      </c>
      <c r="BH11" s="5">
        <f t="shared" si="105"/>
        <v>3.9302601826791057E-5</v>
      </c>
      <c r="BI11" s="5">
        <f t="shared" si="106"/>
        <v>9.8779450414109026E-6</v>
      </c>
      <c r="BJ11" s="8">
        <f t="shared" si="107"/>
        <v>0.37361733481982262</v>
      </c>
      <c r="BK11" s="8">
        <f t="shared" si="108"/>
        <v>0.27231132659261509</v>
      </c>
      <c r="BL11" s="8">
        <f t="shared" si="109"/>
        <v>0.32876197828676318</v>
      </c>
      <c r="BM11" s="8">
        <f t="shared" si="110"/>
        <v>0.4484551419230548</v>
      </c>
      <c r="BN11" s="8">
        <f t="shared" si="111"/>
        <v>0.55094334082821539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1.3478000000000001</v>
      </c>
      <c r="F12">
        <f>VLOOKUP(B12,home!$B$2:$E$405,3,FALSE)</f>
        <v>0.96779999999999999</v>
      </c>
      <c r="G12">
        <f>VLOOKUP(C12,away!$B$2:$E$405,4,FALSE)</f>
        <v>1</v>
      </c>
      <c r="H12">
        <f>VLOOKUP(A12,away!$A$2:$E$405,3,FALSE)</f>
        <v>1.2736000000000001</v>
      </c>
      <c r="I12">
        <f>VLOOKUP(C12,away!$B$2:$E$405,3,FALSE)</f>
        <v>0.81930000000000003</v>
      </c>
      <c r="J12">
        <f>VLOOKUP(B12,home!$B$2:$E$405,4,FALSE)</f>
        <v>0.61450000000000005</v>
      </c>
      <c r="K12" s="3">
        <f t="shared" si="56"/>
        <v>1.30440084</v>
      </c>
      <c r="L12" s="3">
        <f t="shared" si="57"/>
        <v>0.64120646496000011</v>
      </c>
      <c r="M12" s="5">
        <f t="shared" si="58"/>
        <v>0.14290041285103083</v>
      </c>
      <c r="N12" s="5">
        <f t="shared" si="59"/>
        <v>0.18639941855923142</v>
      </c>
      <c r="O12" s="5">
        <f t="shared" si="60"/>
        <v>9.1628668565534047E-2</v>
      </c>
      <c r="P12" s="5">
        <f t="shared" si="61"/>
        <v>0.11952051224496421</v>
      </c>
      <c r="Q12" s="5">
        <f t="shared" si="62"/>
        <v>0.12156977907208653</v>
      </c>
      <c r="R12" s="5">
        <f t="shared" si="63"/>
        <v>2.9376447329948784E-2</v>
      </c>
      <c r="S12" s="5">
        <f t="shared" si="64"/>
        <v>2.499144782421038E-2</v>
      </c>
      <c r="T12" s="5">
        <f t="shared" si="65"/>
        <v>7.795132828478081E-2</v>
      </c>
      <c r="U12" s="5">
        <f t="shared" si="66"/>
        <v>3.8318662573400948E-2</v>
      </c>
      <c r="V12" s="5">
        <f t="shared" si="67"/>
        <v>2.3225114812468629E-3</v>
      </c>
      <c r="W12" s="5">
        <f t="shared" si="68"/>
        <v>5.2858573980081383E-2</v>
      </c>
      <c r="X12" s="5">
        <f t="shared" si="69"/>
        <v>3.3893259364594627E-2</v>
      </c>
      <c r="Y12" s="5">
        <f t="shared" si="70"/>
        <v>1.0866288511572069E-2</v>
      </c>
      <c r="Z12" s="5">
        <f t="shared" si="71"/>
        <v>6.2787893151733647E-3</v>
      </c>
      <c r="AA12" s="5">
        <f t="shared" si="72"/>
        <v>8.1900580568951623E-3</v>
      </c>
      <c r="AB12" s="5">
        <f t="shared" si="73"/>
        <v>5.3415593045314088E-3</v>
      </c>
      <c r="AC12" s="5">
        <f t="shared" si="74"/>
        <v>1.2140787262053438E-4</v>
      </c>
      <c r="AD12" s="5">
        <f t="shared" si="75"/>
        <v>1.7237192075205077E-2</v>
      </c>
      <c r="AE12" s="5">
        <f t="shared" si="76"/>
        <v>1.1052598996378777E-2</v>
      </c>
      <c r="AF12" s="5">
        <f t="shared" si="77"/>
        <v>3.5434989655442396E-3</v>
      </c>
      <c r="AG12" s="5">
        <f t="shared" si="78"/>
        <v>7.5737148176201305E-4</v>
      </c>
      <c r="AH12" s="5">
        <f t="shared" si="79"/>
        <v>1.0065000752527331E-3</v>
      </c>
      <c r="AI12" s="5">
        <f t="shared" si="80"/>
        <v>1.3128795436197283E-3</v>
      </c>
      <c r="AJ12" s="5">
        <f t="shared" si="81"/>
        <v>8.5626058975819526E-4</v>
      </c>
      <c r="AK12" s="5">
        <f t="shared" si="82"/>
        <v>3.7230234417982855E-4</v>
      </c>
      <c r="AL12" s="5">
        <f t="shared" si="83"/>
        <v>4.0617744446419763E-6</v>
      </c>
      <c r="AM12" s="5">
        <f t="shared" si="84"/>
        <v>4.4968415644277646E-3</v>
      </c>
      <c r="AN12" s="5">
        <f t="shared" si="85"/>
        <v>2.8834038830119241E-3</v>
      </c>
      <c r="AO12" s="5">
        <f t="shared" si="86"/>
        <v>9.2442860543900658E-4</v>
      </c>
      <c r="AP12" s="5">
        <f t="shared" si="87"/>
        <v>1.9758319940048273E-4</v>
      </c>
      <c r="AQ12" s="5">
        <f t="shared" si="88"/>
        <v>3.1672906205767582E-5</v>
      </c>
      <c r="AR12" s="5">
        <f t="shared" si="89"/>
        <v>1.2907487104695583E-4</v>
      </c>
      <c r="AS12" s="5">
        <f t="shared" si="90"/>
        <v>1.6836537021654087E-4</v>
      </c>
      <c r="AT12" s="5">
        <f t="shared" si="91"/>
        <v>1.0980796516868346E-4</v>
      </c>
      <c r="AU12" s="5">
        <f t="shared" si="92"/>
        <v>4.7744534001573831E-5</v>
      </c>
      <c r="AV12" s="5">
        <f t="shared" si="93"/>
        <v>1.556950256426537E-5</v>
      </c>
      <c r="AW12" s="5">
        <f t="shared" si="94"/>
        <v>9.4367459703329081E-8</v>
      </c>
      <c r="AX12" s="5">
        <f t="shared" si="95"/>
        <v>9.7761398566441641E-4</v>
      </c>
      <c r="AY12" s="5">
        <f t="shared" si="96"/>
        <v>6.268524078433368E-4</v>
      </c>
      <c r="AZ12" s="5">
        <f t="shared" si="97"/>
        <v>2.0097090824244509E-4</v>
      </c>
      <c r="BA12" s="5">
        <f t="shared" si="98"/>
        <v>4.2954615211312919E-5</v>
      </c>
      <c r="BB12" s="5">
        <f t="shared" si="99"/>
        <v>6.8856942433407507E-6</v>
      </c>
      <c r="BC12" s="5">
        <f t="shared" si="100"/>
        <v>8.8303033291358917E-7</v>
      </c>
      <c r="BD12" s="5">
        <f t="shared" si="101"/>
        <v>1.3793940296531067E-5</v>
      </c>
      <c r="BE12" s="5">
        <f t="shared" si="102"/>
        <v>1.7992827309704975E-5</v>
      </c>
      <c r="BF12" s="5">
        <f t="shared" si="103"/>
        <v>1.1734929528377055E-5</v>
      </c>
      <c r="BG12" s="5">
        <f t="shared" si="104"/>
        <v>5.1023506447186132E-6</v>
      </c>
      <c r="BH12" s="5">
        <f t="shared" si="105"/>
        <v>1.6638776167363753E-6</v>
      </c>
      <c r="BI12" s="5">
        <f t="shared" si="106"/>
        <v>4.3407267218562486E-7</v>
      </c>
      <c r="BJ12" s="8">
        <f t="shared" si="107"/>
        <v>0.52651940009125964</v>
      </c>
      <c r="BK12" s="8">
        <f t="shared" si="108"/>
        <v>0.29048720645636072</v>
      </c>
      <c r="BL12" s="8">
        <f t="shared" si="109"/>
        <v>0.17692462262418709</v>
      </c>
      <c r="BM12" s="8">
        <f t="shared" si="110"/>
        <v>0.30818802182380151</v>
      </c>
      <c r="BN12" s="8">
        <f t="shared" si="111"/>
        <v>0.69139523862279584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1.3478000000000001</v>
      </c>
      <c r="F13">
        <f>VLOOKUP(B13,home!$B$2:$E$405,3,FALSE)</f>
        <v>1.0323</v>
      </c>
      <c r="G13">
        <f>VLOOKUP(C13,away!$B$2:$E$405,4,FALSE)</f>
        <v>1.2258</v>
      </c>
      <c r="H13">
        <f>VLOOKUP(A13,away!$A$2:$E$405,3,FALSE)</f>
        <v>1.2736000000000001</v>
      </c>
      <c r="I13">
        <f>VLOOKUP(C13,away!$B$2:$E$405,3,FALSE)</f>
        <v>0.58030000000000004</v>
      </c>
      <c r="J13">
        <f>VLOOKUP(B13,home!$B$2:$E$405,4,FALSE)</f>
        <v>1.4338</v>
      </c>
      <c r="K13" s="3">
        <f t="shared" si="56"/>
        <v>1.7054971436520003</v>
      </c>
      <c r="L13" s="3">
        <f t="shared" si="57"/>
        <v>1.0596786807040002</v>
      </c>
      <c r="M13" s="5">
        <f t="shared" si="58"/>
        <v>6.2965027589274733E-2</v>
      </c>
      <c r="N13" s="5">
        <f t="shared" si="59"/>
        <v>0.10738667470347746</v>
      </c>
      <c r="O13" s="5">
        <f t="shared" si="60"/>
        <v>6.6722697366293632E-2</v>
      </c>
      <c r="P13" s="5">
        <f t="shared" si="61"/>
        <v>0.11379536977497062</v>
      </c>
      <c r="Q13" s="5">
        <f t="shared" si="62"/>
        <v>9.1573833486533696E-2</v>
      </c>
      <c r="R13" s="5">
        <f t="shared" si="63"/>
        <v>3.535230995906314E-2</v>
      </c>
      <c r="S13" s="5">
        <f t="shared" si="64"/>
        <v>5.1414994473964373E-2</v>
      </c>
      <c r="T13" s="5">
        <f t="shared" si="65"/>
        <v>9.7038839056017817E-2</v>
      </c>
      <c r="U13" s="5">
        <f t="shared" si="66"/>
        <v>6.0293263656682347E-2</v>
      </c>
      <c r="V13" s="5">
        <f t="shared" si="67"/>
        <v>1.0324581989135563E-2</v>
      </c>
      <c r="W13" s="5">
        <f t="shared" si="68"/>
        <v>5.2059637148182375E-2</v>
      </c>
      <c r="X13" s="5">
        <f t="shared" si="69"/>
        <v>5.5166487611114853E-2</v>
      </c>
      <c r="Y13" s="5">
        <f t="shared" si="70"/>
        <v>2.9229375405409874E-2</v>
      </c>
      <c r="Z13" s="5">
        <f t="shared" si="71"/>
        <v>1.2487363059086307E-2</v>
      </c>
      <c r="AA13" s="5">
        <f t="shared" si="72"/>
        <v>2.12971620290172E-2</v>
      </c>
      <c r="AB13" s="5">
        <f t="shared" si="73"/>
        <v>1.8161124504191342E-2</v>
      </c>
      <c r="AC13" s="5">
        <f t="shared" si="74"/>
        <v>1.1662124895044613E-3</v>
      </c>
      <c r="AD13" s="5">
        <f t="shared" si="75"/>
        <v>2.2196890613946144E-2</v>
      </c>
      <c r="AE13" s="5">
        <f t="shared" si="76"/>
        <v>2.3521571761517455E-2</v>
      </c>
      <c r="AF13" s="5">
        <f t="shared" si="77"/>
        <v>1.2462654066164638E-2</v>
      </c>
      <c r="AG13" s="5">
        <f t="shared" si="78"/>
        <v>4.4021362729678966E-3</v>
      </c>
      <c r="AH13" s="5">
        <f t="shared" si="79"/>
        <v>3.3081481029811114E-3</v>
      </c>
      <c r="AI13" s="5">
        <f t="shared" si="80"/>
        <v>5.6420371404120682E-3</v>
      </c>
      <c r="AJ13" s="5">
        <f t="shared" si="81"/>
        <v>4.8112391136756428E-3</v>
      </c>
      <c r="AK13" s="5">
        <f t="shared" si="82"/>
        <v>2.7351848552668637E-3</v>
      </c>
      <c r="AL13" s="5">
        <f t="shared" si="83"/>
        <v>8.4306851952816131E-5</v>
      </c>
      <c r="AM13" s="5">
        <f t="shared" si="84"/>
        <v>7.5713467080082064E-3</v>
      </c>
      <c r="AN13" s="5">
        <f t="shared" si="85"/>
        <v>8.0231946906947123E-3</v>
      </c>
      <c r="AO13" s="5">
        <f t="shared" si="86"/>
        <v>4.2510041824333541E-3</v>
      </c>
      <c r="AP13" s="5">
        <f t="shared" si="87"/>
        <v>1.5015661679027214E-3</v>
      </c>
      <c r="AQ13" s="5">
        <f t="shared" si="88"/>
        <v>3.9779441394822924E-4</v>
      </c>
      <c r="AR13" s="5">
        <f t="shared" si="89"/>
        <v>7.0111480346809324E-4</v>
      </c>
      <c r="AS13" s="5">
        <f t="shared" si="90"/>
        <v>1.1957492946869665E-3</v>
      </c>
      <c r="AT13" s="5">
        <f t="shared" si="91"/>
        <v>1.019673503306258E-3</v>
      </c>
      <c r="AU13" s="5">
        <f t="shared" si="92"/>
        <v>5.7968341578215057E-4</v>
      </c>
      <c r="AV13" s="5">
        <f t="shared" si="93"/>
        <v>2.471621024597231E-4</v>
      </c>
      <c r="AW13" s="5">
        <f t="shared" si="94"/>
        <v>4.2323888883890446E-6</v>
      </c>
      <c r="AX13" s="5">
        <f t="shared" si="95"/>
        <v>2.1521516973511631E-3</v>
      </c>
      <c r="AY13" s="5">
        <f t="shared" si="96"/>
        <v>2.2805892713239555E-3</v>
      </c>
      <c r="AZ13" s="5">
        <f t="shared" si="97"/>
        <v>1.2083459151321328E-3</v>
      </c>
      <c r="BA13" s="5">
        <f t="shared" si="98"/>
        <v>4.2681946839376214E-4</v>
      </c>
      <c r="BB13" s="5">
        <f t="shared" si="99"/>
        <v>1.1307287279157113E-4</v>
      </c>
      <c r="BC13" s="5">
        <f t="shared" si="100"/>
        <v>2.3964182532636676E-5</v>
      </c>
      <c r="BD13" s="5">
        <f t="shared" si="101"/>
        <v>1.2382606832685218E-4</v>
      </c>
      <c r="BE13" s="5">
        <f t="shared" si="102"/>
        <v>2.111850058411038E-4</v>
      </c>
      <c r="BF13" s="5">
        <f t="shared" si="103"/>
        <v>1.8008771212206683E-4</v>
      </c>
      <c r="BG13" s="5">
        <f t="shared" si="104"/>
        <v>1.023796928770029E-4</v>
      </c>
      <c r="BH13" s="5">
        <f t="shared" si="105"/>
        <v>4.3652068442424364E-5</v>
      </c>
      <c r="BI13" s="5">
        <f t="shared" si="106"/>
        <v>1.4889695608611269E-5</v>
      </c>
      <c r="BJ13" s="8">
        <f t="shared" si="107"/>
        <v>0.52298794969584461</v>
      </c>
      <c r="BK13" s="8">
        <f t="shared" si="108"/>
        <v>0.24203108244012653</v>
      </c>
      <c r="BL13" s="8">
        <f t="shared" si="109"/>
        <v>0.2227425700905046</v>
      </c>
      <c r="BM13" s="8">
        <f t="shared" si="110"/>
        <v>0.5201766955235132</v>
      </c>
      <c r="BN13" s="8">
        <f t="shared" si="111"/>
        <v>0.47779591287961332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1.3478000000000001</v>
      </c>
      <c r="F14">
        <f>VLOOKUP(B14,home!$B$2:$E$405,3,FALSE)</f>
        <v>1.0968</v>
      </c>
      <c r="G14">
        <f>VLOOKUP(C14,away!$B$2:$E$405,4,FALSE)</f>
        <v>0.871</v>
      </c>
      <c r="H14">
        <f>VLOOKUP(A14,away!$A$2:$E$405,3,FALSE)</f>
        <v>1.2736000000000001</v>
      </c>
      <c r="I14">
        <f>VLOOKUP(C14,away!$B$2:$E$405,3,FALSE)</f>
        <v>1.2290000000000001</v>
      </c>
      <c r="J14">
        <f>VLOOKUP(B14,home!$B$2:$E$405,4,FALSE)</f>
        <v>1.0924</v>
      </c>
      <c r="K14" s="3">
        <f t="shared" si="56"/>
        <v>1.2875705918400002</v>
      </c>
      <c r="L14" s="3">
        <f t="shared" si="57"/>
        <v>1.7098839065600002</v>
      </c>
      <c r="M14" s="5">
        <f t="shared" si="58"/>
        <v>4.9913962866609859E-2</v>
      </c>
      <c r="N14" s="5">
        <f t="shared" si="59"/>
        <v>6.4267750709240651E-2</v>
      </c>
      <c r="O14" s="5">
        <f t="shared" si="60"/>
        <v>8.5347081818249654E-2</v>
      </c>
      <c r="P14" s="5">
        <f t="shared" si="61"/>
        <v>0.10989039264854063</v>
      </c>
      <c r="Q14" s="5">
        <f t="shared" si="62"/>
        <v>4.1374632908461294E-2</v>
      </c>
      <c r="R14" s="5">
        <f t="shared" si="63"/>
        <v>7.2966800836442344E-2</v>
      </c>
      <c r="S14" s="5">
        <f t="shared" si="64"/>
        <v>6.0483568639511161E-2</v>
      </c>
      <c r="T14" s="5">
        <f t="shared" si="65"/>
        <v>7.0745818950005743E-2</v>
      </c>
      <c r="U14" s="5">
        <f t="shared" si="66"/>
        <v>9.3949906937649499E-2</v>
      </c>
      <c r="V14" s="5">
        <f t="shared" si="67"/>
        <v>1.4795599656470933E-2</v>
      </c>
      <c r="W14" s="5">
        <f t="shared" si="68"/>
        <v>1.7757586860370086E-2</v>
      </c>
      <c r="X14" s="5">
        <f t="shared" si="69"/>
        <v>3.0363411991888131E-2</v>
      </c>
      <c r="Y14" s="5">
        <f t="shared" si="70"/>
        <v>2.595895475659022E-2</v>
      </c>
      <c r="Z14" s="5">
        <f t="shared" si="71"/>
        <v>4.1588252821133855E-2</v>
      </c>
      <c r="AA14" s="5">
        <f t="shared" si="72"/>
        <v>5.3547811298498879E-2</v>
      </c>
      <c r="AB14" s="5">
        <f t="shared" si="73"/>
        <v>3.447329354267243E-2</v>
      </c>
      <c r="AC14" s="5">
        <f t="shared" si="74"/>
        <v>2.035871029797371E-3</v>
      </c>
      <c r="AD14" s="5">
        <f t="shared" si="75"/>
        <v>5.7160366558642291E-3</v>
      </c>
      <c r="AE14" s="5">
        <f t="shared" si="76"/>
        <v>9.7737590871692873E-3</v>
      </c>
      <c r="AF14" s="5">
        <f t="shared" si="77"/>
        <v>8.355996684872663E-3</v>
      </c>
      <c r="AG14" s="5">
        <f t="shared" si="78"/>
        <v>4.7625947515774949E-3</v>
      </c>
      <c r="AH14" s="5">
        <f t="shared" si="79"/>
        <v>1.7777771050201337E-2</v>
      </c>
      <c r="AI14" s="5">
        <f t="shared" si="80"/>
        <v>2.2890135192703758E-2</v>
      </c>
      <c r="AJ14" s="5">
        <f t="shared" si="81"/>
        <v>1.4736332458683598E-2</v>
      </c>
      <c r="AK14" s="5">
        <f t="shared" si="82"/>
        <v>6.3246894351260815E-3</v>
      </c>
      <c r="AL14" s="5">
        <f t="shared" si="83"/>
        <v>1.7928663964758595E-4</v>
      </c>
      <c r="AM14" s="5">
        <f t="shared" si="84"/>
        <v>1.4719601399940476E-3</v>
      </c>
      <c r="AN14" s="5">
        <f t="shared" si="85"/>
        <v>2.5168809544736269E-3</v>
      </c>
      <c r="AO14" s="5">
        <f t="shared" si="86"/>
        <v>2.1517871193909139E-3</v>
      </c>
      <c r="AP14" s="5">
        <f t="shared" si="87"/>
        <v>1.226435388596542E-3</v>
      </c>
      <c r="AQ14" s="5">
        <f t="shared" si="88"/>
        <v>5.242655333492221E-4</v>
      </c>
      <c r="AR14" s="5">
        <f t="shared" si="89"/>
        <v>6.0795849226495061E-3</v>
      </c>
      <c r="AS14" s="5">
        <f t="shared" si="90"/>
        <v>7.827894756997366E-3</v>
      </c>
      <c r="AT14" s="5">
        <f t="shared" si="91"/>
        <v>5.0394835425641672E-3</v>
      </c>
      <c r="AU14" s="5">
        <f t="shared" si="92"/>
        <v>2.1628969358224288E-3</v>
      </c>
      <c r="AV14" s="5">
        <f t="shared" si="93"/>
        <v>6.9622062193645177E-4</v>
      </c>
      <c r="AW14" s="5">
        <f t="shared" si="94"/>
        <v>1.0964355293706941E-5</v>
      </c>
      <c r="AX14" s="5">
        <f t="shared" si="95"/>
        <v>3.1587543143617061E-4</v>
      </c>
      <c r="AY14" s="5">
        <f t="shared" si="96"/>
        <v>5.4011031669040492E-4</v>
      </c>
      <c r="AZ14" s="5">
        <f t="shared" si="97"/>
        <v>4.617629691379743E-4</v>
      </c>
      <c r="BA14" s="5">
        <f t="shared" si="98"/>
        <v>2.6318702319146151E-4</v>
      </c>
      <c r="BB14" s="5">
        <f t="shared" si="99"/>
        <v>1.1250481384262845E-4</v>
      </c>
      <c r="BC14" s="5">
        <f t="shared" si="100"/>
        <v>3.8474034120007815E-5</v>
      </c>
      <c r="BD14" s="5">
        <f t="shared" si="101"/>
        <v>1.7325640696338675E-3</v>
      </c>
      <c r="BE14" s="5">
        <f t="shared" si="102"/>
        <v>2.230798544539198E-3</v>
      </c>
      <c r="BF14" s="5">
        <f t="shared" si="103"/>
        <v>1.4361553011340733E-3</v>
      </c>
      <c r="BG14" s="5">
        <f t="shared" si="104"/>
        <v>6.1638377701845085E-4</v>
      </c>
      <c r="BH14" s="5">
        <f t="shared" si="105"/>
        <v>1.9840940614405535E-4</v>
      </c>
      <c r="BI14" s="5">
        <f t="shared" si="106"/>
        <v>5.1093223299104834E-5</v>
      </c>
      <c r="BJ14" s="8">
        <f t="shared" si="107"/>
        <v>0.28869978708026278</v>
      </c>
      <c r="BK14" s="8">
        <f t="shared" si="108"/>
        <v>0.23783879179726794</v>
      </c>
      <c r="BL14" s="8">
        <f t="shared" si="109"/>
        <v>0.43008530767196629</v>
      </c>
      <c r="BM14" s="8">
        <f t="shared" si="110"/>
        <v>0.5739223716216898</v>
      </c>
      <c r="BN14" s="8">
        <f t="shared" si="111"/>
        <v>0.42376062178754442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1.3478000000000001</v>
      </c>
      <c r="F15">
        <f>VLOOKUP(B15,home!$B$2:$E$405,3,FALSE)</f>
        <v>1.0323</v>
      </c>
      <c r="G15">
        <f>VLOOKUP(C15,away!$B$2:$E$405,4,FALSE)</f>
        <v>1.1613</v>
      </c>
      <c r="H15">
        <f>VLOOKUP(A15,away!$A$2:$E$405,3,FALSE)</f>
        <v>1.2736000000000001</v>
      </c>
      <c r="I15">
        <f>VLOOKUP(C15,away!$B$2:$E$405,3,FALSE)</f>
        <v>1.1607000000000001</v>
      </c>
      <c r="J15">
        <f>VLOOKUP(B15,home!$B$2:$E$405,4,FALSE)</f>
        <v>0.47789999999999999</v>
      </c>
      <c r="K15" s="3">
        <f t="shared" si="56"/>
        <v>1.6157561045220001</v>
      </c>
      <c r="L15" s="3">
        <f t="shared" si="57"/>
        <v>0.7064640478080001</v>
      </c>
      <c r="M15" s="5">
        <f t="shared" si="58"/>
        <v>9.8055645294168631E-2</v>
      </c>
      <c r="N15" s="5">
        <f t="shared" si="59"/>
        <v>0.15843400746689693</v>
      </c>
      <c r="O15" s="5">
        <f t="shared" si="60"/>
        <v>6.9272788084943845E-2</v>
      </c>
      <c r="P15" s="5">
        <f t="shared" si="61"/>
        <v>0.11192793022550691</v>
      </c>
      <c r="Q15" s="5">
        <f t="shared" si="62"/>
        <v>0.12799535736426146</v>
      </c>
      <c r="R15" s="5">
        <f t="shared" si="63"/>
        <v>2.4469367136717612E-2</v>
      </c>
      <c r="S15" s="5">
        <f t="shared" si="64"/>
        <v>3.1940694304193655E-2</v>
      </c>
      <c r="T15" s="5">
        <f t="shared" si="65"/>
        <v>9.0424118264187656E-2</v>
      </c>
      <c r="U15" s="5">
        <f t="shared" si="66"/>
        <v>3.9536529324941498E-2</v>
      </c>
      <c r="V15" s="5">
        <f t="shared" si="67"/>
        <v>4.0510510273232036E-3</v>
      </c>
      <c r="W15" s="5">
        <f t="shared" si="68"/>
        <v>6.8936426670593465E-2</v>
      </c>
      <c r="X15" s="5">
        <f t="shared" si="69"/>
        <v>4.8701107027126836E-2</v>
      </c>
      <c r="Y15" s="5">
        <f t="shared" si="70"/>
        <v>1.7202790601557327E-2</v>
      </c>
      <c r="Z15" s="5">
        <f t="shared" si="71"/>
        <v>5.7622427182351934E-3</v>
      </c>
      <c r="AA15" s="5">
        <f t="shared" si="72"/>
        <v>9.3103788477259582E-3</v>
      </c>
      <c r="AB15" s="5">
        <f t="shared" si="73"/>
        <v>7.5216507293128622E-3</v>
      </c>
      <c r="AC15" s="5">
        <f t="shared" si="74"/>
        <v>2.8901048695737647E-4</v>
      </c>
      <c r="AD15" s="5">
        <f t="shared" si="75"/>
        <v>2.7846113054236146E-2</v>
      </c>
      <c r="AE15" s="5">
        <f t="shared" si="76"/>
        <v>1.9672277744014859E-2</v>
      </c>
      <c r="AF15" s="5">
        <f t="shared" si="77"/>
        <v>6.9488784823199838E-3</v>
      </c>
      <c r="AG15" s="5">
        <f t="shared" si="78"/>
        <v>1.6363776067818963E-3</v>
      </c>
      <c r="AH15" s="5">
        <f t="shared" si="79"/>
        <v>1.0177043287941515E-3</v>
      </c>
      <c r="AI15" s="5">
        <f t="shared" si="80"/>
        <v>1.6443619818476151E-3</v>
      </c>
      <c r="AJ15" s="5">
        <f t="shared" si="81"/>
        <v>1.3284439551070895E-3</v>
      </c>
      <c r="AK15" s="5">
        <f t="shared" si="82"/>
        <v>7.1548047665987661E-4</v>
      </c>
      <c r="AL15" s="5">
        <f t="shared" si="83"/>
        <v>1.3195913614788584E-5</v>
      </c>
      <c r="AM15" s="5">
        <f t="shared" si="84"/>
        <v>8.9985054309183587E-3</v>
      </c>
      <c r="AN15" s="5">
        <f t="shared" si="85"/>
        <v>6.357120570948855E-3</v>
      </c>
      <c r="AO15" s="5">
        <f t="shared" si="86"/>
        <v>2.245538565478016E-3</v>
      </c>
      <c r="AP15" s="5">
        <f t="shared" si="87"/>
        <v>5.287974214921898E-4</v>
      </c>
      <c r="AQ15" s="5">
        <f t="shared" si="88"/>
        <v>9.3394091714451335E-5</v>
      </c>
      <c r="AR15" s="5">
        <f t="shared" si="89"/>
        <v>1.4379430391832807E-4</v>
      </c>
      <c r="AS15" s="5">
        <f t="shared" si="90"/>
        <v>2.3233652435153035E-4</v>
      </c>
      <c r="AT15" s="5">
        <f t="shared" si="91"/>
        <v>1.8769957876220479E-4</v>
      </c>
      <c r="AU15" s="5">
        <f t="shared" si="92"/>
        <v>1.010922467337468E-4</v>
      </c>
      <c r="AV15" s="5">
        <f t="shared" si="93"/>
        <v>4.083510369497389E-5</v>
      </c>
      <c r="AW15" s="5">
        <f t="shared" si="94"/>
        <v>4.184107497519154E-7</v>
      </c>
      <c r="AX15" s="5">
        <f t="shared" si="95"/>
        <v>2.4232316802634546E-3</v>
      </c>
      <c r="AY15" s="5">
        <f t="shared" si="96"/>
        <v>1.7119260616155017E-3</v>
      </c>
      <c r="AZ15" s="5">
        <f t="shared" si="97"/>
        <v>6.047071075184475E-4</v>
      </c>
      <c r="BA15" s="5">
        <f t="shared" si="98"/>
        <v>1.4240127697191666E-4</v>
      </c>
      <c r="BB15" s="5">
        <f t="shared" si="99"/>
        <v>2.5150345635652086E-5</v>
      </c>
      <c r="BC15" s="5">
        <f t="shared" si="100"/>
        <v>3.5535629963066096E-6</v>
      </c>
      <c r="BD15" s="5">
        <f t="shared" si="101"/>
        <v>1.6930917666312634E-5</v>
      </c>
      <c r="BE15" s="5">
        <f t="shared" si="102"/>
        <v>2.7356233574504018E-5</v>
      </c>
      <c r="BF15" s="5">
        <f t="shared" si="103"/>
        <v>2.2100500697367284E-5</v>
      </c>
      <c r="BG15" s="5">
        <f t="shared" si="104"/>
        <v>1.1903006304921304E-5</v>
      </c>
      <c r="BH15" s="5">
        <f t="shared" si="105"/>
        <v>4.8080887748351117E-6</v>
      </c>
      <c r="BI15" s="5">
        <f t="shared" si="106"/>
        <v>1.5537397578047067E-6</v>
      </c>
      <c r="BJ15" s="8">
        <f t="shared" si="107"/>
        <v>0.5909317803975298</v>
      </c>
      <c r="BK15" s="8">
        <f t="shared" si="108"/>
        <v>0.24798945331338007</v>
      </c>
      <c r="BL15" s="8">
        <f t="shared" si="109"/>
        <v>0.15560711511028702</v>
      </c>
      <c r="BM15" s="8">
        <f t="shared" si="110"/>
        <v>0.4084239883160708</v>
      </c>
      <c r="BN15" s="8">
        <f t="shared" si="111"/>
        <v>0.59015509557249546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1.3478000000000001</v>
      </c>
      <c r="F16">
        <f>VLOOKUP(B16,home!$B$2:$E$405,3,FALSE)</f>
        <v>1.1291</v>
      </c>
      <c r="G16">
        <f>VLOOKUP(C16,away!$B$2:$E$405,4,FALSE)</f>
        <v>0.9355</v>
      </c>
      <c r="H16">
        <f>VLOOKUP(A16,away!$A$2:$E$405,3,FALSE)</f>
        <v>1.2736000000000001</v>
      </c>
      <c r="I16">
        <f>VLOOKUP(C16,away!$B$2:$E$405,3,FALSE)</f>
        <v>0.78520000000000001</v>
      </c>
      <c r="J16">
        <f>VLOOKUP(B16,home!$B$2:$E$405,4,FALSE)</f>
        <v>1.0241</v>
      </c>
      <c r="K16" s="3">
        <f t="shared" si="56"/>
        <v>1.42364481679</v>
      </c>
      <c r="L16" s="3">
        <f t="shared" si="57"/>
        <v>1.024131460352</v>
      </c>
      <c r="M16" s="5">
        <f t="shared" si="58"/>
        <v>8.6485693036854258E-2</v>
      </c>
      <c r="N16" s="5">
        <f t="shared" si="59"/>
        <v>0.12312490861840855</v>
      </c>
      <c r="O16" s="5">
        <f t="shared" si="60"/>
        <v>8.857271910938834E-2</v>
      </c>
      <c r="P16" s="5">
        <f t="shared" si="61"/>
        <v>0.1260960924690773</v>
      </c>
      <c r="Q16" s="5">
        <f t="shared" si="62"/>
        <v>8.7643068986169886E-2</v>
      </c>
      <c r="R16" s="5">
        <f t="shared" si="63"/>
        <v>4.535505408442269E-2</v>
      </c>
      <c r="S16" s="5">
        <f t="shared" si="64"/>
        <v>4.5962008216765153E-2</v>
      </c>
      <c r="T16" s="5">
        <f t="shared" si="65"/>
        <v>8.9758024230537248E-2</v>
      </c>
      <c r="U16" s="5">
        <f t="shared" si="66"/>
        <v>6.4569487662518479E-2</v>
      </c>
      <c r="V16" s="5">
        <f t="shared" si="67"/>
        <v>7.4458424980264415E-3</v>
      </c>
      <c r="W16" s="5">
        <f t="shared" si="68"/>
        <v>4.1590866963243059E-2</v>
      </c>
      <c r="X16" s="5">
        <f t="shared" si="69"/>
        <v>4.2594515320371867E-2</v>
      </c>
      <c r="Y16" s="5">
        <f t="shared" si="70"/>
        <v>2.1811191589019039E-2</v>
      </c>
      <c r="Z16" s="5">
        <f t="shared" si="71"/>
        <v>1.548317925794125E-2</v>
      </c>
      <c r="AA16" s="5">
        <f t="shared" si="72"/>
        <v>2.2042547897998498E-2</v>
      </c>
      <c r="AB16" s="5">
        <f t="shared" si="73"/>
        <v>1.569037953191544E-2</v>
      </c>
      <c r="AC16" s="5">
        <f t="shared" si="74"/>
        <v>6.7850213946747575E-4</v>
      </c>
      <c r="AD16" s="5">
        <f t="shared" si="75"/>
        <v>1.4802655544505858E-2</v>
      </c>
      <c r="AE16" s="5">
        <f t="shared" si="76"/>
        <v>1.5159865239882412E-2</v>
      </c>
      <c r="AF16" s="5">
        <f t="shared" si="77"/>
        <v>7.7628474634301491E-3</v>
      </c>
      <c r="AG16" s="5">
        <f t="shared" si="78"/>
        <v>2.6500587697375123E-3</v>
      </c>
      <c r="AH16" s="5">
        <f t="shared" si="79"/>
        <v>3.9642027460817918E-3</v>
      </c>
      <c r="AI16" s="5">
        <f t="shared" si="80"/>
        <v>5.6436166921640272E-3</v>
      </c>
      <c r="AJ16" s="5">
        <f t="shared" si="81"/>
        <v>4.0172528258744216E-3</v>
      </c>
      <c r="AK16" s="5">
        <f t="shared" si="82"/>
        <v>1.9063803877637008E-3</v>
      </c>
      <c r="AL16" s="5">
        <f t="shared" si="83"/>
        <v>3.9570229717555351E-5</v>
      </c>
      <c r="AM16" s="5">
        <f t="shared" si="84"/>
        <v>4.2147447681326975E-3</v>
      </c>
      <c r="AN16" s="5">
        <f t="shared" si="85"/>
        <v>4.3164527143986914E-3</v>
      </c>
      <c r="AO16" s="5">
        <f t="shared" si="86"/>
        <v>2.2103075109687429E-3</v>
      </c>
      <c r="AP16" s="5">
        <f t="shared" si="87"/>
        <v>7.5454848634513762E-4</v>
      </c>
      <c r="AQ16" s="5">
        <f t="shared" si="88"/>
        <v>1.9318921080675923E-4</v>
      </c>
      <c r="AR16" s="5">
        <f t="shared" si="89"/>
        <v>8.1197294949523103E-4</v>
      </c>
      <c r="AS16" s="5">
        <f t="shared" si="90"/>
        <v>1.1559610809225743E-3</v>
      </c>
      <c r="AT16" s="5">
        <f t="shared" si="91"/>
        <v>8.2283900063319436E-4</v>
      </c>
      <c r="AU16" s="5">
        <f t="shared" si="92"/>
        <v>3.9047682610137031E-4</v>
      </c>
      <c r="AV16" s="5">
        <f t="shared" si="93"/>
        <v>1.3897507738895649E-4</v>
      </c>
      <c r="AW16" s="5">
        <f t="shared" si="94"/>
        <v>1.6025936937856176E-6</v>
      </c>
      <c r="AX16" s="5">
        <f t="shared" si="95"/>
        <v>1.0000499238741476E-3</v>
      </c>
      <c r="AY16" s="5">
        <f t="shared" si="96"/>
        <v>1.0241825889621373E-3</v>
      </c>
      <c r="AZ16" s="5">
        <f t="shared" si="97"/>
        <v>5.2444880525044288E-4</v>
      </c>
      <c r="BA16" s="5">
        <f t="shared" si="98"/>
        <v>1.7903484026699922E-4</v>
      </c>
      <c r="BB16" s="5">
        <f t="shared" si="99"/>
        <v>4.5838803104132239E-5</v>
      </c>
      <c r="BC16" s="5">
        <f t="shared" si="100"/>
        <v>9.3889920727645508E-6</v>
      </c>
      <c r="BD16" s="5">
        <f t="shared" si="101"/>
        <v>1.3859450708881188E-4</v>
      </c>
      <c r="BE16" s="5">
        <f t="shared" si="102"/>
        <v>1.9730935165255194E-4</v>
      </c>
      <c r="BF16" s="5">
        <f t="shared" si="103"/>
        <v>1.4044921789217553E-4</v>
      </c>
      <c r="BG16" s="5">
        <f t="shared" si="104"/>
        <v>6.6649933691468357E-5</v>
      </c>
      <c r="BH16" s="5">
        <f t="shared" si="105"/>
        <v>2.3721458159814028E-5</v>
      </c>
      <c r="BI16" s="5">
        <f t="shared" si="106"/>
        <v>6.7541861911840086E-6</v>
      </c>
      <c r="BJ16" s="8">
        <f t="shared" si="107"/>
        <v>0.46137018936948826</v>
      </c>
      <c r="BK16" s="8">
        <f t="shared" si="108"/>
        <v>0.26773189117887031</v>
      </c>
      <c r="BL16" s="8">
        <f t="shared" si="109"/>
        <v>0.25565534452734484</v>
      </c>
      <c r="BM16" s="8">
        <f t="shared" si="110"/>
        <v>0.44194048803405517</v>
      </c>
      <c r="BN16" s="8">
        <f t="shared" si="111"/>
        <v>0.55727753630432098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1.3478000000000001</v>
      </c>
      <c r="F17">
        <f>VLOOKUP(B17,home!$B$2:$E$405,3,FALSE)</f>
        <v>0.6452</v>
      </c>
      <c r="G17">
        <f>VLOOKUP(C17,away!$B$2:$E$405,4,FALSE)</f>
        <v>1.3226</v>
      </c>
      <c r="H17">
        <f>VLOOKUP(A17,away!$A$2:$E$405,3,FALSE)</f>
        <v>1.2736000000000001</v>
      </c>
      <c r="I17">
        <f>VLOOKUP(C17,away!$B$2:$E$405,3,FALSE)</f>
        <v>0.751</v>
      </c>
      <c r="J17">
        <f>VLOOKUP(B17,home!$B$2:$E$405,4,FALSE)</f>
        <v>0.88759999999999994</v>
      </c>
      <c r="K17" s="3">
        <f t="shared" si="56"/>
        <v>1.1501337006560002</v>
      </c>
      <c r="L17" s="3">
        <f t="shared" si="57"/>
        <v>0.84896596735999996</v>
      </c>
      <c r="M17" s="5">
        <f t="shared" si="58"/>
        <v>0.13545718478837285</v>
      </c>
      <c r="N17" s="5">
        <f t="shared" si="59"/>
        <v>0.15579387322109489</v>
      </c>
      <c r="O17" s="5">
        <f t="shared" si="60"/>
        <v>0.11499853991972321</v>
      </c>
      <c r="P17" s="5">
        <f t="shared" si="61"/>
        <v>0.13226369628790802</v>
      </c>
      <c r="Q17" s="5">
        <f t="shared" si="62"/>
        <v>8.9591891973654816E-2</v>
      </c>
      <c r="R17" s="5">
        <f t="shared" si="63"/>
        <v>4.8814923343967698E-2</v>
      </c>
      <c r="S17" s="5">
        <f t="shared" si="64"/>
        <v>3.2286374072867878E-2</v>
      </c>
      <c r="T17" s="5">
        <f t="shared" si="65"/>
        <v>7.6060467237026474E-2</v>
      </c>
      <c r="U17" s="5">
        <f t="shared" si="66"/>
        <v>5.6143688432836535E-2</v>
      </c>
      <c r="V17" s="5">
        <f t="shared" si="67"/>
        <v>3.5028002729203282E-3</v>
      </c>
      <c r="W17" s="5">
        <f t="shared" si="68"/>
        <v>3.4347551421477399E-2</v>
      </c>
      <c r="X17" s="5">
        <f t="shared" si="69"/>
        <v>2.91599022189819E-2</v>
      </c>
      <c r="Y17" s="5">
        <f t="shared" si="70"/>
        <v>1.2377882297730489E-2</v>
      </c>
      <c r="Z17" s="5">
        <f t="shared" si="71"/>
        <v>1.3814069539438594E-2</v>
      </c>
      <c r="AA17" s="5">
        <f t="shared" si="72"/>
        <v>1.5888026920513838E-2</v>
      </c>
      <c r="AB17" s="5">
        <f t="shared" si="73"/>
        <v>9.136677599106368E-3</v>
      </c>
      <c r="AC17" s="5">
        <f t="shared" si="74"/>
        <v>2.1376372180744187E-4</v>
      </c>
      <c r="AD17" s="5">
        <f t="shared" si="75"/>
        <v>9.8760691062140162E-3</v>
      </c>
      <c r="AE17" s="5">
        <f t="shared" si="76"/>
        <v>8.3844465624711914E-3</v>
      </c>
      <c r="AF17" s="5">
        <f t="shared" si="77"/>
        <v>3.5590548933432907E-3</v>
      </c>
      <c r="AG17" s="5">
        <f t="shared" si="78"/>
        <v>1.0071721601381761E-3</v>
      </c>
      <c r="AH17" s="5">
        <f t="shared" si="79"/>
        <v>2.9319187274319488E-3</v>
      </c>
      <c r="AI17" s="5">
        <f t="shared" si="80"/>
        <v>3.3720985360039374E-3</v>
      </c>
      <c r="AJ17" s="5">
        <f t="shared" si="81"/>
        <v>1.9391820840954448E-3</v>
      </c>
      <c r="AK17" s="5">
        <f t="shared" si="82"/>
        <v>7.4343955554216949E-4</v>
      </c>
      <c r="AL17" s="5">
        <f t="shared" si="83"/>
        <v>8.3489642938273326E-6</v>
      </c>
      <c r="AM17" s="5">
        <f t="shared" si="84"/>
        <v>2.271759981812867E-3</v>
      </c>
      <c r="AN17" s="5">
        <f t="shared" si="85"/>
        <v>1.9286469105694963E-3</v>
      </c>
      <c r="AO17" s="5">
        <f t="shared" si="86"/>
        <v>8.1867779506375395E-4</v>
      </c>
      <c r="AP17" s="5">
        <f t="shared" si="87"/>
        <v>2.3167652874748392E-4</v>
      </c>
      <c r="AQ17" s="5">
        <f t="shared" si="88"/>
        <v>4.9171372085678628E-5</v>
      </c>
      <c r="AR17" s="5">
        <f t="shared" si="89"/>
        <v>4.97819843731033E-4</v>
      </c>
      <c r="AS17" s="5">
        <f t="shared" si="90"/>
        <v>5.7255937913036463E-4</v>
      </c>
      <c r="AT17" s="5">
        <f t="shared" si="91"/>
        <v>3.2925991878225409E-4</v>
      </c>
      <c r="AU17" s="5">
        <f t="shared" si="92"/>
        <v>1.262309762889093E-4</v>
      </c>
      <c r="AV17" s="5">
        <f t="shared" si="93"/>
        <v>3.629562497414577E-5</v>
      </c>
      <c r="AW17" s="5">
        <f t="shared" si="94"/>
        <v>2.2644811663441364E-7</v>
      </c>
      <c r="AX17" s="5">
        <f t="shared" si="95"/>
        <v>4.3547128581410572E-4</v>
      </c>
      <c r="AY17" s="5">
        <f t="shared" si="96"/>
        <v>3.6970030141867522E-4</v>
      </c>
      <c r="AZ17" s="5">
        <f t="shared" si="97"/>
        <v>1.5693148701359459E-4</v>
      </c>
      <c r="BA17" s="5">
        <f t="shared" si="98"/>
        <v>4.4409830560579874E-5</v>
      </c>
      <c r="BB17" s="5">
        <f t="shared" si="99"/>
        <v>9.4256086905390941E-6</v>
      </c>
      <c r="BC17" s="5">
        <f t="shared" si="100"/>
        <v>1.6004041999840694E-6</v>
      </c>
      <c r="BD17" s="5">
        <f t="shared" si="101"/>
        <v>7.0438684200686713E-5</v>
      </c>
      <c r="BE17" s="5">
        <f t="shared" si="102"/>
        <v>8.1013904529075127E-5</v>
      </c>
      <c r="BF17" s="5">
        <f t="shared" si="103"/>
        <v>4.6588410910308541E-5</v>
      </c>
      <c r="BG17" s="5">
        <f t="shared" si="104"/>
        <v>1.7860967149318509E-5</v>
      </c>
      <c r="BH17" s="5">
        <f t="shared" si="105"/>
        <v>5.1356250611852374E-6</v>
      </c>
      <c r="BI17" s="5">
        <f t="shared" si="106"/>
        <v>1.1813310913605362E-6</v>
      </c>
      <c r="BJ17" s="8">
        <f t="shared" si="107"/>
        <v>0.42647578259810942</v>
      </c>
      <c r="BK17" s="8">
        <f t="shared" si="108"/>
        <v>0.30410186840958903</v>
      </c>
      <c r="BL17" s="8">
        <f t="shared" si="109"/>
        <v>0.25575287978506978</v>
      </c>
      <c r="BM17" s="8">
        <f t="shared" si="110"/>
        <v>0.32285501694418328</v>
      </c>
      <c r="BN17" s="8">
        <f t="shared" si="111"/>
        <v>0.67692010953472148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1.3478000000000001</v>
      </c>
      <c r="F18">
        <f>VLOOKUP(B18,home!$B$2:$E$405,3,FALSE)</f>
        <v>1.2581</v>
      </c>
      <c r="G18">
        <f>VLOOKUP(C18,away!$B$2:$E$405,4,FALSE)</f>
        <v>0.7742</v>
      </c>
      <c r="H18">
        <f>VLOOKUP(A18,away!$A$2:$E$405,3,FALSE)</f>
        <v>1.2736000000000001</v>
      </c>
      <c r="I18">
        <f>VLOOKUP(C18,away!$B$2:$E$405,3,FALSE)</f>
        <v>1.0583</v>
      </c>
      <c r="J18">
        <f>VLOOKUP(B18,home!$B$2:$E$405,4,FALSE)</f>
        <v>0.71689999999999998</v>
      </c>
      <c r="K18" s="3">
        <f t="shared" ref="K18:K81" si="112">E18*F18*G18</f>
        <v>1.3127855307560001</v>
      </c>
      <c r="L18" s="3">
        <f t="shared" ref="L18:L81" si="113">H18*I18*J18</f>
        <v>0.96627429587200009</v>
      </c>
      <c r="M18" s="5">
        <f t="shared" si="58"/>
        <v>0.10238041682307127</v>
      </c>
      <c r="N18" s="5">
        <f t="shared" si="59"/>
        <v>0.13440352983809611</v>
      </c>
      <c r="O18" s="5">
        <f t="shared" si="60"/>
        <v>9.8927565176795046E-2</v>
      </c>
      <c r="P18" s="5">
        <f t="shared" si="61"/>
        <v>0.12987067615701767</v>
      </c>
      <c r="Q18" s="5">
        <f t="shared" si="62"/>
        <v>8.8221504626992478E-2</v>
      </c>
      <c r="R18" s="5">
        <f t="shared" si="63"/>
        <v>4.7795581691769513E-2</v>
      </c>
      <c r="S18" s="5">
        <f t="shared" si="64"/>
        <v>4.1185592540194049E-2</v>
      </c>
      <c r="T18" s="5">
        <f t="shared" si="65"/>
        <v>8.5246172264215547E-2</v>
      </c>
      <c r="U18" s="5">
        <f t="shared" si="66"/>
        <v>6.2745348079021393E-2</v>
      </c>
      <c r="V18" s="5">
        <f t="shared" si="67"/>
        <v>5.8049304057456374E-3</v>
      </c>
      <c r="W18" s="5">
        <f t="shared" si="68"/>
        <v>3.8605304925279756E-2</v>
      </c>
      <c r="X18" s="5">
        <f t="shared" si="69"/>
        <v>3.7303313833598549E-2</v>
      </c>
      <c r="Y18" s="5">
        <f t="shared" si="70"/>
        <v>1.8022616654126338E-2</v>
      </c>
      <c r="Z18" s="5">
        <f t="shared" si="71"/>
        <v>1.5394547348335749E-2</v>
      </c>
      <c r="AA18" s="5">
        <f t="shared" si="72"/>
        <v>2.020973901143332E-2</v>
      </c>
      <c r="AB18" s="5">
        <f t="shared" si="73"/>
        <v>1.326552647728237E-2</v>
      </c>
      <c r="AC18" s="5">
        <f t="shared" si="74"/>
        <v>4.6022609855008502E-4</v>
      </c>
      <c r="AD18" s="5">
        <f t="shared" si="75"/>
        <v>1.2670121429082658E-2</v>
      </c>
      <c r="AE18" s="5">
        <f t="shared" si="76"/>
        <v>1.2242812662499583E-2</v>
      </c>
      <c r="AF18" s="5">
        <f t="shared" si="77"/>
        <v>5.9149575924747951E-3</v>
      </c>
      <c r="AG18" s="5">
        <f t="shared" si="78"/>
        <v>1.905157160927108E-3</v>
      </c>
      <c r="AH18" s="5">
        <f t="shared" si="79"/>
        <v>3.718838849820323E-3</v>
      </c>
      <c r="AI18" s="5">
        <f t="shared" si="80"/>
        <v>4.8820378332574054E-3</v>
      </c>
      <c r="AJ18" s="5">
        <f t="shared" si="81"/>
        <v>3.204534314051849E-3</v>
      </c>
      <c r="AK18" s="5">
        <f t="shared" si="82"/>
        <v>1.4022887600994573E-3</v>
      </c>
      <c r="AL18" s="5">
        <f t="shared" si="83"/>
        <v>2.3352073163404699E-5</v>
      </c>
      <c r="AM18" s="5">
        <f t="shared" si="84"/>
        <v>3.3266304170042451E-3</v>
      </c>
      <c r="AN18" s="5">
        <f t="shared" si="85"/>
        <v>3.2144374638171545E-3</v>
      </c>
      <c r="AO18" s="5">
        <f t="shared" si="86"/>
        <v>1.5530141484872493E-3</v>
      </c>
      <c r="AP18" s="5">
        <f t="shared" si="87"/>
        <v>5.0021255093625689E-4</v>
      </c>
      <c r="AQ18" s="5">
        <f t="shared" si="88"/>
        <v>1.2083563261056715E-4</v>
      </c>
      <c r="AR18" s="5">
        <f t="shared" si="89"/>
        <v>7.1868367821431448E-4</v>
      </c>
      <c r="AS18" s="5">
        <f t="shared" si="90"/>
        <v>9.4347753395025312E-4</v>
      </c>
      <c r="AT18" s="5">
        <f t="shared" si="91"/>
        <v>6.192918275816227E-4</v>
      </c>
      <c r="AU18" s="5">
        <f t="shared" si="92"/>
        <v>2.7099911685486472E-4</v>
      </c>
      <c r="AV18" s="5">
        <f t="shared" si="93"/>
        <v>8.8940929863680248E-5</v>
      </c>
      <c r="AW18" s="5">
        <f t="shared" si="94"/>
        <v>8.22843324465655E-7</v>
      </c>
      <c r="AX18" s="5">
        <f t="shared" si="95"/>
        <v>7.2785871293599557E-4</v>
      </c>
      <c r="AY18" s="5">
        <f t="shared" si="96"/>
        <v>7.0331116533652927E-4</v>
      </c>
      <c r="AZ18" s="5">
        <f t="shared" si="97"/>
        <v>3.3979575053223531E-4</v>
      </c>
      <c r="BA18" s="5">
        <f t="shared" si="98"/>
        <v>1.094452998619445E-4</v>
      </c>
      <c r="BB18" s="5">
        <f t="shared" si="99"/>
        <v>2.6438545015150083E-5</v>
      </c>
      <c r="BC18" s="5">
        <f t="shared" si="100"/>
        <v>5.1093772936788658E-6</v>
      </c>
      <c r="BD18" s="5">
        <f t="shared" si="101"/>
        <v>1.1574092752020593E-4</v>
      </c>
      <c r="BE18" s="5">
        <f t="shared" si="102"/>
        <v>1.5194301496480528E-4</v>
      </c>
      <c r="BF18" s="5">
        <f t="shared" si="103"/>
        <v>9.97342957726194E-5</v>
      </c>
      <c r="BG18" s="5">
        <f t="shared" si="104"/>
        <v>4.3643246803478027E-5</v>
      </c>
      <c r="BH18" s="5">
        <f t="shared" si="105"/>
        <v>1.4323555729704757E-5</v>
      </c>
      <c r="BI18" s="5">
        <f t="shared" si="106"/>
        <v>3.7607513421867165E-6</v>
      </c>
      <c r="BJ18" s="8">
        <f t="shared" si="107"/>
        <v>0.44516258005112391</v>
      </c>
      <c r="BK18" s="8">
        <f t="shared" si="108"/>
        <v>0.28042850526307861</v>
      </c>
      <c r="BL18" s="8">
        <f t="shared" si="109"/>
        <v>0.25922199907212845</v>
      </c>
      <c r="BM18" s="8">
        <f t="shared" si="110"/>
        <v>0.39790586909891251</v>
      </c>
      <c r="BN18" s="8">
        <f t="shared" si="111"/>
        <v>0.60159927431374216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1.3478000000000001</v>
      </c>
      <c r="F19">
        <f>VLOOKUP(B19,home!$B$2:$E$405,3,FALSE)</f>
        <v>0.9032</v>
      </c>
      <c r="G19">
        <f>VLOOKUP(C19,away!$B$2:$E$405,4,FALSE)</f>
        <v>1.3549</v>
      </c>
      <c r="H19">
        <f>VLOOKUP(A19,away!$A$2:$E$405,3,FALSE)</f>
        <v>1.2736000000000001</v>
      </c>
      <c r="I19">
        <f>VLOOKUP(C19,away!$B$2:$E$405,3,FALSE)</f>
        <v>1.0924</v>
      </c>
      <c r="J19">
        <f>VLOOKUP(B19,home!$B$2:$E$405,4,FALSE)</f>
        <v>1.0583</v>
      </c>
      <c r="K19" s="3">
        <f t="shared" si="112"/>
        <v>1.649364427504</v>
      </c>
      <c r="L19" s="3">
        <f t="shared" si="113"/>
        <v>1.4723923013120002</v>
      </c>
      <c r="M19" s="5">
        <f t="shared" si="58"/>
        <v>4.4079664346248687E-2</v>
      </c>
      <c r="N19" s="5">
        <f t="shared" si="59"/>
        <v>7.2703430349018952E-2</v>
      </c>
      <c r="O19" s="5">
        <f t="shared" si="60"/>
        <v>6.4902558427833629E-2</v>
      </c>
      <c r="P19" s="5">
        <f t="shared" si="61"/>
        <v>0.10704797112486873</v>
      </c>
      <c r="Q19" s="5">
        <f t="shared" si="62"/>
        <v>5.99572258875933E-2</v>
      </c>
      <c r="R19" s="5">
        <f t="shared" si="63"/>
        <v>4.7781013682297264E-2</v>
      </c>
      <c r="S19" s="5">
        <f t="shared" si="64"/>
        <v>6.4991806833744364E-2</v>
      </c>
      <c r="T19" s="5">
        <f t="shared" si="65"/>
        <v>8.8280557804916934E-2</v>
      </c>
      <c r="U19" s="5">
        <f t="shared" si="66"/>
        <v>7.8808304277663027E-2</v>
      </c>
      <c r="V19" s="5">
        <f t="shared" si="67"/>
        <v>1.7537038814900943E-2</v>
      </c>
      <c r="W19" s="5">
        <f t="shared" si="68"/>
        <v>3.2963771850272792E-2</v>
      </c>
      <c r="X19" s="5">
        <f t="shared" si="69"/>
        <v>4.8535603894546885E-2</v>
      </c>
      <c r="Y19" s="5">
        <f t="shared" si="70"/>
        <v>3.5731724756929789E-2</v>
      </c>
      <c r="Z19" s="5">
        <f t="shared" si="71"/>
        <v>2.3450798898232615E-2</v>
      </c>
      <c r="AA19" s="5">
        <f t="shared" si="72"/>
        <v>3.8678913499294879E-2</v>
      </c>
      <c r="AB19" s="5">
        <f t="shared" si="73"/>
        <v>3.1897812010120617E-2</v>
      </c>
      <c r="AC19" s="5">
        <f t="shared" si="74"/>
        <v>2.6618062610556451E-3</v>
      </c>
      <c r="AD19" s="5">
        <f t="shared" si="75"/>
        <v>1.3592318171549402E-2</v>
      </c>
      <c r="AE19" s="5">
        <f t="shared" si="76"/>
        <v>2.0013224632772542E-2</v>
      </c>
      <c r="AF19" s="5">
        <f t="shared" si="77"/>
        <v>1.4733658936860988E-2</v>
      </c>
      <c r="AG19" s="5">
        <f t="shared" si="78"/>
        <v>7.2312419962636248E-3</v>
      </c>
      <c r="AH19" s="5">
        <f t="shared" si="79"/>
        <v>8.6321939393434102E-3</v>
      </c>
      <c r="AI19" s="5">
        <f t="shared" si="80"/>
        <v>1.4237633614868643E-2</v>
      </c>
      <c r="AJ19" s="5">
        <f t="shared" si="81"/>
        <v>1.1741523208099765E-2</v>
      </c>
      <c r="AK19" s="5">
        <f t="shared" si="82"/>
        <v>6.4553502347174689E-3</v>
      </c>
      <c r="AL19" s="5">
        <f t="shared" si="83"/>
        <v>2.5856908304496039E-4</v>
      </c>
      <c r="AM19" s="5">
        <f t="shared" si="84"/>
        <v>4.483737215893957E-3</v>
      </c>
      <c r="AN19" s="5">
        <f t="shared" si="85"/>
        <v>6.6018201577883644E-3</v>
      </c>
      <c r="AO19" s="5">
        <f t="shared" si="86"/>
        <v>4.8602345874869815E-3</v>
      </c>
      <c r="AP19" s="5">
        <f t="shared" si="87"/>
        <v>2.3853906630620461E-3</v>
      </c>
      <c r="AQ19" s="5">
        <f t="shared" si="88"/>
        <v>8.7805771197852107E-4</v>
      </c>
      <c r="AR19" s="5">
        <f t="shared" si="89"/>
        <v>2.5419951799442648E-3</v>
      </c>
      <c r="AS19" s="5">
        <f t="shared" si="90"/>
        <v>4.1926764246867001E-3</v>
      </c>
      <c r="AT19" s="5">
        <f t="shared" si="91"/>
        <v>3.4576256754564488E-3</v>
      </c>
      <c r="AU19" s="5">
        <f t="shared" si="92"/>
        <v>1.9009615975741198E-3</v>
      </c>
      <c r="AV19" s="5">
        <f t="shared" si="93"/>
        <v>7.8384460927248122E-4</v>
      </c>
      <c r="AW19" s="5">
        <f t="shared" si="94"/>
        <v>1.7442721885285588E-5</v>
      </c>
      <c r="AX19" s="5">
        <f t="shared" si="95"/>
        <v>1.2325527776952199E-3</v>
      </c>
      <c r="AY19" s="5">
        <f t="shared" si="96"/>
        <v>1.8148012208391631E-3</v>
      </c>
      <c r="AZ19" s="5">
        <f t="shared" si="97"/>
        <v>1.3360496729876016E-3</v>
      </c>
      <c r="BA19" s="5">
        <f t="shared" si="98"/>
        <v>6.5572975089245344E-4</v>
      </c>
      <c r="BB19" s="5">
        <f t="shared" si="99"/>
        <v>2.4137285923882105E-4</v>
      </c>
      <c r="BC19" s="5">
        <f t="shared" si="100"/>
        <v>7.1079107937780921E-5</v>
      </c>
      <c r="BD19" s="5">
        <f t="shared" si="101"/>
        <v>6.2380235548702601E-4</v>
      </c>
      <c r="BE19" s="5">
        <f t="shared" si="102"/>
        <v>1.0288774149335054E-3</v>
      </c>
      <c r="BF19" s="5">
        <f t="shared" si="103"/>
        <v>8.4849690422679838E-4</v>
      </c>
      <c r="BG19" s="5">
        <f t="shared" si="104"/>
        <v>4.6649353689298337E-4</v>
      </c>
      <c r="BH19" s="5">
        <f t="shared" si="105"/>
        <v>1.9235446135295274E-4</v>
      </c>
      <c r="BI19" s="5">
        <f t="shared" si="106"/>
        <v>6.3452521205450613E-5</v>
      </c>
      <c r="BJ19" s="8">
        <f t="shared" si="107"/>
        <v>0.41830358400652601</v>
      </c>
      <c r="BK19" s="8">
        <f t="shared" si="108"/>
        <v>0.2383916576847025</v>
      </c>
      <c r="BL19" s="8">
        <f t="shared" si="109"/>
        <v>0.31923588357527138</v>
      </c>
      <c r="BM19" s="8">
        <f t="shared" si="110"/>
        <v>0.60111270184791821</v>
      </c>
      <c r="BN19" s="8">
        <f t="shared" si="111"/>
        <v>0.39647186381786054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1.3478000000000001</v>
      </c>
      <c r="F20">
        <f>VLOOKUP(B20,home!$B$2:$E$405,3,FALSE)</f>
        <v>1.0323</v>
      </c>
      <c r="G20">
        <f>VLOOKUP(C20,away!$B$2:$E$405,4,FALSE)</f>
        <v>1.6452</v>
      </c>
      <c r="H20">
        <f>VLOOKUP(A20,away!$A$2:$E$405,3,FALSE)</f>
        <v>1.2736000000000001</v>
      </c>
      <c r="I20">
        <f>VLOOKUP(C20,away!$B$2:$E$405,3,FALSE)</f>
        <v>1.0241</v>
      </c>
      <c r="J20">
        <f>VLOOKUP(B20,home!$B$2:$E$405,4,FALSE)</f>
        <v>0.85350000000000004</v>
      </c>
      <c r="K20" s="3">
        <f t="shared" si="112"/>
        <v>2.2890225980880001</v>
      </c>
      <c r="L20" s="3">
        <f t="shared" si="113"/>
        <v>1.1132147241600001</v>
      </c>
      <c r="M20" s="5">
        <f t="shared" ref="M20:M83" si="114">_xlfn.POISSON.DIST(0,K20,FALSE) * _xlfn.POISSON.DIST(0,L20,FALSE)</f>
        <v>3.329868666549899E-2</v>
      </c>
      <c r="N20" s="5">
        <f t="shared" ref="N20:N83" si="115">_xlfn.POISSON.DIST(1,K20,FALSE) * _xlfn.POISSON.DIST(0,L20,FALSE)</f>
        <v>7.622144626397874E-2</v>
      </c>
      <c r="O20" s="5">
        <f t="shared" ref="O20:O83" si="116">_xlfn.POISSON.DIST(0,K20,FALSE) * _xlfn.POISSON.DIST(1,L20,FALSE)</f>
        <v>3.7068588291223732E-2</v>
      </c>
      <c r="P20" s="5">
        <f t="shared" ref="P20:P83" si="117">_xlfn.POISSON.DIST(1,K20,FALSE) * _xlfn.POISSON.DIST(1,L20,FALSE)</f>
        <v>8.4850836277831368E-2</v>
      </c>
      <c r="Q20" s="5">
        <f t="shared" ref="Q20:Q83" si="118">_xlfn.POISSON.DIST(2,K20,FALSE) * _xlfn.POISSON.DIST(0,L20,FALSE)</f>
        <v>8.7236306478598771E-2</v>
      </c>
      <c r="R20" s="5">
        <f t="shared" ref="R20:R83" si="119">_xlfn.POISSON.DIST(0,K20,FALSE) * _xlfn.POISSON.DIST(2,L20,FALSE)</f>
        <v>2.0632649144807624E-2</v>
      </c>
      <c r="S20" s="5">
        <f t="shared" ref="S20:S83" si="120">_xlfn.POISSON.DIST(2,K20,FALSE) * _xlfn.POISSON.DIST(2,L20,FALSE)</f>
        <v>5.4053666510719856E-2</v>
      </c>
      <c r="T20" s="5">
        <f t="shared" ref="T20:T83" si="121">_xlfn.POISSON.DIST(2,K20,FALSE) * _xlfn.POISSON.DIST(1,L20,FALSE)</f>
        <v>9.7112740853310564E-2</v>
      </c>
      <c r="U20" s="5">
        <f t="shared" ref="U20:U83" si="122">_xlfn.POISSON.DIST(1,K20,FALSE) * _xlfn.POISSON.DIST(2,L20,FALSE)</f>
        <v>4.7228600150885695E-2</v>
      </c>
      <c r="V20" s="5">
        <f t="shared" ref="V20:V83" si="123">_xlfn.POISSON.DIST(3,K20,FALSE) * _xlfn.POISSON.DIST(3,L20,FALSE)</f>
        <v>1.5304236581764488E-2</v>
      </c>
      <c r="W20" s="5">
        <f t="shared" ref="W20:W83" si="124">_xlfn.POISSON.DIST(3,K20,FALSE) * _xlfn.POISSON.DIST(0,L20,FALSE)</f>
        <v>6.6561958967747734E-2</v>
      </c>
      <c r="X20" s="5">
        <f t="shared" ref="X20:X83" si="125">_xlfn.POISSON.DIST(3,K20,FALSE) * _xlfn.POISSON.DIST(1,L20,FALSE)</f>
        <v>7.4097752791830548E-2</v>
      </c>
      <c r="Y20" s="5">
        <f t="shared" ref="Y20:Y83" si="126">_xlfn.POISSON.DIST(3,K20,FALSE) * _xlfn.POISSON.DIST(2,L20,FALSE)</f>
        <v>4.1243354717516764E-2</v>
      </c>
      <c r="Z20" s="5">
        <f t="shared" ref="Z20:Z83" si="127">_xlfn.POISSON.DIST(0,K20,FALSE) * _xlfn.POISSON.DIST(3,L20,FALSE)</f>
        <v>7.6561896088090265E-3</v>
      </c>
      <c r="AA20" s="5">
        <f t="shared" ref="AA20:AA83" si="128">_xlfn.POISSON.DIST(1,K20,FALSE) * _xlfn.POISSON.DIST(3,L20,FALSE)</f>
        <v>1.7525191029810386E-2</v>
      </c>
      <c r="AB20" s="5">
        <f t="shared" ref="AB20:AB83" si="129">_xlfn.POISSON.DIST(2,K20,FALSE) * _xlfn.POISSON.DIST(3,L20,FALSE)</f>
        <v>2.0057779151522546E-2</v>
      </c>
      <c r="AC20" s="5">
        <f t="shared" ref="AC20:AC83" si="130">_xlfn.POISSON.DIST(4,K20,FALSE) * _xlfn.POISSON.DIST(4,L20,FALSE)</f>
        <v>2.4373657841248314E-3</v>
      </c>
      <c r="AD20" s="5">
        <f t="shared" ref="AD20:AD83" si="131">_xlfn.POISSON.DIST(4,K20,FALSE) * _xlfn.POISSON.DIST(0,L20,FALSE)</f>
        <v>3.8090457062545185E-2</v>
      </c>
      <c r="AE20" s="5">
        <f t="shared" ref="AE20:AE83" si="132">_xlfn.POISSON.DIST(4,K20,FALSE) * _xlfn.POISSON.DIST(1,L20,FALSE)</f>
        <v>4.240285765200956E-2</v>
      </c>
      <c r="AF20" s="5">
        <f t="shared" ref="AF20:AF83" si="133">_xlfn.POISSON.DIST(4,K20,FALSE) * _xlfn.POISSON.DIST(2,L20,FALSE)</f>
        <v>2.3601742742338793E-2</v>
      </c>
      <c r="AG20" s="5">
        <f t="shared" ref="AG20:AG83" si="134">_xlfn.POISSON.DIST(4,K20,FALSE) * _xlfn.POISSON.DIST(3,L20,FALSE)</f>
        <v>8.7579358455359864E-3</v>
      </c>
      <c r="AH20" s="5">
        <f t="shared" ref="AH20:AH83" si="135">_xlfn.POISSON.DIST(0,K20,FALSE) * _xlfn.POISSON.DIST(4,L20,FALSE)</f>
        <v>2.1307457508717505E-3</v>
      </c>
      <c r="AI20" s="5">
        <f t="shared" ref="AI20:AI83" si="136">_xlfn.POISSON.DIST(1,K20,FALSE) * _xlfn.POISSON.DIST(4,L20,FALSE)</f>
        <v>4.8773251745254211E-3</v>
      </c>
      <c r="AJ20" s="5">
        <f t="shared" ref="AJ20:AJ83" si="137">_xlfn.POISSON.DIST(2,K20,FALSE) * _xlfn.POISSON.DIST(4,L20,FALSE)</f>
        <v>5.5821537713560947E-3</v>
      </c>
      <c r="AK20" s="5">
        <f t="shared" ref="AK20:AK83" si="138">_xlfn.POISSON.DIST(3,K20,FALSE) * _xlfn.POISSON.DIST(4,L20,FALSE)</f>
        <v>4.259225376212086E-3</v>
      </c>
      <c r="AL20" s="5">
        <f t="shared" ref="AL20:AL83" si="139">_xlfn.POISSON.DIST(5,K20,FALSE) * _xlfn.POISSON.DIST(5,L20,FALSE)</f>
        <v>2.4843325164802246E-4</v>
      </c>
      <c r="AM20" s="5">
        <f t="shared" ref="AM20:AM83" si="140">_xlfn.POISSON.DIST(5,K20,FALSE) * _xlfn.POISSON.DIST(0,L20,FALSE)</f>
        <v>1.7437983397533323E-2</v>
      </c>
      <c r="AN20" s="5">
        <f t="shared" ref="AN20:AN83" si="141">_xlfn.POISSON.DIST(5,K20,FALSE) * _xlfn.POISSON.DIST(1,L20,FALSE)</f>
        <v>1.9412219877791719E-2</v>
      </c>
      <c r="AO20" s="5">
        <f t="shared" ref="AO20:AO83" si="142">_xlfn.POISSON.DIST(5,K20,FALSE) * _xlfn.POISSON.DIST(2,L20,FALSE)</f>
        <v>1.0804984498294591E-2</v>
      </c>
      <c r="AP20" s="5">
        <f t="shared" ref="AP20:AP83" si="143">_xlfn.POISSON.DIST(5,K20,FALSE) * _xlfn.POISSON.DIST(3,L20,FALSE)</f>
        <v>4.0094226126073636E-3</v>
      </c>
      <c r="AQ20" s="5">
        <f t="shared" ref="AQ20:AQ83" si="144">_xlfn.POISSON.DIST(5,K20,FALSE) * _xlfn.POISSON.DIST(4,L20,FALSE)</f>
        <v>1.1158370719336437E-3</v>
      </c>
      <c r="AR20" s="5">
        <f t="shared" ref="AR20:AR83" si="145">_xlfn.POISSON.DIST(0,K20,FALSE) * _xlfn.POISSON.DIST(5,L20,FALSE)</f>
        <v>4.743955086623572E-4</v>
      </c>
      <c r="AS20" s="5">
        <f t="shared" ref="AS20:AS83" si="146">_xlfn.POISSON.DIST(1,K20,FALSE) * _xlfn.POISSON.DIST(5,L20,FALSE)</f>
        <v>1.0859020397595873E-3</v>
      </c>
      <c r="AT20" s="5">
        <f t="shared" ref="AT20:AT83" si="147">_xlfn.POISSON.DIST(2,K20,FALSE) * _xlfn.POISSON.DIST(5,L20,FALSE)</f>
        <v>1.2428271541597747E-3</v>
      </c>
      <c r="AU20" s="5">
        <f t="shared" ref="AU20:AU83" si="148">_xlfn.POISSON.DIST(3,K20,FALSE) * _xlfn.POISSON.DIST(5,L20,FALSE)</f>
        <v>9.482864804630411E-4</v>
      </c>
      <c r="AV20" s="5">
        <f t="shared" ref="AV20:AV83" si="149">_xlfn.POISSON.DIST(4,K20,FALSE) * _xlfn.POISSON.DIST(5,L20,FALSE)</f>
        <v>5.4266229581030872E-4</v>
      </c>
      <c r="AW20" s="5">
        <f t="shared" ref="AW20:AW83" si="150">_xlfn.POISSON.DIST(6,K20,FALSE) * _xlfn.POISSON.DIST(6,L20,FALSE)</f>
        <v>1.7584751893029995E-5</v>
      </c>
      <c r="AX20" s="5">
        <f t="shared" ref="AX20:AX83" si="151">_xlfn.POISSON.DIST(6,K20,FALSE) * _xlfn.POISSON.DIST(0,L20,FALSE)</f>
        <v>6.6526563436728565E-3</v>
      </c>
      <c r="AY20" s="5">
        <f t="shared" ref="AY20:AY83" si="152">_xlfn.POISSON.DIST(6,K20,FALSE) * _xlfn.POISSON.DIST(1,L20,FALSE)</f>
        <v>7.4058349965530536E-3</v>
      </c>
      <c r="AZ20" s="5">
        <f t="shared" ref="AZ20:AZ83" si="153">_xlfn.POISSON.DIST(6,K20,FALSE) * _xlfn.POISSON.DIST(2,L20,FALSE)</f>
        <v>4.1221422814311428E-3</v>
      </c>
      <c r="BA20" s="5">
        <f t="shared" ref="BA20:BA83" si="154">_xlfn.POISSON.DIST(6,K20,FALSE) * _xlfn.POISSON.DIST(3,L20,FALSE)</f>
        <v>1.5296098275905474E-3</v>
      </c>
      <c r="BB20" s="5">
        <f t="shared" ref="BB20:BB83" si="155">_xlfn.POISSON.DIST(6,K20,FALSE) * _xlfn.POISSON.DIST(4,L20,FALSE)</f>
        <v>4.2569604557340934E-4</v>
      </c>
      <c r="BC20" s="5">
        <f t="shared" ref="BC20:BC83" si="156">_xlfn.POISSON.DIST(6,K20,FALSE) * _xlfn.POISSON.DIST(5,L20,FALSE)</f>
        <v>9.4778221189801046E-5</v>
      </c>
      <c r="BD20" s="5">
        <f t="shared" ref="BD20:BD83" si="157">_xlfn.POISSON.DIST(0,K20,FALSE) * _xlfn.POISSON.DIST(6,L20,FALSE)</f>
        <v>8.8017344219718248E-5</v>
      </c>
      <c r="BE20" s="5">
        <f t="shared" ref="BE20:BE83" si="158">_xlfn.POISSON.DIST(1,K20,FALSE) * _xlfn.POISSON.DIST(6,L20,FALSE)</f>
        <v>2.0147368994262528E-4</v>
      </c>
      <c r="BF20" s="5">
        <f t="shared" ref="BF20:BF83" si="159">_xlfn.POISSON.DIST(2,K20,FALSE) * _xlfn.POISSON.DIST(6,L20,FALSE)</f>
        <v>2.3058891459942218E-4</v>
      </c>
      <c r="BG20" s="5">
        <f t="shared" ref="BG20:BG83" si="160">_xlfn.POISSON.DIST(3,K20,FALSE) * _xlfn.POISSON.DIST(6,L20,FALSE)</f>
        <v>1.7594107879555378E-4</v>
      </c>
      <c r="BH20" s="5">
        <f t="shared" ref="BH20:BH83" si="161">_xlfn.POISSON.DIST(4,K20,FALSE) * _xlfn.POISSON.DIST(6,L20,FALSE)</f>
        <v>1.0068327632375099E-4</v>
      </c>
      <c r="BI20" s="5">
        <f t="shared" ref="BI20:BI83" si="162">_xlfn.POISSON.DIST(5,K20,FALSE) * _xlfn.POISSON.DIST(6,L20,FALSE)</f>
        <v>4.6093258950920915E-5</v>
      </c>
      <c r="BJ20" s="8">
        <f t="shared" ref="BJ20:BJ83" si="163">SUM(N20,Q20,T20,W20,X20,Y20,AD20,AE20,AF20,AG20,AM20,AN20,AO20,AP20,AQ20,AX20,AY20,AZ20,BA20,BB20,BC20)</f>
        <v>0.62833771854958409</v>
      </c>
      <c r="BK20" s="8">
        <f t="shared" ref="BK20:BK83" si="164">SUM(M20,P20,S20,V20,AC20,AL20,AY20)</f>
        <v>0.19759906006814065</v>
      </c>
      <c r="BL20" s="8">
        <f t="shared" ref="BL20:BL83" si="165">SUM(O20,R20,U20,AA20,AB20,AH20,AI20,AJ20,AK20,AR20,AS20,AT20,AU20,AV20,BD20,BE20,BF20,BG20,BH20,BI20)</f>
        <v>0.16449912888290244</v>
      </c>
      <c r="BM20" s="8">
        <f t="shared" ref="BM20:BM83" si="166">SUM(S20:BI20)</f>
        <v>0.65139533374283698</v>
      </c>
      <c r="BN20" s="8">
        <f t="shared" ref="BN20:BN83" si="167">SUM(M20:R20)</f>
        <v>0.33930851312193921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1.2608999999999999</v>
      </c>
      <c r="F21">
        <f>VLOOKUP(B21,home!$B$2:$E$405,3,FALSE)</f>
        <v>1.3103</v>
      </c>
      <c r="G21">
        <f>VLOOKUP(C21,away!$B$2:$E$405,4,FALSE)</f>
        <v>1.2069000000000001</v>
      </c>
      <c r="H21">
        <f>VLOOKUP(A21,away!$A$2:$E$405,3,FALSE)</f>
        <v>1.0995999999999999</v>
      </c>
      <c r="I21">
        <f>VLOOKUP(C21,away!$B$2:$E$405,3,FALSE)</f>
        <v>1.028</v>
      </c>
      <c r="J21">
        <f>VLOOKUP(B21,home!$B$2:$E$405,4,FALSE)</f>
        <v>1.0676000000000001</v>
      </c>
      <c r="K21" s="3">
        <f t="shared" si="112"/>
        <v>1.9939886091630001</v>
      </c>
      <c r="L21" s="3">
        <f t="shared" si="113"/>
        <v>1.20680308288</v>
      </c>
      <c r="M21" s="5">
        <f t="shared" si="114"/>
        <v>4.0729945636842436E-2</v>
      </c>
      <c r="N21" s="5">
        <f t="shared" si="115"/>
        <v>8.121504765169206E-2</v>
      </c>
      <c r="O21" s="5">
        <f t="shared" si="116"/>
        <v>4.9153023960076259E-2</v>
      </c>
      <c r="P21" s="5">
        <f t="shared" si="117"/>
        <v>9.801056988230808E-2</v>
      </c>
      <c r="Q21" s="5">
        <f t="shared" si="118"/>
        <v>8.097093995505214E-2</v>
      </c>
      <c r="R21" s="5">
        <f t="shared" si="119"/>
        <v>2.965901042394728E-2</v>
      </c>
      <c r="S21" s="5">
        <f t="shared" si="120"/>
        <v>5.8961972932058078E-2</v>
      </c>
      <c r="T21" s="5">
        <f t="shared" si="121"/>
        <v>9.7715979961448304E-2</v>
      </c>
      <c r="U21" s="5">
        <f t="shared" si="122"/>
        <v>5.9139728944397556E-2</v>
      </c>
      <c r="V21" s="5">
        <f t="shared" si="123"/>
        <v>1.5764804216594513E-2</v>
      </c>
      <c r="W21" s="5">
        <f t="shared" si="124"/>
        <v>5.3818377314531728E-2</v>
      </c>
      <c r="X21" s="5">
        <f t="shared" si="125"/>
        <v>6.4948183658775957E-2</v>
      </c>
      <c r="Y21" s="5">
        <f t="shared" si="126"/>
        <v>3.9189834133433639E-2</v>
      </c>
      <c r="Z21" s="5">
        <f t="shared" si="127"/>
        <v>1.1930861738263203E-2</v>
      </c>
      <c r="AA21" s="5">
        <f t="shared" si="128"/>
        <v>2.3790002403595498E-2</v>
      </c>
      <c r="AB21" s="5">
        <f t="shared" si="129"/>
        <v>2.3718496902364918E-2</v>
      </c>
      <c r="AC21" s="5">
        <f t="shared" si="130"/>
        <v>2.3709788663973208E-3</v>
      </c>
      <c r="AD21" s="5">
        <f t="shared" si="131"/>
        <v>2.682830783220317E-2</v>
      </c>
      <c r="AE21" s="5">
        <f t="shared" si="132"/>
        <v>3.2376484600356435E-2</v>
      </c>
      <c r="AF21" s="5">
        <f t="shared" si="133"/>
        <v>1.9536020714263504E-2</v>
      </c>
      <c r="AG21" s="5">
        <f t="shared" si="134"/>
        <v>7.8587100083935737E-3</v>
      </c>
      <c r="AH21" s="5">
        <f t="shared" si="135"/>
        <v>3.5995501817877706E-3</v>
      </c>
      <c r="AI21" s="5">
        <f t="shared" si="136"/>
        <v>7.1774620605954209E-3</v>
      </c>
      <c r="AJ21" s="5">
        <f t="shared" si="137"/>
        <v>7.1558887957634343E-3</v>
      </c>
      <c r="AK21" s="5">
        <f t="shared" si="138"/>
        <v>4.756253582396475E-3</v>
      </c>
      <c r="AL21" s="5">
        <f t="shared" si="139"/>
        <v>2.2821635162145575E-4</v>
      </c>
      <c r="AM21" s="5">
        <f t="shared" si="140"/>
        <v>1.0699068044106325E-2</v>
      </c>
      <c r="AN21" s="5">
        <f t="shared" si="141"/>
        <v>1.2911668299570408E-2</v>
      </c>
      <c r="AO21" s="5">
        <f t="shared" si="142"/>
        <v>7.7909205545227695E-3</v>
      </c>
      <c r="AP21" s="5">
        <f t="shared" si="143"/>
        <v>3.1340356478904105E-3</v>
      </c>
      <c r="AQ21" s="5">
        <f t="shared" si="144"/>
        <v>9.4554097043249221E-4</v>
      </c>
      <c r="AR21" s="5">
        <f t="shared" si="145"/>
        <v>8.6878965127254926E-4</v>
      </c>
      <c r="AS21" s="5">
        <f t="shared" si="146"/>
        <v>1.7323566683961585E-3</v>
      </c>
      <c r="AT21" s="5">
        <f t="shared" si="147"/>
        <v>1.727149731894753E-3</v>
      </c>
      <c r="AU21" s="5">
        <f t="shared" si="148"/>
        <v>1.1479722972390222E-3</v>
      </c>
      <c r="AV21" s="5">
        <f t="shared" si="149"/>
        <v>5.7226092108232293E-4</v>
      </c>
      <c r="AW21" s="5">
        <f t="shared" si="150"/>
        <v>1.5254688417920957E-5</v>
      </c>
      <c r="AX21" s="5">
        <f t="shared" si="151"/>
        <v>3.5556366347679791E-3</v>
      </c>
      <c r="AY21" s="5">
        <f t="shared" si="152"/>
        <v>4.2909532524390663E-3</v>
      </c>
      <c r="AZ21" s="5">
        <f t="shared" si="153"/>
        <v>2.5891678067687146E-3</v>
      </c>
      <c r="BA21" s="5">
        <f t="shared" si="154"/>
        <v>1.041538563767377E-3</v>
      </c>
      <c r="BB21" s="5">
        <f t="shared" si="155"/>
        <v>3.142329874232198E-4</v>
      </c>
      <c r="BC21" s="5">
        <f t="shared" si="156"/>
        <v>7.584346759298679E-5</v>
      </c>
      <c r="BD21" s="5">
        <f t="shared" si="157"/>
        <v>1.7474300492165858E-4</v>
      </c>
      <c r="BE21" s="5">
        <f t="shared" si="158"/>
        <v>3.4843556134470127E-4</v>
      </c>
      <c r="BF21" s="5">
        <f t="shared" si="159"/>
        <v>3.473882701743252E-4</v>
      </c>
      <c r="BG21" s="5">
        <f t="shared" si="160"/>
        <v>2.3089608456148102E-4</v>
      </c>
      <c r="BH21" s="5">
        <f t="shared" si="161"/>
        <v>1.151010406289825E-4</v>
      </c>
      <c r="BI21" s="5">
        <f t="shared" si="162"/>
        <v>4.5902032783399763E-5</v>
      </c>
      <c r="BJ21" s="8">
        <f t="shared" si="163"/>
        <v>0.55180649205943244</v>
      </c>
      <c r="BK21" s="8">
        <f t="shared" si="164"/>
        <v>0.22035744113826092</v>
      </c>
      <c r="BL21" s="8">
        <f t="shared" si="165"/>
        <v>0.21546041251922393</v>
      </c>
      <c r="BM21" s="8">
        <f t="shared" si="166"/>
        <v>0.61554097138124142</v>
      </c>
      <c r="BN21" s="8">
        <f t="shared" si="167"/>
        <v>0.37973853750991826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1.2608999999999999</v>
      </c>
      <c r="F22">
        <f>VLOOKUP(B22,home!$B$2:$E$405,3,FALSE)</f>
        <v>1.1033999999999999</v>
      </c>
      <c r="G22">
        <f>VLOOKUP(C22,away!$B$2:$E$405,4,FALSE)</f>
        <v>1.1033999999999999</v>
      </c>
      <c r="H22">
        <f>VLOOKUP(A22,away!$A$2:$E$405,3,FALSE)</f>
        <v>1.0995999999999999</v>
      </c>
      <c r="I22">
        <f>VLOOKUP(C22,away!$B$2:$E$405,3,FALSE)</f>
        <v>1.1071</v>
      </c>
      <c r="J22">
        <f>VLOOKUP(B22,home!$B$2:$E$405,4,FALSE)</f>
        <v>1.2653000000000001</v>
      </c>
      <c r="K22" s="3">
        <f t="shared" si="112"/>
        <v>1.5351351080039997</v>
      </c>
      <c r="L22" s="3">
        <f t="shared" si="113"/>
        <v>1.5403346675479999</v>
      </c>
      <c r="M22" s="5">
        <f t="shared" si="114"/>
        <v>4.6167934719485486E-2</v>
      </c>
      <c r="N22" s="5">
        <f t="shared" si="115"/>
        <v>7.0874017451918944E-2</v>
      </c>
      <c r="O22" s="5">
        <f t="shared" si="116"/>
        <v>7.1114070377516436E-2</v>
      </c>
      <c r="P22" s="5">
        <f t="shared" si="117"/>
        <v>0.10916970610959272</v>
      </c>
      <c r="Q22" s="5">
        <f t="shared" si="118"/>
        <v>5.4400596217864486E-2</v>
      </c>
      <c r="R22" s="5">
        <f t="shared" si="119"/>
        <v>5.4769733976468435E-2</v>
      </c>
      <c r="S22" s="5">
        <f t="shared" si="120"/>
        <v>6.45362674574263E-2</v>
      </c>
      <c r="T22" s="5">
        <f t="shared" si="121"/>
        <v>8.3795124289657269E-2</v>
      </c>
      <c r="U22" s="5">
        <f t="shared" si="122"/>
        <v>8.4078941483316197E-2</v>
      </c>
      <c r="V22" s="5">
        <f t="shared" si="123"/>
        <v>1.6955985179239665E-2</v>
      </c>
      <c r="W22" s="5">
        <f t="shared" si="124"/>
        <v>2.7837421716797792E-2</v>
      </c>
      <c r="X22" s="5">
        <f t="shared" si="125"/>
        <v>4.2878945725537194E-2</v>
      </c>
      <c r="Y22" s="5">
        <f t="shared" si="126"/>
        <v>3.3023963304477044E-2</v>
      </c>
      <c r="Z22" s="5">
        <f t="shared" si="127"/>
        <v>2.8121239992111968E-2</v>
      </c>
      <c r="AA22" s="5">
        <f t="shared" si="128"/>
        <v>4.3169902792497196E-2</v>
      </c>
      <c r="AB22" s="5">
        <f t="shared" si="129"/>
        <v>3.3135816692941182E-2</v>
      </c>
      <c r="AC22" s="5">
        <f t="shared" si="130"/>
        <v>2.5059057900024269E-3</v>
      </c>
      <c r="AD22" s="5">
        <f t="shared" si="131"/>
        <v>1.0683550848442311E-2</v>
      </c>
      <c r="AE22" s="5">
        <f t="shared" si="132"/>
        <v>1.6456243744367539E-2</v>
      </c>
      <c r="AF22" s="5">
        <f t="shared" si="133"/>
        <v>1.2674061368534618E-2</v>
      </c>
      <c r="AG22" s="5">
        <f t="shared" si="134"/>
        <v>6.5074320348615733E-3</v>
      </c>
      <c r="AH22" s="5">
        <f t="shared" si="135"/>
        <v>1.082903021357183E-2</v>
      </c>
      <c r="AI22" s="5">
        <f t="shared" si="136"/>
        <v>1.6624024466490167E-2</v>
      </c>
      <c r="AJ22" s="5">
        <f t="shared" si="137"/>
        <v>1.276006179741326E-2</v>
      </c>
      <c r="AK22" s="5">
        <f t="shared" si="138"/>
        <v>6.5294729485032375E-3</v>
      </c>
      <c r="AL22" s="5">
        <f t="shared" si="139"/>
        <v>2.3702078102049492E-4</v>
      </c>
      <c r="AM22" s="5">
        <f t="shared" si="140"/>
        <v>3.280138797117943E-3</v>
      </c>
      <c r="AN22" s="5">
        <f t="shared" si="141"/>
        <v>5.0525115035699626E-3</v>
      </c>
      <c r="AO22" s="5">
        <f t="shared" si="142"/>
        <v>3.8912793135669429E-3</v>
      </c>
      <c r="AP22" s="5">
        <f t="shared" si="143"/>
        <v>1.997957475933182E-3</v>
      </c>
      <c r="AQ22" s="5">
        <f t="shared" si="144"/>
        <v>7.6938079111664502E-4</v>
      </c>
      <c r="AR22" s="5">
        <f t="shared" si="145"/>
        <v>3.336066130777882E-3</v>
      </c>
      <c r="AS22" s="5">
        <f t="shared" si="146"/>
        <v>5.1213122399801888E-3</v>
      </c>
      <c r="AT22" s="5">
        <f t="shared" si="147"/>
        <v>3.9309531093220974E-3</v>
      </c>
      <c r="AU22" s="5">
        <f t="shared" si="148"/>
        <v>2.0115147086792787E-3</v>
      </c>
      <c r="AV22" s="5">
        <f t="shared" si="149"/>
        <v>7.7198671238999932E-4</v>
      </c>
      <c r="AW22" s="5">
        <f t="shared" si="150"/>
        <v>1.5568458668633673E-5</v>
      </c>
      <c r="AX22" s="5">
        <f t="shared" si="151"/>
        <v>8.3924270443029299E-4</v>
      </c>
      <c r="AY22" s="5">
        <f t="shared" si="152"/>
        <v>1.2927146321207196E-3</v>
      </c>
      <c r="AZ22" s="5">
        <f t="shared" si="153"/>
        <v>9.9560658155105211E-4</v>
      </c>
      <c r="BA22" s="5">
        <f t="shared" si="154"/>
        <v>5.111891109340135E-4</v>
      </c>
      <c r="BB22" s="5">
        <f t="shared" si="155"/>
        <v>1.9685057731117539E-4</v>
      </c>
      <c r="BC22" s="5">
        <f t="shared" si="156"/>
        <v>6.0643153711848238E-5</v>
      </c>
      <c r="BD22" s="5">
        <f t="shared" si="157"/>
        <v>8.5644305241164883E-4</v>
      </c>
      <c r="BE22" s="5">
        <f t="shared" si="158"/>
        <v>1.3147557977632317E-3</v>
      </c>
      <c r="BF22" s="5">
        <f t="shared" si="159"/>
        <v>1.0091638917990719E-3</v>
      </c>
      <c r="BG22" s="5">
        <f t="shared" si="160"/>
        <v>5.1640097334356826E-4</v>
      </c>
      <c r="BH22" s="5">
        <f t="shared" si="161"/>
        <v>1.9818631599678724E-4</v>
      </c>
      <c r="BI22" s="5">
        <f t="shared" si="162"/>
        <v>6.084855432252857E-5</v>
      </c>
      <c r="BJ22" s="8">
        <f t="shared" si="163"/>
        <v>0.37801887134382256</v>
      </c>
      <c r="BK22" s="8">
        <f t="shared" si="164"/>
        <v>0.2408655346688878</v>
      </c>
      <c r="BL22" s="8">
        <f t="shared" si="165"/>
        <v>0.35213868623550426</v>
      </c>
      <c r="BM22" s="8">
        <f t="shared" si="166"/>
        <v>0.59137112721402829</v>
      </c>
      <c r="BN22" s="8">
        <f t="shared" si="167"/>
        <v>0.40649605885284651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1.2608999999999999</v>
      </c>
      <c r="F23">
        <f>VLOOKUP(B23,home!$B$2:$E$405,3,FALSE)</f>
        <v>0.75860000000000005</v>
      </c>
      <c r="G23">
        <f>VLOOKUP(C23,away!$B$2:$E$405,4,FALSE)</f>
        <v>0.8276</v>
      </c>
      <c r="H23">
        <f>VLOOKUP(A23,away!$A$2:$E$405,3,FALSE)</f>
        <v>1.0995999999999999</v>
      </c>
      <c r="I23">
        <f>VLOOKUP(C23,away!$B$2:$E$405,3,FALSE)</f>
        <v>0.94899999999999995</v>
      </c>
      <c r="J23">
        <f>VLOOKUP(B23,home!$B$2:$E$405,4,FALSE)</f>
        <v>0.75129999999999997</v>
      </c>
      <c r="K23" s="3">
        <f t="shared" si="112"/>
        <v>0.79161490922400002</v>
      </c>
      <c r="L23" s="3">
        <f t="shared" si="113"/>
        <v>0.78399687651999983</v>
      </c>
      <c r="M23" s="5">
        <f t="shared" si="114"/>
        <v>0.20688094714320246</v>
      </c>
      <c r="N23" s="5">
        <f t="shared" si="115"/>
        <v>0.16377004219294139</v>
      </c>
      <c r="O23" s="5">
        <f t="shared" si="116"/>
        <v>0.16219401637176989</v>
      </c>
      <c r="P23" s="5">
        <f t="shared" si="117"/>
        <v>0.12839520154681461</v>
      </c>
      <c r="Q23" s="5">
        <f t="shared" si="118"/>
        <v>6.4821403542087958E-2</v>
      </c>
      <c r="R23" s="5">
        <f t="shared" si="119"/>
        <v>6.3579801112850651E-2</v>
      </c>
      <c r="S23" s="5">
        <f t="shared" si="120"/>
        <v>1.9921273572906691E-2</v>
      </c>
      <c r="T23" s="5">
        <f t="shared" si="121"/>
        <v>5.0819777908639403E-2</v>
      </c>
      <c r="U23" s="5">
        <f t="shared" si="122"/>
        <v>5.0330718486429254E-2</v>
      </c>
      <c r="V23" s="5">
        <f t="shared" si="123"/>
        <v>1.3737347605432687E-3</v>
      </c>
      <c r="W23" s="5">
        <f t="shared" si="124"/>
        <v>1.7104529826914079E-2</v>
      </c>
      <c r="X23" s="5">
        <f t="shared" si="125"/>
        <v>1.3409897958643811E-2</v>
      </c>
      <c r="Y23" s="5">
        <f t="shared" si="126"/>
        <v>5.2566590570143346E-3</v>
      </c>
      <c r="Z23" s="5">
        <f t="shared" si="127"/>
        <v>1.6615455160745907E-2</v>
      </c>
      <c r="AA23" s="5">
        <f t="shared" si="128"/>
        <v>1.3153042028789317E-2</v>
      </c>
      <c r="AB23" s="5">
        <f t="shared" si="129"/>
        <v>5.206072085819754E-3</v>
      </c>
      <c r="AC23" s="5">
        <f t="shared" si="130"/>
        <v>5.3285764677536863E-5</v>
      </c>
      <c r="AD23" s="5">
        <f t="shared" si="131"/>
        <v>3.385050206562947E-3</v>
      </c>
      <c r="AE23" s="5">
        <f t="shared" si="132"/>
        <v>2.6538687888087303E-3</v>
      </c>
      <c r="AF23" s="5">
        <f t="shared" si="133"/>
        <v>1.0403124205599797E-3</v>
      </c>
      <c r="AG23" s="5">
        <f t="shared" si="134"/>
        <v>2.7186722944132821E-4</v>
      </c>
      <c r="AH23" s="5">
        <f t="shared" si="135"/>
        <v>3.2566162369957259E-3</v>
      </c>
      <c r="AI23" s="5">
        <f t="shared" si="136"/>
        <v>2.5779859668267763E-3</v>
      </c>
      <c r="AJ23" s="5">
        <f t="shared" si="137"/>
        <v>1.0203860635551619E-3</v>
      </c>
      <c r="AK23" s="5">
        <f t="shared" si="138"/>
        <v>2.6925094035821812E-4</v>
      </c>
      <c r="AL23" s="5">
        <f t="shared" si="139"/>
        <v>1.3228161587277961E-6</v>
      </c>
      <c r="AM23" s="5">
        <f t="shared" si="140"/>
        <v>5.3593124239740208E-4</v>
      </c>
      <c r="AN23" s="5">
        <f t="shared" si="141"/>
        <v>4.2016842006904601E-4</v>
      </c>
      <c r="AO23" s="5">
        <f t="shared" si="142"/>
        <v>1.6470536447323766E-4</v>
      </c>
      <c r="AP23" s="5">
        <f t="shared" si="143"/>
        <v>4.3042830431035493E-5</v>
      </c>
      <c r="AQ23" s="5">
        <f t="shared" si="144"/>
        <v>8.4363611536279557E-6</v>
      </c>
      <c r="AR23" s="5">
        <f t="shared" si="145"/>
        <v>5.1063539156579298E-4</v>
      </c>
      <c r="AS23" s="5">
        <f t="shared" si="146"/>
        <v>4.0422658914091698E-4</v>
      </c>
      <c r="AT23" s="5">
        <f t="shared" si="147"/>
        <v>1.5999589733435701E-4</v>
      </c>
      <c r="AU23" s="5">
        <f t="shared" si="148"/>
        <v>4.2218379248183166E-5</v>
      </c>
      <c r="AV23" s="5">
        <f t="shared" si="149"/>
        <v>8.3551746140337294E-6</v>
      </c>
      <c r="AW23" s="5">
        <f t="shared" si="150"/>
        <v>2.2804748556890944E-8</v>
      </c>
      <c r="AX23" s="5">
        <f t="shared" si="151"/>
        <v>7.0708526966787482E-5</v>
      </c>
      <c r="AY23" s="5">
        <f t="shared" si="152"/>
        <v>5.5435264285291548E-5</v>
      </c>
      <c r="AZ23" s="5">
        <f t="shared" si="153"/>
        <v>2.1730537024364638E-5</v>
      </c>
      <c r="BA23" s="5">
        <f t="shared" si="154"/>
        <v>5.6788910507346964E-6</v>
      </c>
      <c r="BB23" s="5">
        <f t="shared" si="155"/>
        <v>1.1130582114683454E-6</v>
      </c>
      <c r="BC23" s="5">
        <f t="shared" si="156"/>
        <v>1.7452683223522408E-7</v>
      </c>
      <c r="BD23" s="5">
        <f t="shared" si="157"/>
        <v>6.6722758671358107E-5</v>
      </c>
      <c r="BE23" s="5">
        <f t="shared" si="158"/>
        <v>5.2818730548802016E-5</v>
      </c>
      <c r="BF23" s="5">
        <f t="shared" si="159"/>
        <v>2.0906047294358408E-5</v>
      </c>
      <c r="BG23" s="5">
        <f t="shared" si="160"/>
        <v>5.516512910385395E-6</v>
      </c>
      <c r="BH23" s="5">
        <f t="shared" si="161"/>
        <v>1.0917384666969394E-6</v>
      </c>
      <c r="BI23" s="5">
        <f t="shared" si="162"/>
        <v>1.7284728944212936E-7</v>
      </c>
      <c r="BJ23" s="8">
        <f t="shared" si="163"/>
        <v>0.32386053415450922</v>
      </c>
      <c r="BK23" s="8">
        <f t="shared" si="164"/>
        <v>0.35668120086858862</v>
      </c>
      <c r="BL23" s="8">
        <f t="shared" si="165"/>
        <v>0.30286054936047907</v>
      </c>
      <c r="BM23" s="8">
        <f t="shared" si="166"/>
        <v>0.21032091517511903</v>
      </c>
      <c r="BN23" s="8">
        <f t="shared" si="167"/>
        <v>0.78964141190966697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1.2608999999999999</v>
      </c>
      <c r="F24">
        <f>VLOOKUP(B24,home!$B$2:$E$405,3,FALSE)</f>
        <v>1.0345</v>
      </c>
      <c r="G24">
        <f>VLOOKUP(C24,away!$B$2:$E$405,4,FALSE)</f>
        <v>1.2413000000000001</v>
      </c>
      <c r="H24">
        <f>VLOOKUP(A24,away!$A$2:$E$405,3,FALSE)</f>
        <v>1.0995999999999999</v>
      </c>
      <c r="I24">
        <f>VLOOKUP(C24,away!$B$2:$E$405,3,FALSE)</f>
        <v>0.75129999999999997</v>
      </c>
      <c r="J24">
        <f>VLOOKUP(B24,home!$B$2:$E$405,4,FALSE)</f>
        <v>0.79079999999999995</v>
      </c>
      <c r="K24" s="3">
        <f t="shared" si="112"/>
        <v>1.619153023365</v>
      </c>
      <c r="L24" s="3">
        <f t="shared" si="113"/>
        <v>0.65330319278399984</v>
      </c>
      <c r="M24" s="5">
        <f t="shared" si="114"/>
        <v>0.10305873442407176</v>
      </c>
      <c r="N24" s="5">
        <f t="shared" si="115"/>
        <v>0.16686786142690638</v>
      </c>
      <c r="O24" s="5">
        <f t="shared" si="116"/>
        <v>6.7328600243524397E-2</v>
      </c>
      <c r="P24" s="5">
        <f t="shared" si="117"/>
        <v>0.10901530664323598</v>
      </c>
      <c r="Q24" s="5">
        <f t="shared" si="118"/>
        <v>0.1350923011659137</v>
      </c>
      <c r="R24" s="5">
        <f t="shared" si="119"/>
        <v>2.1992994752386034E-2</v>
      </c>
      <c r="S24" s="5">
        <f t="shared" si="120"/>
        <v>2.8829038967275806E-2</v>
      </c>
      <c r="T24" s="5">
        <f t="shared" si="121"/>
        <v>8.8256231672229069E-2</v>
      </c>
      <c r="U24" s="5">
        <f t="shared" si="122"/>
        <v>3.561002394617642E-2</v>
      </c>
      <c r="V24" s="5">
        <f t="shared" si="123"/>
        <v>3.3883661269150968E-3</v>
      </c>
      <c r="W24" s="5">
        <f t="shared" si="124"/>
        <v>7.2911702622041427E-2</v>
      </c>
      <c r="X24" s="5">
        <f t="shared" si="125"/>
        <v>4.7633448114297192E-2</v>
      </c>
      <c r="Y24" s="5">
        <f t="shared" si="126"/>
        <v>1.5559541868190675E-2</v>
      </c>
      <c r="Z24" s="5">
        <f t="shared" si="127"/>
        <v>4.789364563538517E-3</v>
      </c>
      <c r="AA24" s="5">
        <f t="shared" si="128"/>
        <v>7.754714113050583E-3</v>
      </c>
      <c r="AB24" s="5">
        <f t="shared" si="129"/>
        <v>6.278034400738544E-3</v>
      </c>
      <c r="AC24" s="5">
        <f t="shared" si="130"/>
        <v>2.2401289808758623E-4</v>
      </c>
      <c r="AD24" s="5">
        <f t="shared" si="131"/>
        <v>2.9513800934792049E-2</v>
      </c>
      <c r="AE24" s="5">
        <f t="shared" si="132"/>
        <v>1.9281460381891043E-2</v>
      </c>
      <c r="AF24" s="5">
        <f t="shared" si="133"/>
        <v>6.298319814513809E-3</v>
      </c>
      <c r="AG24" s="5">
        <f t="shared" si="134"/>
        <v>1.3715708146655339E-3</v>
      </c>
      <c r="AH24" s="5">
        <f t="shared" si="135"/>
        <v>7.8222679019156519E-4</v>
      </c>
      <c r="AI24" s="5">
        <f t="shared" si="136"/>
        <v>1.2665448722957722E-3</v>
      </c>
      <c r="AJ24" s="5">
        <f t="shared" si="137"/>
        <v>1.0253649796025689E-3</v>
      </c>
      <c r="AK24" s="5">
        <f t="shared" si="138"/>
        <v>5.5340760225869702E-4</v>
      </c>
      <c r="AL24" s="5">
        <f t="shared" si="139"/>
        <v>9.4784143871086112E-6</v>
      </c>
      <c r="AM24" s="5">
        <f t="shared" si="140"/>
        <v>9.5574720029122564E-3</v>
      </c>
      <c r="AN24" s="5">
        <f t="shared" si="141"/>
        <v>6.2439269744462662E-3</v>
      </c>
      <c r="AO24" s="5">
        <f t="shared" si="142"/>
        <v>2.0395887139579428E-3</v>
      </c>
      <c r="AP24" s="5">
        <f t="shared" si="143"/>
        <v>4.4415660626497878E-4</v>
      </c>
      <c r="AQ24" s="5">
        <f t="shared" si="144"/>
        <v>7.2542232242254126E-5</v>
      </c>
      <c r="AR24" s="5">
        <f t="shared" si="145"/>
        <v>1.0220625190266595E-4</v>
      </c>
      <c r="AS24" s="5">
        <f t="shared" si="146"/>
        <v>1.6548756177500634E-4</v>
      </c>
      <c r="AT24" s="5">
        <f t="shared" si="147"/>
        <v>1.3397484298865189E-4</v>
      </c>
      <c r="AU24" s="5">
        <f t="shared" si="148"/>
        <v>7.2308590693308963E-5</v>
      </c>
      <c r="AV24" s="5">
        <f t="shared" si="149"/>
        <v>2.9269668309083384E-5</v>
      </c>
      <c r="AW24" s="5">
        <f t="shared" si="150"/>
        <v>2.7850684064251313E-7</v>
      </c>
      <c r="AX24" s="5">
        <f t="shared" si="151"/>
        <v>2.5791682815402891E-3</v>
      </c>
      <c r="AY24" s="5">
        <f t="shared" si="152"/>
        <v>1.6849788730574928E-3</v>
      </c>
      <c r="AZ24" s="5">
        <f t="shared" si="153"/>
        <v>5.5040103877102291E-4</v>
      </c>
      <c r="BA24" s="5">
        <f t="shared" si="154"/>
        <v>1.1985958531357981E-4</v>
      </c>
      <c r="BB24" s="5">
        <f t="shared" si="155"/>
        <v>1.9576162442781974E-5</v>
      </c>
      <c r="BC24" s="5">
        <f t="shared" si="156"/>
        <v>2.5578338852655388E-6</v>
      </c>
      <c r="BD24" s="5">
        <f t="shared" si="157"/>
        <v>1.1128611781749566E-5</v>
      </c>
      <c r="BE24" s="5">
        <f t="shared" si="158"/>
        <v>1.8018925412275167E-5</v>
      </c>
      <c r="BF24" s="5">
        <f t="shared" si="159"/>
        <v>1.4587698779536885E-5</v>
      </c>
      <c r="BG24" s="5">
        <f t="shared" si="160"/>
        <v>7.8732388609416891E-6</v>
      </c>
      <c r="BH24" s="5">
        <f t="shared" si="161"/>
        <v>3.1869946263421373E-6</v>
      </c>
      <c r="BI24" s="5">
        <f t="shared" si="162"/>
        <v>1.0320463969379753E-6</v>
      </c>
      <c r="BJ24" s="8">
        <f t="shared" si="163"/>
        <v>0.60610046712027499</v>
      </c>
      <c r="BK24" s="8">
        <f t="shared" si="164"/>
        <v>0.24620991634703088</v>
      </c>
      <c r="BL24" s="8">
        <f t="shared" si="165"/>
        <v>0.14315098613175112</v>
      </c>
      <c r="BM24" s="8">
        <f t="shared" si="166"/>
        <v>0.39521023514034032</v>
      </c>
      <c r="BN24" s="8">
        <f t="shared" si="167"/>
        <v>0.60335579865603828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1.2608999999999999</v>
      </c>
      <c r="F25">
        <f>VLOOKUP(B25,home!$B$2:$E$405,3,FALSE)</f>
        <v>1.2758</v>
      </c>
      <c r="G25">
        <f>VLOOKUP(C25,away!$B$2:$E$405,4,FALSE)</f>
        <v>1</v>
      </c>
      <c r="H25">
        <f>VLOOKUP(A25,away!$A$2:$E$405,3,FALSE)</f>
        <v>1.0995999999999999</v>
      </c>
      <c r="I25">
        <f>VLOOKUP(C25,away!$B$2:$E$405,3,FALSE)</f>
        <v>0.51400000000000001</v>
      </c>
      <c r="J25">
        <f>VLOOKUP(B25,home!$B$2:$E$405,4,FALSE)</f>
        <v>0.83030000000000004</v>
      </c>
      <c r="K25" s="3">
        <f t="shared" si="112"/>
        <v>1.6086562199999999</v>
      </c>
      <c r="L25" s="3">
        <f t="shared" si="113"/>
        <v>0.46928091032000002</v>
      </c>
      <c r="M25" s="5">
        <f t="shared" si="114"/>
        <v>0.1251881929442871</v>
      </c>
      <c r="N25" s="5">
        <f t="shared" si="115"/>
        <v>0.20138476525038754</v>
      </c>
      <c r="O25" s="5">
        <f t="shared" si="116"/>
        <v>5.8748429146210847E-2</v>
      </c>
      <c r="P25" s="5">
        <f t="shared" si="117"/>
        <v>9.4506025961281367E-2</v>
      </c>
      <c r="Q25" s="5">
        <f t="shared" si="118"/>
        <v>0.16197942761663789</v>
      </c>
      <c r="R25" s="5">
        <f t="shared" si="119"/>
        <v>1.3784758154801926E-2</v>
      </c>
      <c r="S25" s="5">
        <f t="shared" si="120"/>
        <v>1.7835925123883597E-2</v>
      </c>
      <c r="T25" s="5">
        <f t="shared" si="121"/>
        <v>7.6013853245048377E-2</v>
      </c>
      <c r="U25" s="5">
        <f t="shared" si="122"/>
        <v>2.2174936946917839E-2</v>
      </c>
      <c r="V25" s="5">
        <f t="shared" si="123"/>
        <v>1.4960608621465716E-3</v>
      </c>
      <c r="W25" s="5">
        <f t="shared" si="124"/>
        <v>8.6856404582514757E-2</v>
      </c>
      <c r="X25" s="5">
        <f t="shared" si="125"/>
        <v>4.0760052609604747E-2</v>
      </c>
      <c r="Y25" s="5">
        <f t="shared" si="126"/>
        <v>9.5639572966632041E-3</v>
      </c>
      <c r="Z25" s="5">
        <f t="shared" si="127"/>
        <v>2.1563079518088302E-3</v>
      </c>
      <c r="AA25" s="5">
        <f t="shared" si="128"/>
        <v>3.468758198912735E-3</v>
      </c>
      <c r="AB25" s="5">
        <f t="shared" si="129"/>
        <v>2.7900197261784845E-3</v>
      </c>
      <c r="AC25" s="5">
        <f t="shared" si="130"/>
        <v>7.0587111368303435E-5</v>
      </c>
      <c r="AD25" s="5">
        <f t="shared" si="131"/>
        <v>3.4930523869624704E-2</v>
      </c>
      <c r="AE25" s="5">
        <f t="shared" si="132"/>
        <v>1.639222803949197E-2</v>
      </c>
      <c r="AF25" s="5">
        <f t="shared" si="133"/>
        <v>3.8462798482729109E-3</v>
      </c>
      <c r="AG25" s="5">
        <f t="shared" si="134"/>
        <v>6.0166190284766108E-4</v>
      </c>
      <c r="AH25" s="5">
        <f t="shared" si="135"/>
        <v>2.5297853963877562E-4</v>
      </c>
      <c r="AI25" s="5">
        <f t="shared" si="136"/>
        <v>4.0695550131643289E-4</v>
      </c>
      <c r="AJ25" s="5">
        <f t="shared" si="137"/>
        <v>3.2732574922794905E-4</v>
      </c>
      <c r="AK25" s="5">
        <f t="shared" si="138"/>
        <v>1.7551820082056677E-4</v>
      </c>
      <c r="AL25" s="5">
        <f t="shared" si="139"/>
        <v>2.1314813234738603E-6</v>
      </c>
      <c r="AM25" s="5">
        <f t="shared" si="140"/>
        <v>1.1238240898146058E-2</v>
      </c>
      <c r="AN25" s="5">
        <f t="shared" si="141"/>
        <v>5.2738919190774359E-3</v>
      </c>
      <c r="AO25" s="5">
        <f t="shared" si="142"/>
        <v>1.2374684003569757E-3</v>
      </c>
      <c r="AP25" s="5">
        <f t="shared" si="143"/>
        <v>1.9357343247058525E-4</v>
      </c>
      <c r="AQ25" s="5">
        <f t="shared" si="144"/>
        <v>2.2710079150890819E-5</v>
      </c>
      <c r="AR25" s="5">
        <f t="shared" si="145"/>
        <v>2.3743599874621777E-5</v>
      </c>
      <c r="AS25" s="5">
        <f t="shared" si="146"/>
        <v>3.8195289623501542E-5</v>
      </c>
      <c r="AT25" s="5">
        <f t="shared" si="147"/>
        <v>3.0721545113773611E-5</v>
      </c>
      <c r="AU25" s="5">
        <f t="shared" si="148"/>
        <v>1.6473468211760839E-5</v>
      </c>
      <c r="AV25" s="5">
        <f t="shared" si="149"/>
        <v>6.6250367759553348E-6</v>
      </c>
      <c r="AW25" s="5">
        <f t="shared" si="150"/>
        <v>4.4696669282597889E-8</v>
      </c>
      <c r="AX25" s="5">
        <f t="shared" si="151"/>
        <v>3.0130776871101707E-3</v>
      </c>
      <c r="AY25" s="5">
        <f t="shared" si="152"/>
        <v>1.4139798398719412E-3</v>
      </c>
      <c r="AZ25" s="5">
        <f t="shared" si="153"/>
        <v>3.3177687321461622E-4</v>
      </c>
      <c r="BA25" s="5">
        <f t="shared" si="154"/>
        <v>5.1898851028426105E-5</v>
      </c>
      <c r="BB25" s="5">
        <f t="shared" si="155"/>
        <v>6.0887850137954671E-6</v>
      </c>
      <c r="BC25" s="5">
        <f t="shared" si="156"/>
        <v>5.7147011480334242E-7</v>
      </c>
      <c r="BD25" s="5">
        <f t="shared" si="157"/>
        <v>1.857069693906057E-6</v>
      </c>
      <c r="BE25" s="5">
        <f t="shared" si="158"/>
        <v>2.9873867140754743E-6</v>
      </c>
      <c r="BF25" s="5">
        <f t="shared" si="159"/>
        <v>2.4028391095714368E-6</v>
      </c>
      <c r="BG25" s="5">
        <f t="shared" si="160"/>
        <v>1.2884473597571176E-6</v>
      </c>
      <c r="BH25" s="5">
        <f t="shared" si="161"/>
        <v>5.1816721485396606E-7</v>
      </c>
      <c r="BI25" s="5">
        <f t="shared" si="162"/>
        <v>1.6671058263498188E-7</v>
      </c>
      <c r="BJ25" s="8">
        <f t="shared" si="163"/>
        <v>0.65511243249664952</v>
      </c>
      <c r="BK25" s="8">
        <f t="shared" si="164"/>
        <v>0.24051290332416234</v>
      </c>
      <c r="BL25" s="8">
        <f t="shared" si="165"/>
        <v>0.10225465972429996</v>
      </c>
      <c r="BM25" s="8">
        <f t="shared" si="166"/>
        <v>0.34303076928011134</v>
      </c>
      <c r="BN25" s="8">
        <f t="shared" si="167"/>
        <v>0.65559159907360676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1.2608999999999999</v>
      </c>
      <c r="F26">
        <f>VLOOKUP(B26,home!$B$2:$E$405,3,FALSE)</f>
        <v>1.1033999999999999</v>
      </c>
      <c r="G26">
        <f>VLOOKUP(C26,away!$B$2:$E$405,4,FALSE)</f>
        <v>0.89649999999999996</v>
      </c>
      <c r="H26">
        <f>VLOOKUP(A26,away!$A$2:$E$405,3,FALSE)</f>
        <v>1.0995999999999999</v>
      </c>
      <c r="I26">
        <f>VLOOKUP(C26,away!$B$2:$E$405,3,FALSE)</f>
        <v>0.86990000000000001</v>
      </c>
      <c r="J26">
        <f>VLOOKUP(B26,home!$B$2:$E$405,4,FALSE)</f>
        <v>1.028</v>
      </c>
      <c r="K26" s="3">
        <f t="shared" si="112"/>
        <v>1.2472798842899997</v>
      </c>
      <c r="L26" s="3">
        <f t="shared" si="113"/>
        <v>0.98332521711999998</v>
      </c>
      <c r="M26" s="5">
        <f t="shared" si="114"/>
        <v>0.1074633842127793</v>
      </c>
      <c r="N26" s="5">
        <f t="shared" si="115"/>
        <v>0.13403691742632715</v>
      </c>
      <c r="O26" s="5">
        <f t="shared" si="116"/>
        <v>0.10567145561348118</v>
      </c>
      <c r="P26" s="5">
        <f t="shared" si="117"/>
        <v>0.13180188093033865</v>
      </c>
      <c r="Q26" s="5">
        <f t="shared" si="118"/>
        <v>8.3590775429048789E-2</v>
      </c>
      <c r="R26" s="5">
        <f t="shared" si="119"/>
        <v>5.1954703517256409E-2</v>
      </c>
      <c r="S26" s="5">
        <f t="shared" si="120"/>
        <v>4.0413150823490819E-2</v>
      </c>
      <c r="T26" s="5">
        <f t="shared" si="121"/>
        <v>8.2196917397998573E-2</v>
      </c>
      <c r="U26" s="5">
        <f t="shared" si="122"/>
        <v>6.4802056591324805E-2</v>
      </c>
      <c r="V26" s="5">
        <f t="shared" si="123"/>
        <v>5.5073324968385289E-3</v>
      </c>
      <c r="W26" s="5">
        <f t="shared" si="124"/>
        <v>3.4753697568285113E-2</v>
      </c>
      <c r="X26" s="5">
        <f t="shared" si="125"/>
        <v>3.4174187207056776E-2</v>
      </c>
      <c r="Y26" s="5">
        <f t="shared" si="126"/>
        <v>1.6802170027639313E-2</v>
      </c>
      <c r="Z26" s="5">
        <f t="shared" si="127"/>
        <v>1.70294567055038E-2</v>
      </c>
      <c r="AA26" s="5">
        <f t="shared" si="128"/>
        <v>2.1240498789162336E-2</v>
      </c>
      <c r="AB26" s="5">
        <f t="shared" si="129"/>
        <v>1.3246423436004141E-2</v>
      </c>
      <c r="AC26" s="5">
        <f t="shared" si="130"/>
        <v>4.2216517939429489E-4</v>
      </c>
      <c r="AD26" s="5">
        <f t="shared" si="131"/>
        <v>1.0836896970405073E-2</v>
      </c>
      <c r="AE26" s="5">
        <f t="shared" si="132"/>
        <v>1.0656194066330638E-2</v>
      </c>
      <c r="AF26" s="5">
        <f t="shared" si="133"/>
        <v>5.2392521719737146E-3</v>
      </c>
      <c r="AG26" s="5">
        <f t="shared" si="134"/>
        <v>1.7172962598508285E-3</v>
      </c>
      <c r="AH26" s="5">
        <f t="shared" si="135"/>
        <v>4.1863735530937897E-3</v>
      </c>
      <c r="AI26" s="5">
        <f t="shared" si="136"/>
        <v>5.2215795208975365E-3</v>
      </c>
      <c r="AJ26" s="5">
        <f t="shared" si="137"/>
        <v>3.2563855503180564E-3</v>
      </c>
      <c r="AK26" s="5">
        <f t="shared" si="138"/>
        <v>1.3538747308014442E-3</v>
      </c>
      <c r="AL26" s="5">
        <f t="shared" si="139"/>
        <v>2.0711115740516596E-5</v>
      </c>
      <c r="AM26" s="5">
        <f t="shared" si="140"/>
        <v>2.7033287198618963E-3</v>
      </c>
      <c r="AN26" s="5">
        <f t="shared" si="141"/>
        <v>2.6582513004049309E-3</v>
      </c>
      <c r="AO26" s="5">
        <f t="shared" si="142"/>
        <v>1.3069627685651003E-3</v>
      </c>
      <c r="AP26" s="5">
        <f t="shared" si="143"/>
        <v>4.2838981605567794E-4</v>
      </c>
      <c r="AQ26" s="5">
        <f t="shared" si="144"/>
        <v>1.0531162722123657E-4</v>
      </c>
      <c r="AR26" s="5">
        <f t="shared" si="145"/>
        <v>8.2331333660827543E-4</v>
      </c>
      <c r="AS26" s="5">
        <f t="shared" si="146"/>
        <v>1.0269021632191833E-3</v>
      </c>
      <c r="AT26" s="5">
        <f t="shared" si="147"/>
        <v>6.4041720565858684E-4</v>
      </c>
      <c r="AU26" s="5">
        <f t="shared" si="148"/>
        <v>2.6625983272372242E-4</v>
      </c>
      <c r="AV26" s="5">
        <f t="shared" si="149"/>
        <v>8.3025133337679777E-5</v>
      </c>
      <c r="AW26" s="5">
        <f t="shared" si="150"/>
        <v>7.0560571521454937E-7</v>
      </c>
      <c r="AX26" s="5">
        <f t="shared" si="151"/>
        <v>5.619679221511957E-4</v>
      </c>
      <c r="AY26" s="5">
        <f t="shared" si="152"/>
        <v>5.5259722906379977E-4</v>
      </c>
      <c r="AZ26" s="5">
        <f t="shared" si="153"/>
        <v>2.7169139512453559E-4</v>
      </c>
      <c r="BA26" s="5">
        <f t="shared" si="154"/>
        <v>8.9053666700156578E-5</v>
      </c>
      <c r="BB26" s="5">
        <f t="shared" si="155"/>
        <v>2.189217903581589E-5</v>
      </c>
      <c r="BC26" s="5">
        <f t="shared" si="156"/>
        <v>4.3054263407247152E-6</v>
      </c>
      <c r="BD26" s="5">
        <f t="shared" si="157"/>
        <v>1.3493079424635397E-4</v>
      </c>
      <c r="BE26" s="5">
        <f t="shared" si="158"/>
        <v>1.6829646543475011E-4</v>
      </c>
      <c r="BF26" s="5">
        <f t="shared" si="159"/>
        <v>1.0495639796693555E-4</v>
      </c>
      <c r="BG26" s="5">
        <f t="shared" si="160"/>
        <v>4.3636667970564847E-5</v>
      </c>
      <c r="BH26" s="5">
        <f t="shared" si="161"/>
        <v>1.3606784544281813E-5</v>
      </c>
      <c r="BI26" s="5">
        <f t="shared" si="162"/>
        <v>3.3942937303901537E-6</v>
      </c>
      <c r="BJ26" s="8">
        <f t="shared" si="163"/>
        <v>0.42270805657544108</v>
      </c>
      <c r="BK26" s="8">
        <f t="shared" si="164"/>
        <v>0.28618122198764601</v>
      </c>
      <c r="BL26" s="8">
        <f t="shared" si="165"/>
        <v>0.27424209037778041</v>
      </c>
      <c r="BM26" s="8">
        <f t="shared" si="166"/>
        <v>0.38508981689379113</v>
      </c>
      <c r="BN26" s="8">
        <f t="shared" si="167"/>
        <v>0.61451911712923146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1.2608999999999999</v>
      </c>
      <c r="F27">
        <f>VLOOKUP(B27,home!$B$2:$E$405,3,FALSE)</f>
        <v>1.3103</v>
      </c>
      <c r="G27">
        <f>VLOOKUP(C27,away!$B$2:$E$405,4,FALSE)</f>
        <v>0.89649999999999996</v>
      </c>
      <c r="H27">
        <f>VLOOKUP(A27,away!$A$2:$E$405,3,FALSE)</f>
        <v>1.0995999999999999</v>
      </c>
      <c r="I27">
        <f>VLOOKUP(C27,away!$B$2:$E$405,3,FALSE)</f>
        <v>0.98850000000000005</v>
      </c>
      <c r="J27">
        <f>VLOOKUP(B27,home!$B$2:$E$405,4,FALSE)</f>
        <v>0.79079999999999995</v>
      </c>
      <c r="K27" s="3">
        <f t="shared" si="112"/>
        <v>1.4811589925549999</v>
      </c>
      <c r="L27" s="3">
        <f t="shared" si="113"/>
        <v>0.85956369767999985</v>
      </c>
      <c r="M27" s="5">
        <f t="shared" si="114"/>
        <v>9.6258048335980645E-2</v>
      </c>
      <c r="N27" s="5">
        <f t="shared" si="115"/>
        <v>0.14257347389863159</v>
      </c>
      <c r="O27" s="5">
        <f t="shared" si="116"/>
        <v>8.2739923959135681E-2</v>
      </c>
      <c r="P27" s="5">
        <f t="shared" si="117"/>
        <v>0.12255098241539071</v>
      </c>
      <c r="Q27" s="5">
        <f t="shared" si="118"/>
        <v>0.1055869914823819</v>
      </c>
      <c r="R27" s="5">
        <f t="shared" si="119"/>
        <v>3.5560117492038336E-2</v>
      </c>
      <c r="S27" s="5">
        <f t="shared" si="120"/>
        <v>3.9006461149502382E-2</v>
      </c>
      <c r="T27" s="5">
        <f t="shared" si="121"/>
        <v>9.0758744825502821E-2</v>
      </c>
      <c r="U27" s="5">
        <f t="shared" si="122"/>
        <v>5.2670187799644941E-2</v>
      </c>
      <c r="V27" s="5">
        <f t="shared" si="123"/>
        <v>5.5178995038813903E-3</v>
      </c>
      <c r="W27" s="5">
        <f t="shared" si="124"/>
        <v>5.2130373976986041E-2</v>
      </c>
      <c r="X27" s="5">
        <f t="shared" si="125"/>
        <v>4.4809377017099354E-2</v>
      </c>
      <c r="Y27" s="5">
        <f t="shared" si="126"/>
        <v>1.9258256899777563E-2</v>
      </c>
      <c r="Z27" s="5">
        <f t="shared" si="127"/>
        <v>1.0188728693797239E-2</v>
      </c>
      <c r="AA27" s="5">
        <f t="shared" si="128"/>
        <v>1.5091127127520941E-2</v>
      </c>
      <c r="AB27" s="5">
        <f t="shared" si="129"/>
        <v>1.1176179326359175E-2</v>
      </c>
      <c r="AC27" s="5">
        <f t="shared" si="130"/>
        <v>4.3906978218963998E-4</v>
      </c>
      <c r="AD27" s="5">
        <f t="shared" si="131"/>
        <v>1.9303343050317018E-2</v>
      </c>
      <c r="AE27" s="5">
        <f t="shared" si="132"/>
        <v>1.6592452929916023E-2</v>
      </c>
      <c r="AF27" s="5">
        <f t="shared" si="133"/>
        <v>7.1311350970099819E-3</v>
      </c>
      <c r="AG27" s="5">
        <f t="shared" si="134"/>
        <v>2.0432216175471749E-3</v>
      </c>
      <c r="AH27" s="5">
        <f t="shared" si="135"/>
        <v>2.1894653276746672E-3</v>
      </c>
      <c r="AI27" s="5">
        <f t="shared" si="136"/>
        <v>3.2429462589727131E-3</v>
      </c>
      <c r="AJ27" s="5">
        <f t="shared" si="137"/>
        <v>2.4016595069250154E-3</v>
      </c>
      <c r="AK27" s="5">
        <f t="shared" si="138"/>
        <v>1.1857465252457311E-3</v>
      </c>
      <c r="AL27" s="5">
        <f t="shared" si="139"/>
        <v>2.2360076517835944E-5</v>
      </c>
      <c r="AM27" s="5">
        <f t="shared" si="140"/>
        <v>5.7182640290702174E-3</v>
      </c>
      <c r="AN27" s="5">
        <f t="shared" si="141"/>
        <v>4.9152121731381292E-3</v>
      </c>
      <c r="AO27" s="5">
        <f t="shared" si="142"/>
        <v>2.112468975212179E-3</v>
      </c>
      <c r="AP27" s="5">
        <f t="shared" si="143"/>
        <v>6.0526721452255352E-4</v>
      </c>
      <c r="AQ27" s="5">
        <f t="shared" si="144"/>
        <v>1.3006643124986993E-4</v>
      </c>
      <c r="AR27" s="5">
        <f t="shared" si="145"/>
        <v>3.7639698259963803E-4</v>
      </c>
      <c r="AS27" s="5">
        <f t="shared" si="146"/>
        <v>5.5750377554802174E-4</v>
      </c>
      <c r="AT27" s="5">
        <f t="shared" si="147"/>
        <v>4.1287586526815839E-4</v>
      </c>
      <c r="AU27" s="5">
        <f t="shared" si="148"/>
        <v>2.0384493355028643E-4</v>
      </c>
      <c r="AV27" s="5">
        <f t="shared" si="149"/>
        <v>7.5481689103695836E-5</v>
      </c>
      <c r="AW27" s="5">
        <f t="shared" si="150"/>
        <v>7.9077062804818747E-7</v>
      </c>
      <c r="AX27" s="5">
        <f t="shared" si="151"/>
        <v>1.4116096980768568E-3</v>
      </c>
      <c r="AY27" s="5">
        <f t="shared" si="152"/>
        <v>1.213368451759891E-3</v>
      </c>
      <c r="AZ27" s="5">
        <f t="shared" si="153"/>
        <v>5.2148373652149429E-4</v>
      </c>
      <c r="BA27" s="5">
        <f t="shared" si="154"/>
        <v>1.494161629481328E-4</v>
      </c>
      <c r="BB27" s="5">
        <f t="shared" si="155"/>
        <v>3.2108177379213597E-5</v>
      </c>
      <c r="BC27" s="5">
        <f t="shared" si="156"/>
        <v>5.5198047347684356E-6</v>
      </c>
      <c r="BD27" s="5">
        <f t="shared" si="157"/>
        <v>5.3922863693156541E-5</v>
      </c>
      <c r="BE27" s="5">
        <f t="shared" si="158"/>
        <v>7.9868334463436332E-5</v>
      </c>
      <c r="BF27" s="5">
        <f t="shared" si="159"/>
        <v>5.914885090545458E-5</v>
      </c>
      <c r="BG27" s="5">
        <f t="shared" si="160"/>
        <v>2.9202950805969665E-5</v>
      </c>
      <c r="BH27" s="5">
        <f t="shared" si="161"/>
        <v>1.0813553298850821E-5</v>
      </c>
      <c r="BI27" s="5">
        <f t="shared" si="162"/>
        <v>3.2033183420131321E-6</v>
      </c>
      <c r="BJ27" s="8">
        <f t="shared" si="163"/>
        <v>0.51700215564978291</v>
      </c>
      <c r="BK27" s="8">
        <f t="shared" si="164"/>
        <v>0.26500818971522255</v>
      </c>
      <c r="BL27" s="8">
        <f t="shared" si="165"/>
        <v>0.20811961644109589</v>
      </c>
      <c r="BM27" s="8">
        <f t="shared" si="166"/>
        <v>0.41383657523520762</v>
      </c>
      <c r="BN27" s="8">
        <f t="shared" si="167"/>
        <v>0.58526953758355882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1.2608999999999999</v>
      </c>
      <c r="F28">
        <f>VLOOKUP(B28,home!$B$2:$E$405,3,FALSE)</f>
        <v>0.58620000000000005</v>
      </c>
      <c r="G28">
        <f>VLOOKUP(C28,away!$B$2:$E$405,4,FALSE)</f>
        <v>1.0345</v>
      </c>
      <c r="H28">
        <f>VLOOKUP(A28,away!$A$2:$E$405,3,FALSE)</f>
        <v>1.0995999999999999</v>
      </c>
      <c r="I28">
        <f>VLOOKUP(C28,away!$B$2:$E$405,3,FALSE)</f>
        <v>0.83030000000000004</v>
      </c>
      <c r="J28">
        <f>VLOOKUP(B28,home!$B$2:$E$405,4,FALSE)</f>
        <v>1.1861999999999999</v>
      </c>
      <c r="K28" s="3">
        <f t="shared" si="112"/>
        <v>0.76463989551</v>
      </c>
      <c r="L28" s="3">
        <f t="shared" si="113"/>
        <v>1.0829980852559999</v>
      </c>
      <c r="M28" s="5">
        <f t="shared" si="114"/>
        <v>0.15760900249398804</v>
      </c>
      <c r="N28" s="5">
        <f t="shared" si="115"/>
        <v>0.12051413119843832</v>
      </c>
      <c r="O28" s="5">
        <f t="shared" si="116"/>
        <v>0.17069024792009715</v>
      </c>
      <c r="P28" s="5">
        <f t="shared" si="117"/>
        <v>0.13051657333419905</v>
      </c>
      <c r="Q28" s="5">
        <f t="shared" si="118"/>
        <v>4.6074956343526159E-2</v>
      </c>
      <c r="R28" s="5">
        <f t="shared" si="119"/>
        <v>9.2428605834668567E-2</v>
      </c>
      <c r="S28" s="5">
        <f t="shared" si="120"/>
        <v>2.7020309191334337E-2</v>
      </c>
      <c r="T28" s="5">
        <f t="shared" si="121"/>
        <v>4.9899089498292616E-2</v>
      </c>
      <c r="U28" s="5">
        <f t="shared" si="122"/>
        <v>7.0674599507555932E-2</v>
      </c>
      <c r="V28" s="5">
        <f t="shared" si="123"/>
        <v>2.4861793074979566E-3</v>
      </c>
      <c r="W28" s="5">
        <f t="shared" si="124"/>
        <v>1.1743583268047218E-2</v>
      </c>
      <c r="X28" s="5">
        <f t="shared" si="125"/>
        <v>1.2718278193339535E-2</v>
      </c>
      <c r="Y28" s="5">
        <f t="shared" si="126"/>
        <v>6.8869354655699266E-3</v>
      </c>
      <c r="Z28" s="5">
        <f t="shared" si="127"/>
        <v>3.3366667713942533E-2</v>
      </c>
      <c r="AA28" s="5">
        <f t="shared" si="128"/>
        <v>2.5513485314305907E-2</v>
      </c>
      <c r="AB28" s="5">
        <f t="shared" si="129"/>
        <v>9.7543143724133953E-3</v>
      </c>
      <c r="AC28" s="5">
        <f t="shared" si="130"/>
        <v>1.2867586827781409E-4</v>
      </c>
      <c r="AD28" s="5">
        <f t="shared" si="131"/>
        <v>2.244903070748152E-3</v>
      </c>
      <c r="AE28" s="5">
        <f t="shared" si="132"/>
        <v>2.4312257272055631E-3</v>
      </c>
      <c r="AF28" s="5">
        <f t="shared" si="133"/>
        <v>1.3165064036943753E-3</v>
      </c>
      <c r="AG28" s="5">
        <f t="shared" si="134"/>
        <v>4.7525797147609031E-4</v>
      </c>
      <c r="AH28" s="5">
        <f t="shared" si="135"/>
        <v>9.0340093113932367E-3</v>
      </c>
      <c r="AI28" s="5">
        <f t="shared" si="136"/>
        <v>6.9077639359000909E-3</v>
      </c>
      <c r="AJ28" s="5">
        <f t="shared" si="137"/>
        <v>2.640975947077196E-3</v>
      </c>
      <c r="AK28" s="5">
        <f t="shared" si="138"/>
        <v>6.7313185740584358E-4</v>
      </c>
      <c r="AL28" s="5">
        <f t="shared" si="139"/>
        <v>4.2622776954796594E-6</v>
      </c>
      <c r="AM28" s="5">
        <f t="shared" si="140"/>
        <v>3.4330848988938921E-4</v>
      </c>
      <c r="AN28" s="5">
        <f t="shared" si="141"/>
        <v>3.7180243720233728E-4</v>
      </c>
      <c r="AO28" s="5">
        <f t="shared" si="142"/>
        <v>2.0133066379182269E-4</v>
      </c>
      <c r="AP28" s="5">
        <f t="shared" si="143"/>
        <v>7.2680241129954493E-5</v>
      </c>
      <c r="AQ28" s="5">
        <f t="shared" si="144"/>
        <v>1.9678140494921266E-5</v>
      </c>
      <c r="AR28" s="5">
        <f t="shared" si="145"/>
        <v>1.9567629572847509E-3</v>
      </c>
      <c r="AS28" s="5">
        <f t="shared" si="146"/>
        <v>1.4962190231960501E-3</v>
      </c>
      <c r="AT28" s="5">
        <f t="shared" si="147"/>
        <v>5.7203437877835115E-4</v>
      </c>
      <c r="AU28" s="5">
        <f t="shared" si="148"/>
        <v>1.4580010253906873E-4</v>
      </c>
      <c r="AV28" s="5">
        <f t="shared" si="149"/>
        <v>2.7871143792705195E-5</v>
      </c>
      <c r="AW28" s="5">
        <f t="shared" si="150"/>
        <v>9.8044646105586417E-8</v>
      </c>
      <c r="AX28" s="5">
        <f t="shared" si="151"/>
        <v>4.3751227972786382E-5</v>
      </c>
      <c r="AY28" s="5">
        <f t="shared" si="152"/>
        <v>4.7382496122126388E-5</v>
      </c>
      <c r="AZ28" s="5">
        <f t="shared" si="153"/>
        <v>2.5657576287456359E-5</v>
      </c>
      <c r="BA28" s="5">
        <f t="shared" si="154"/>
        <v>9.2623686638749952E-6</v>
      </c>
      <c r="BB28" s="5">
        <f t="shared" si="155"/>
        <v>2.507781881977948E-6</v>
      </c>
      <c r="BC28" s="5">
        <f t="shared" si="156"/>
        <v>5.4318459528436131E-7</v>
      </c>
      <c r="BD28" s="5">
        <f t="shared" si="157"/>
        <v>3.5319508933987545E-4</v>
      </c>
      <c r="BE28" s="5">
        <f t="shared" si="158"/>
        <v>2.7006705620748742E-4</v>
      </c>
      <c r="BF28" s="5">
        <f t="shared" si="159"/>
        <v>1.0325202281959325E-4</v>
      </c>
      <c r="BG28" s="5">
        <f t="shared" si="160"/>
        <v>2.6316871979989977E-5</v>
      </c>
      <c r="BH28" s="5">
        <f t="shared" si="161"/>
        <v>5.0307325602323948E-6</v>
      </c>
      <c r="BI28" s="5">
        <f t="shared" si="162"/>
        <v>7.6933976383897101E-7</v>
      </c>
      <c r="BJ28" s="8">
        <f t="shared" si="163"/>
        <v>0.25544277174836988</v>
      </c>
      <c r="BK28" s="8">
        <f t="shared" si="164"/>
        <v>0.31781238496911479</v>
      </c>
      <c r="BL28" s="8">
        <f t="shared" si="165"/>
        <v>0.3932744527190794</v>
      </c>
      <c r="BM28" s="8">
        <f t="shared" si="166"/>
        <v>0.28201547557411327</v>
      </c>
      <c r="BN28" s="8">
        <f t="shared" si="167"/>
        <v>0.71783351712491739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1.2608999999999999</v>
      </c>
      <c r="F29">
        <f>VLOOKUP(B29,home!$B$2:$E$405,3,FALSE)</f>
        <v>1.0689</v>
      </c>
      <c r="G29">
        <f>VLOOKUP(C29,away!$B$2:$E$405,4,FALSE)</f>
        <v>0.93100000000000005</v>
      </c>
      <c r="H29">
        <f>VLOOKUP(A29,away!$A$2:$E$405,3,FALSE)</f>
        <v>1.0995999999999999</v>
      </c>
      <c r="I29">
        <f>VLOOKUP(C29,away!$B$2:$E$405,3,FALSE)</f>
        <v>1.2653000000000001</v>
      </c>
      <c r="J29">
        <f>VLOOKUP(B29,home!$B$2:$E$405,4,FALSE)</f>
        <v>1.6607000000000001</v>
      </c>
      <c r="K29" s="3">
        <f t="shared" si="112"/>
        <v>1.25477946531</v>
      </c>
      <c r="L29" s="3">
        <f t="shared" si="113"/>
        <v>2.3105715675160003</v>
      </c>
      <c r="M29" s="5">
        <f t="shared" si="114"/>
        <v>2.8287054056635567E-2</v>
      </c>
      <c r="N29" s="5">
        <f t="shared" si="115"/>
        <v>3.5494014564380241E-2</v>
      </c>
      <c r="O29" s="5">
        <f t="shared" si="116"/>
        <v>6.5359262832050277E-2</v>
      </c>
      <c r="P29" s="5">
        <f t="shared" si="117"/>
        <v>8.2011460869455807E-2</v>
      </c>
      <c r="Q29" s="5">
        <f t="shared" si="118"/>
        <v>2.2268580308399205E-2</v>
      </c>
      <c r="R29" s="5">
        <f t="shared" si="119"/>
        <v>7.5508627186770344E-2</v>
      </c>
      <c r="S29" s="5">
        <f t="shared" si="120"/>
        <v>5.9443091002653645E-2</v>
      </c>
      <c r="T29" s="5">
        <f t="shared" si="121"/>
        <v>5.1453148509533891E-2</v>
      </c>
      <c r="U29" s="5">
        <f t="shared" si="122"/>
        <v>9.4746674847707824E-2</v>
      </c>
      <c r="V29" s="5">
        <f t="shared" si="123"/>
        <v>1.9148982514769278E-2</v>
      </c>
      <c r="W29" s="5">
        <f t="shared" si="124"/>
        <v>9.3140524308619847E-3</v>
      </c>
      <c r="X29" s="5">
        <f t="shared" si="125"/>
        <v>2.1520784725102986E-2</v>
      </c>
      <c r="Y29" s="5">
        <f t="shared" si="126"/>
        <v>2.4862656648227809E-2</v>
      </c>
      <c r="Z29" s="5">
        <f t="shared" si="127"/>
        <v>5.8156029026639078E-2</v>
      </c>
      <c r="AA29" s="5">
        <f t="shared" si="128"/>
        <v>7.2972991006599014E-2</v>
      </c>
      <c r="AB29" s="5">
        <f t="shared" si="129"/>
        <v>4.5782505318665893E-2</v>
      </c>
      <c r="AC29" s="5">
        <f t="shared" si="130"/>
        <v>3.4698647547735319E-3</v>
      </c>
      <c r="AD29" s="5">
        <f t="shared" si="131"/>
        <v>2.921770432266576E-3</v>
      </c>
      <c r="AE29" s="5">
        <f t="shared" si="132"/>
        <v>6.7509596876040847E-3</v>
      </c>
      <c r="AF29" s="5">
        <f t="shared" si="133"/>
        <v>7.7992877538123496E-3</v>
      </c>
      <c r="AG29" s="5">
        <f t="shared" si="134"/>
        <v>6.0069375102781821E-3</v>
      </c>
      <c r="AH29" s="5">
        <f t="shared" si="135"/>
        <v>3.3593416787146883E-2</v>
      </c>
      <c r="AI29" s="5">
        <f t="shared" si="136"/>
        <v>4.2152329554112147E-2</v>
      </c>
      <c r="AJ29" s="5">
        <f t="shared" si="137"/>
        <v>2.6445938769739885E-2</v>
      </c>
      <c r="AK29" s="5">
        <f t="shared" si="138"/>
        <v>1.1061273636371738E-2</v>
      </c>
      <c r="AL29" s="5">
        <f t="shared" si="139"/>
        <v>4.0240129210861961E-4</v>
      </c>
      <c r="AM29" s="5">
        <f t="shared" si="140"/>
        <v>7.3323550815160418E-4</v>
      </c>
      <c r="AN29" s="5">
        <f t="shared" si="141"/>
        <v>1.694193117428243E-3</v>
      </c>
      <c r="AO29" s="5">
        <f t="shared" si="142"/>
        <v>1.9572772235054979E-3</v>
      </c>
      <c r="AP29" s="5">
        <f t="shared" si="143"/>
        <v>1.5074763674594875E-3</v>
      </c>
      <c r="AQ29" s="5">
        <f t="shared" si="144"/>
        <v>8.7078300833854901E-4</v>
      </c>
      <c r="AR29" s="5">
        <f t="shared" si="145"/>
        <v>1.5523998736819249E-2</v>
      </c>
      <c r="AS29" s="5">
        <f t="shared" si="146"/>
        <v>1.947919483445917E-2</v>
      </c>
      <c r="AT29" s="5">
        <f t="shared" si="147"/>
        <v>1.2221046839526E-2</v>
      </c>
      <c r="AU29" s="5">
        <f t="shared" si="148"/>
        <v>5.111572872942967E-3</v>
      </c>
      <c r="AV29" s="5">
        <f t="shared" si="149"/>
        <v>1.6034741691011191E-3</v>
      </c>
      <c r="AW29" s="5">
        <f t="shared" si="150"/>
        <v>3.2407362977492711E-5</v>
      </c>
      <c r="AX29" s="5">
        <f t="shared" si="151"/>
        <v>1.5334147647746253E-4</v>
      </c>
      <c r="AY29" s="5">
        <f t="shared" si="152"/>
        <v>3.5430645566974849E-4</v>
      </c>
      <c r="AZ29" s="5">
        <f t="shared" si="153"/>
        <v>4.0932521132894462E-4</v>
      </c>
      <c r="BA29" s="5">
        <f t="shared" si="154"/>
        <v>3.1525839838804587E-4</v>
      </c>
      <c r="BB29" s="5">
        <f t="shared" si="155"/>
        <v>1.8210677293401279E-4</v>
      </c>
      <c r="BC29" s="5">
        <f t="shared" si="156"/>
        <v>8.4154146358684403E-5</v>
      </c>
      <c r="BD29" s="5">
        <f t="shared" si="157"/>
        <v>5.9782183492414747E-3</v>
      </c>
      <c r="BE29" s="5">
        <f t="shared" si="158"/>
        <v>7.5013456237676482E-3</v>
      </c>
      <c r="BF29" s="5">
        <f t="shared" si="159"/>
        <v>4.7062672254483406E-3</v>
      </c>
      <c r="BG29" s="5">
        <f t="shared" si="160"/>
        <v>1.9684424909180154E-3</v>
      </c>
      <c r="BH29" s="5">
        <f t="shared" si="161"/>
        <v>6.1749030406189789E-4</v>
      </c>
      <c r="BI29" s="5">
        <f t="shared" si="162"/>
        <v>1.5496283071297947E-4</v>
      </c>
      <c r="BJ29" s="8">
        <f t="shared" si="163"/>
        <v>0.19665365025650761</v>
      </c>
      <c r="BK29" s="8">
        <f t="shared" si="164"/>
        <v>0.19311716094606621</v>
      </c>
      <c r="BL29" s="8">
        <f t="shared" si="165"/>
        <v>0.5424890342161629</v>
      </c>
      <c r="BM29" s="8">
        <f t="shared" si="166"/>
        <v>0.68116497553499211</v>
      </c>
      <c r="BN29" s="8">
        <f t="shared" si="167"/>
        <v>0.30892899981769145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1.2608999999999999</v>
      </c>
      <c r="F30">
        <f>VLOOKUP(B30,home!$B$2:$E$405,3,FALSE)</f>
        <v>1.2413000000000001</v>
      </c>
      <c r="G30">
        <f>VLOOKUP(C30,away!$B$2:$E$405,4,FALSE)</f>
        <v>1.1033999999999999</v>
      </c>
      <c r="H30">
        <f>VLOOKUP(A30,away!$A$2:$E$405,3,FALSE)</f>
        <v>1.0995999999999999</v>
      </c>
      <c r="I30">
        <f>VLOOKUP(C30,away!$B$2:$E$405,3,FALSE)</f>
        <v>1.1861999999999999</v>
      </c>
      <c r="J30">
        <f>VLOOKUP(B30,home!$B$2:$E$405,4,FALSE)</f>
        <v>0.59309999999999996</v>
      </c>
      <c r="K30" s="3">
        <f t="shared" si="112"/>
        <v>1.7269922145779999</v>
      </c>
      <c r="L30" s="3">
        <f t="shared" si="113"/>
        <v>0.77360732791199982</v>
      </c>
      <c r="M30" s="5">
        <f t="shared" si="114"/>
        <v>8.2035799929259856E-2</v>
      </c>
      <c r="N30" s="5">
        <f t="shared" si="115"/>
        <v>0.14167518779451019</v>
      </c>
      <c r="O30" s="5">
        <f t="shared" si="116"/>
        <v>6.3463495976398138E-2</v>
      </c>
      <c r="P30" s="5">
        <f t="shared" si="117"/>
        <v>0.10960096346114179</v>
      </c>
      <c r="Q30" s="5">
        <f t="shared" si="118"/>
        <v>0.12233597315999763</v>
      </c>
      <c r="R30" s="5">
        <f t="shared" si="119"/>
        <v>2.4547912771127653E-2</v>
      </c>
      <c r="S30" s="5">
        <f t="shared" si="120"/>
        <v>3.6607100808332786E-2</v>
      </c>
      <c r="T30" s="5">
        <f t="shared" si="121"/>
        <v>9.4640005303819885E-2</v>
      </c>
      <c r="U30" s="5">
        <f t="shared" si="122"/>
        <v>4.2394054239877306E-2</v>
      </c>
      <c r="V30" s="5">
        <f t="shared" si="123"/>
        <v>5.434177005069262E-3</v>
      </c>
      <c r="W30" s="5">
        <f t="shared" si="124"/>
        <v>7.042442440337969E-2</v>
      </c>
      <c r="X30" s="5">
        <f t="shared" si="125"/>
        <v>5.4480850782439194E-2</v>
      </c>
      <c r="Y30" s="5">
        <f t="shared" si="126"/>
        <v>2.1073392698087581E-2</v>
      </c>
      <c r="Z30" s="5">
        <f t="shared" si="127"/>
        <v>6.3301484015629746E-3</v>
      </c>
      <c r="AA30" s="5">
        <f t="shared" si="128"/>
        <v>1.0932117006622624E-2</v>
      </c>
      <c r="AB30" s="5">
        <f t="shared" si="129"/>
        <v>9.4398404796465149E-3</v>
      </c>
      <c r="AC30" s="5">
        <f t="shared" si="130"/>
        <v>4.5375847792027683E-4</v>
      </c>
      <c r="AD30" s="5">
        <f t="shared" si="131"/>
        <v>3.0405608165193401E-2</v>
      </c>
      <c r="AE30" s="5">
        <f t="shared" si="132"/>
        <v>2.3522001286214549E-2</v>
      </c>
      <c r="AF30" s="5">
        <f t="shared" si="133"/>
        <v>9.098396281085528E-3</v>
      </c>
      <c r="AG30" s="5">
        <f t="shared" si="134"/>
        <v>2.3461953450983511E-3</v>
      </c>
      <c r="AH30" s="5">
        <f t="shared" si="135"/>
        <v>1.2242622975548872E-3</v>
      </c>
      <c r="AI30" s="5">
        <f t="shared" si="136"/>
        <v>2.1142914564786642E-3</v>
      </c>
      <c r="AJ30" s="5">
        <f t="shared" si="137"/>
        <v>1.8256824423437173E-3</v>
      </c>
      <c r="AK30" s="5">
        <f t="shared" si="138"/>
        <v>1.0509797880731162E-3</v>
      </c>
      <c r="AL30" s="5">
        <f t="shared" si="139"/>
        <v>2.4249104123618339E-5</v>
      </c>
      <c r="AM30" s="5">
        <f t="shared" si="140"/>
        <v>1.0502049716159654E-2</v>
      </c>
      <c r="AN30" s="5">
        <f t="shared" si="141"/>
        <v>8.1244626185172451E-3</v>
      </c>
      <c r="AO30" s="5">
        <f t="shared" si="142"/>
        <v>3.1425719085160266E-3</v>
      </c>
      <c r="AP30" s="5">
        <f t="shared" si="143"/>
        <v>8.1037221897279916E-4</v>
      </c>
      <c r="AQ30" s="5">
        <f t="shared" si="144"/>
        <v>1.5672747173341625E-4</v>
      </c>
      <c r="AR30" s="5">
        <f t="shared" si="145"/>
        <v>1.8941965693496844E-4</v>
      </c>
      <c r="AS30" s="5">
        <f t="shared" si="146"/>
        <v>3.2712627281472606E-4</v>
      </c>
      <c r="AT30" s="5">
        <f t="shared" si="147"/>
        <v>2.8247226316747547E-4</v>
      </c>
      <c r="AU30" s="5">
        <f t="shared" si="148"/>
        <v>1.626091331081527E-4</v>
      </c>
      <c r="AV30" s="5">
        <f t="shared" si="149"/>
        <v>7.020617672426433E-5</v>
      </c>
      <c r="AW30" s="5">
        <f t="shared" si="150"/>
        <v>8.9992051482059381E-7</v>
      </c>
      <c r="AX30" s="5">
        <f t="shared" si="151"/>
        <v>3.0228263494864686E-3</v>
      </c>
      <c r="AY30" s="5">
        <f t="shared" si="152"/>
        <v>2.3384806149682118E-3</v>
      </c>
      <c r="AZ30" s="5">
        <f t="shared" si="153"/>
        <v>9.0453286995978389E-4</v>
      </c>
      <c r="BA30" s="5">
        <f t="shared" si="154"/>
        <v>2.3325108551272032E-4</v>
      </c>
      <c r="BB30" s="5">
        <f t="shared" si="155"/>
        <v>4.5111187249017231E-5</v>
      </c>
      <c r="BC30" s="5">
        <f t="shared" si="156"/>
        <v>6.9796690053300222E-6</v>
      </c>
      <c r="BD30" s="5">
        <f t="shared" si="157"/>
        <v>2.4422739109244769E-5</v>
      </c>
      <c r="BE30" s="5">
        <f t="shared" si="158"/>
        <v>4.2177880300335345E-5</v>
      </c>
      <c r="BF30" s="5">
        <f t="shared" si="159"/>
        <v>3.6420435453040976E-5</v>
      </c>
      <c r="BG30" s="5">
        <f t="shared" si="160"/>
        <v>2.0965936159647449E-5</v>
      </c>
      <c r="BH30" s="5">
        <f t="shared" si="161"/>
        <v>9.0520021297626264E-6</v>
      </c>
      <c r="BI30" s="5">
        <f t="shared" si="162"/>
        <v>3.1265474408887055E-6</v>
      </c>
      <c r="BJ30" s="8">
        <f t="shared" si="163"/>
        <v>0.5992894009299069</v>
      </c>
      <c r="BK30" s="8">
        <f t="shared" si="164"/>
        <v>0.23649452940081583</v>
      </c>
      <c r="BL30" s="8">
        <f t="shared" si="165"/>
        <v>0.15816063550146511</v>
      </c>
      <c r="BM30" s="8">
        <f t="shared" si="166"/>
        <v>0.45427780044686189</v>
      </c>
      <c r="BN30" s="8">
        <f t="shared" si="167"/>
        <v>0.5436593330924353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1.2608999999999999</v>
      </c>
      <c r="F31">
        <f>VLOOKUP(B31,home!$B$2:$E$405,3,FALSE)</f>
        <v>0.89649999999999996</v>
      </c>
      <c r="G31">
        <f>VLOOKUP(C31,away!$B$2:$E$405,4,FALSE)</f>
        <v>0.8276</v>
      </c>
      <c r="H31">
        <f>VLOOKUP(A31,away!$A$2:$E$405,3,FALSE)</f>
        <v>1.0995999999999999</v>
      </c>
      <c r="I31">
        <f>VLOOKUP(C31,away!$B$2:$E$405,3,FALSE)</f>
        <v>1.1071</v>
      </c>
      <c r="J31">
        <f>VLOOKUP(B31,home!$B$2:$E$405,4,FALSE)</f>
        <v>0.79079999999999995</v>
      </c>
      <c r="K31" s="3">
        <f t="shared" si="112"/>
        <v>0.93551643305999987</v>
      </c>
      <c r="L31" s="3">
        <f t="shared" si="113"/>
        <v>0.96269395012799974</v>
      </c>
      <c r="M31" s="5">
        <f t="shared" si="114"/>
        <v>0.14983652939491415</v>
      </c>
      <c r="N31" s="5">
        <f t="shared" si="115"/>
        <v>0.14017453552161988</v>
      </c>
      <c r="O31" s="5">
        <f t="shared" si="116"/>
        <v>0.14424672035666006</v>
      </c>
      <c r="P31" s="5">
        <f t="shared" si="117"/>
        <v>0.13494517730866587</v>
      </c>
      <c r="Q31" s="5">
        <f t="shared" si="118"/>
        <v>6.5567790738514042E-2</v>
      </c>
      <c r="R31" s="5">
        <f t="shared" si="119"/>
        <v>6.9432722506581002E-2</v>
      </c>
      <c r="S31" s="5">
        <f t="shared" si="120"/>
        <v>3.0383446800999803E-2</v>
      </c>
      <c r="T31" s="5">
        <f t="shared" si="121"/>
        <v>6.3121715467226155E-2</v>
      </c>
      <c r="U31" s="5">
        <f t="shared" si="122"/>
        <v>6.4955452897001428E-2</v>
      </c>
      <c r="V31" s="5">
        <f t="shared" si="123"/>
        <v>3.040424293184932E-3</v>
      </c>
      <c r="W31" s="5">
        <f t="shared" si="124"/>
        <v>2.0446581905106388E-2</v>
      </c>
      <c r="X31" s="5">
        <f t="shared" si="125"/>
        <v>1.9683800700842548E-2</v>
      </c>
      <c r="Y31" s="5">
        <f t="shared" si="126"/>
        <v>9.4747379251132018E-3</v>
      </c>
      <c r="Z31" s="5">
        <f t="shared" si="127"/>
        <v>2.2280820632667245E-2</v>
      </c>
      <c r="AA31" s="5">
        <f t="shared" si="128"/>
        <v>2.0844073843922506E-2</v>
      </c>
      <c r="AB31" s="5">
        <f t="shared" si="129"/>
        <v>9.7499868064528129E-3</v>
      </c>
      <c r="AC31" s="5">
        <f t="shared" si="130"/>
        <v>1.7114092479413021E-4</v>
      </c>
      <c r="AD31" s="5">
        <f t="shared" si="131"/>
        <v>4.7820283430335649E-3</v>
      </c>
      <c r="AE31" s="5">
        <f t="shared" si="132"/>
        <v>4.6036297551790362E-3</v>
      </c>
      <c r="AF31" s="5">
        <f t="shared" si="133"/>
        <v>2.2159432569700513E-3</v>
      </c>
      <c r="AG31" s="5">
        <f t="shared" si="134"/>
        <v>7.1109172243733463E-4</v>
      </c>
      <c r="AH31" s="5">
        <f t="shared" si="135"/>
        <v>5.3624028067389678E-3</v>
      </c>
      <c r="AI31" s="5">
        <f t="shared" si="136"/>
        <v>5.0166159463913692E-3</v>
      </c>
      <c r="AJ31" s="5">
        <f t="shared" si="137"/>
        <v>2.346563328099985E-3</v>
      </c>
      <c r="AK31" s="5">
        <f t="shared" si="138"/>
        <v>7.3174951821783341E-4</v>
      </c>
      <c r="AL31" s="5">
        <f t="shared" si="139"/>
        <v>6.1652902758429363E-6</v>
      </c>
      <c r="AM31" s="5">
        <f t="shared" si="140"/>
        <v>8.9473321965331657E-4</v>
      </c>
      <c r="AN31" s="5">
        <f t="shared" si="141"/>
        <v>8.6135425753879459E-4</v>
      </c>
      <c r="AO31" s="5">
        <f t="shared" si="142"/>
        <v>4.146102663247963E-4</v>
      </c>
      <c r="AP31" s="5">
        <f t="shared" si="143"/>
        <v>1.3304759835061338E-4</v>
      </c>
      <c r="AQ31" s="5">
        <f t="shared" si="144"/>
        <v>3.2021029502798883E-5</v>
      </c>
      <c r="AR31" s="5">
        <f t="shared" si="145"/>
        <v>1.032470548039402E-3</v>
      </c>
      <c r="AS31" s="5">
        <f t="shared" si="146"/>
        <v>9.6589316434132451E-4</v>
      </c>
      <c r="AT31" s="5">
        <f t="shared" si="147"/>
        <v>4.5180446391081605E-4</v>
      </c>
      <c r="AU31" s="5">
        <f t="shared" si="148"/>
        <v>1.4089016683947739E-4</v>
      </c>
      <c r="AV31" s="5">
        <f t="shared" si="149"/>
        <v>3.2951266583724039E-5</v>
      </c>
      <c r="AW31" s="5">
        <f t="shared" si="150"/>
        <v>1.5423775363591114E-7</v>
      </c>
      <c r="AX31" s="5">
        <f t="shared" si="151"/>
        <v>1.3950627169839332E-4</v>
      </c>
      <c r="AY31" s="5">
        <f t="shared" si="152"/>
        <v>1.3430184376895624E-4</v>
      </c>
      <c r="AZ31" s="5">
        <f t="shared" si="153"/>
        <v>6.4645786243704991E-5</v>
      </c>
      <c r="BA31" s="5">
        <f t="shared" si="154"/>
        <v>2.0744702439360886E-5</v>
      </c>
      <c r="BB31" s="5">
        <f t="shared" si="155"/>
        <v>4.9926998838945703E-6</v>
      </c>
      <c r="BC31" s="5">
        <f t="shared" si="156"/>
        <v>9.6128839460601422E-7</v>
      </c>
      <c r="BD31" s="5">
        <f t="shared" si="157"/>
        <v>1.6565885838047874E-4</v>
      </c>
      <c r="BE31" s="5">
        <f t="shared" si="158"/>
        <v>1.5497658429689711E-4</v>
      </c>
      <c r="BF31" s="5">
        <f t="shared" si="159"/>
        <v>7.2491570674627773E-5</v>
      </c>
      <c r="BG31" s="5">
        <f t="shared" si="160"/>
        <v>2.2605685208148228E-5</v>
      </c>
      <c r="BH31" s="5">
        <f t="shared" si="161"/>
        <v>5.2869974982010064E-6</v>
      </c>
      <c r="BI31" s="5">
        <f t="shared" si="162"/>
        <v>9.8921460822282985E-7</v>
      </c>
      <c r="BJ31" s="8">
        <f t="shared" si="163"/>
        <v>0.33348277429984136</v>
      </c>
      <c r="BK31" s="8">
        <f t="shared" si="164"/>
        <v>0.31851718585660371</v>
      </c>
      <c r="BL31" s="8">
        <f t="shared" si="165"/>
        <v>0.32573230653044716</v>
      </c>
      <c r="BM31" s="8">
        <f t="shared" si="166"/>
        <v>0.29567546388658916</v>
      </c>
      <c r="BN31" s="8">
        <f t="shared" si="167"/>
        <v>0.70420347582695508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1.2608999999999999</v>
      </c>
      <c r="F32">
        <f>VLOOKUP(B32,home!$B$2:$E$405,3,FALSE)</f>
        <v>1.0345</v>
      </c>
      <c r="G32">
        <f>VLOOKUP(C32,away!$B$2:$E$405,4,FALSE)</f>
        <v>0.86199999999999999</v>
      </c>
      <c r="H32">
        <f>VLOOKUP(A32,away!$A$2:$E$405,3,FALSE)</f>
        <v>1.0995999999999999</v>
      </c>
      <c r="I32">
        <f>VLOOKUP(C32,away!$B$2:$E$405,3,FALSE)</f>
        <v>1.1861999999999999</v>
      </c>
      <c r="J32">
        <f>VLOOKUP(B32,home!$B$2:$E$405,4,FALSE)</f>
        <v>0.86990000000000001</v>
      </c>
      <c r="K32" s="3">
        <f t="shared" si="112"/>
        <v>1.1243937050999999</v>
      </c>
      <c r="L32" s="3">
        <f t="shared" si="113"/>
        <v>1.1346501678479999</v>
      </c>
      <c r="M32" s="5">
        <f t="shared" si="114"/>
        <v>0.1044503047888414</v>
      </c>
      <c r="N32" s="5">
        <f t="shared" si="115"/>
        <v>0.11744326520034963</v>
      </c>
      <c r="O32" s="5">
        <f t="shared" si="116"/>
        <v>0.11851455586043362</v>
      </c>
      <c r="P32" s="5">
        <f t="shared" si="117"/>
        <v>0.13325702057219385</v>
      </c>
      <c r="Q32" s="5">
        <f t="shared" si="118"/>
        <v>6.6026234048831511E-2</v>
      </c>
      <c r="R32" s="5">
        <f t="shared" si="119"/>
        <v>6.7236280349736111E-2</v>
      </c>
      <c r="S32" s="5">
        <f t="shared" si="120"/>
        <v>4.2502110376022487E-2</v>
      </c>
      <c r="T32" s="5">
        <f t="shared" si="121"/>
        <v>7.4916677545877997E-2</v>
      </c>
      <c r="U32" s="5">
        <f t="shared" si="122"/>
        <v>7.560005037958209E-2</v>
      </c>
      <c r="V32" s="5">
        <f t="shared" si="123"/>
        <v>6.0248796020367255E-3</v>
      </c>
      <c r="W32" s="5">
        <f t="shared" si="124"/>
        <v>2.4746493978655148E-2</v>
      </c>
      <c r="X32" s="5">
        <f t="shared" si="125"/>
        <v>2.8078613546530577E-2</v>
      </c>
      <c r="Y32" s="5">
        <f t="shared" si="126"/>
        <v>1.5929701786755027E-2</v>
      </c>
      <c r="Z32" s="5">
        <f t="shared" si="127"/>
        <v>2.5429885594767752E-2</v>
      </c>
      <c r="AA32" s="5">
        <f t="shared" si="128"/>
        <v>2.8593203284170022E-2</v>
      </c>
      <c r="AB32" s="5">
        <f t="shared" si="129"/>
        <v>1.6075008890682713E-2</v>
      </c>
      <c r="AC32" s="5">
        <f t="shared" si="130"/>
        <v>4.8040639200184088E-4</v>
      </c>
      <c r="AD32" s="5">
        <f t="shared" si="131"/>
        <v>6.9562005132237214E-3</v>
      </c>
      <c r="AE32" s="5">
        <f t="shared" si="132"/>
        <v>7.8928540799136377E-3</v>
      </c>
      <c r="AF32" s="5">
        <f t="shared" si="133"/>
        <v>4.4778141032868913E-3</v>
      </c>
      <c r="AG32" s="5">
        <f t="shared" si="134"/>
        <v>1.6935841746288708E-3</v>
      </c>
      <c r="AH32" s="5">
        <f t="shared" si="135"/>
        <v>7.2135059896146622E-3</v>
      </c>
      <c r="AI32" s="5">
        <f t="shared" si="136"/>
        <v>8.1108207264238702E-3</v>
      </c>
      <c r="AJ32" s="5">
        <f t="shared" si="137"/>
        <v>4.5598778839928047E-3</v>
      </c>
      <c r="AK32" s="5">
        <f t="shared" si="138"/>
        <v>1.7090326629287393E-3</v>
      </c>
      <c r="AL32" s="5">
        <f t="shared" si="139"/>
        <v>2.4515974210480924E-5</v>
      </c>
      <c r="AM32" s="5">
        <f t="shared" si="140"/>
        <v>1.5643016136964282E-3</v>
      </c>
      <c r="AN32" s="5">
        <f t="shared" si="141"/>
        <v>1.774935088545549E-3</v>
      </c>
      <c r="AO32" s="5">
        <f t="shared" si="142"/>
        <v>1.0069651980687561E-3</v>
      </c>
      <c r="AP32" s="5">
        <f t="shared" si="143"/>
        <v>3.8085107700193627E-4</v>
      </c>
      <c r="AQ32" s="5">
        <f t="shared" si="144"/>
        <v>1.0803318461133456E-4</v>
      </c>
      <c r="AR32" s="5">
        <f t="shared" si="145"/>
        <v>1.6369611563777644E-3</v>
      </c>
      <c r="AS32" s="5">
        <f t="shared" si="146"/>
        <v>1.8405888197243747E-3</v>
      </c>
      <c r="AT32" s="5">
        <f t="shared" si="147"/>
        <v>1.0347732412877629E-3</v>
      </c>
      <c r="AU32" s="5">
        <f t="shared" si="148"/>
        <v>3.8783083956996138E-4</v>
      </c>
      <c r="AV32" s="5">
        <f t="shared" si="149"/>
        <v>1.0901863866402808E-4</v>
      </c>
      <c r="AW32" s="5">
        <f t="shared" si="150"/>
        <v>8.6881446378785637E-7</v>
      </c>
      <c r="AX32" s="5">
        <f t="shared" si="151"/>
        <v>2.9314848121967253E-4</v>
      </c>
      <c r="AY32" s="5">
        <f t="shared" si="152"/>
        <v>3.3262097342028762E-4</v>
      </c>
      <c r="AZ32" s="5">
        <f t="shared" si="153"/>
        <v>1.887042216605473E-4</v>
      </c>
      <c r="BA32" s="5">
        <f t="shared" si="154"/>
        <v>7.1371092260255389E-5</v>
      </c>
      <c r="BB32" s="5">
        <f t="shared" si="155"/>
        <v>2.0245305453148455E-5</v>
      </c>
      <c r="BC32" s="5">
        <f t="shared" si="156"/>
        <v>4.5942678461097812E-6</v>
      </c>
      <c r="BD32" s="5">
        <f t="shared" si="157"/>
        <v>3.0956304180744808E-4</v>
      </c>
      <c r="BE32" s="5">
        <f t="shared" si="158"/>
        <v>3.4807073553990266E-4</v>
      </c>
      <c r="BF32" s="5">
        <f t="shared" si="159"/>
        <v>1.9568427198529676E-4</v>
      </c>
      <c r="BG32" s="5">
        <f t="shared" si="160"/>
        <v>7.3342054535781317E-5</v>
      </c>
      <c r="BH32" s="5">
        <f t="shared" si="161"/>
        <v>2.061633610978334E-5</v>
      </c>
      <c r="BI32" s="5">
        <f t="shared" si="162"/>
        <v>4.6361757088132416E-6</v>
      </c>
      <c r="BJ32" s="8">
        <f t="shared" si="163"/>
        <v>0.35390720948183702</v>
      </c>
      <c r="BK32" s="8">
        <f t="shared" si="164"/>
        <v>0.28707185867872714</v>
      </c>
      <c r="BL32" s="8">
        <f t="shared" si="165"/>
        <v>0.33357342133887563</v>
      </c>
      <c r="BM32" s="8">
        <f t="shared" si="166"/>
        <v>0.3927229621148649</v>
      </c>
      <c r="BN32" s="8">
        <f t="shared" si="167"/>
        <v>0.60692766082038618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1.4406000000000001</v>
      </c>
      <c r="F33">
        <f>VLOOKUP(B33,home!$B$2:$E$405,3,FALSE)</f>
        <v>0.87680000000000002</v>
      </c>
      <c r="G33">
        <f>VLOOKUP(C33,away!$B$2:$E$405,4,FALSE)</f>
        <v>1.0728</v>
      </c>
      <c r="H33">
        <f>VLOOKUP(A33,away!$A$2:$E$405,3,FALSE)</f>
        <v>1.2678</v>
      </c>
      <c r="I33">
        <f>VLOOKUP(C33,away!$B$2:$E$405,3,FALSE)</f>
        <v>0.71709999999999996</v>
      </c>
      <c r="J33">
        <f>VLOOKUP(B33,home!$B$2:$E$405,4,FALSE)</f>
        <v>1.1209</v>
      </c>
      <c r="K33" s="3">
        <f t="shared" si="112"/>
        <v>1.3550730762240002</v>
      </c>
      <c r="L33" s="3">
        <f t="shared" si="113"/>
        <v>1.0190543310419999</v>
      </c>
      <c r="M33" s="5">
        <f t="shared" si="114"/>
        <v>9.3095688399864457E-2</v>
      </c>
      <c r="N33" s="5">
        <f t="shared" si="115"/>
        <v>0.12615146086319529</v>
      </c>
      <c r="O33" s="5">
        <f t="shared" si="116"/>
        <v>9.486956446521834E-2</v>
      </c>
      <c r="P33" s="5">
        <f t="shared" si="117"/>
        <v>0.12855519255991452</v>
      </c>
      <c r="Q33" s="5">
        <f t="shared" si="118"/>
        <v>8.5472224071020828E-2</v>
      </c>
      <c r="R33" s="5">
        <f t="shared" si="119"/>
        <v>4.8338620276174485E-2</v>
      </c>
      <c r="S33" s="5">
        <f t="shared" si="120"/>
        <v>4.438024418255649E-2</v>
      </c>
      <c r="T33" s="5">
        <f t="shared" si="121"/>
        <v>8.7100840123366052E-2</v>
      </c>
      <c r="U33" s="5">
        <f t="shared" si="122"/>
        <v>6.5502362878059592E-2</v>
      </c>
      <c r="V33" s="5">
        <f t="shared" si="123"/>
        <v>6.8093747111265352E-3</v>
      </c>
      <c r="W33" s="5">
        <f t="shared" si="124"/>
        <v>3.8607036534541742E-2</v>
      </c>
      <c r="X33" s="5">
        <f t="shared" si="125"/>
        <v>3.9342667789221485E-2</v>
      </c>
      <c r="Y33" s="5">
        <f t="shared" si="126"/>
        <v>2.0046158002676371E-2</v>
      </c>
      <c r="Z33" s="5">
        <f t="shared" si="127"/>
        <v>1.6419893449676749E-2</v>
      </c>
      <c r="AA33" s="5">
        <f t="shared" si="128"/>
        <v>2.2250155528123785E-2</v>
      </c>
      <c r="AB33" s="5">
        <f t="shared" si="129"/>
        <v>1.5075293348978572E-2</v>
      </c>
      <c r="AC33" s="5">
        <f t="shared" si="130"/>
        <v>5.8768865417372414E-4</v>
      </c>
      <c r="AD33" s="5">
        <f t="shared" si="131"/>
        <v>1.3078838940188455E-2</v>
      </c>
      <c r="AE33" s="5">
        <f t="shared" si="132"/>
        <v>1.3328047466999806E-2</v>
      </c>
      <c r="AF33" s="5">
        <f t="shared" si="133"/>
        <v>6.7910022477897548E-3</v>
      </c>
      <c r="AG33" s="5">
        <f t="shared" si="134"/>
        <v>2.3068000842420356E-3</v>
      </c>
      <c r="AH33" s="5">
        <f t="shared" si="135"/>
        <v>4.1831908837853139E-3</v>
      </c>
      <c r="AI33" s="5">
        <f t="shared" si="136"/>
        <v>5.6685293393231593E-3</v>
      </c>
      <c r="AJ33" s="5">
        <f t="shared" si="137"/>
        <v>3.8406357447513168E-3</v>
      </c>
      <c r="AK33" s="5">
        <f t="shared" si="138"/>
        <v>1.7347806977653405E-3</v>
      </c>
      <c r="AL33" s="5">
        <f t="shared" si="139"/>
        <v>3.2461407999079833E-5</v>
      </c>
      <c r="AM33" s="5">
        <f t="shared" si="140"/>
        <v>3.5445565032238805E-3</v>
      </c>
      <c r="AN33" s="5">
        <f t="shared" si="141"/>
        <v>3.6120956562333819E-3</v>
      </c>
      <c r="AO33" s="5">
        <f t="shared" si="142"/>
        <v>1.8404608613113115E-3</v>
      </c>
      <c r="AP33" s="5">
        <f t="shared" si="143"/>
        <v>6.2517653727752723E-4</v>
      </c>
      <c r="AQ33" s="5">
        <f t="shared" si="144"/>
        <v>1.592722144946261E-4</v>
      </c>
      <c r="AR33" s="5">
        <f t="shared" si="145"/>
        <v>8.5257975753936729E-4</v>
      </c>
      <c r="AS33" s="5">
        <f t="shared" si="146"/>
        <v>1.1553078747751828E-3</v>
      </c>
      <c r="AT33" s="5">
        <f t="shared" si="147"/>
        <v>7.827632979287096E-4</v>
      </c>
      <c r="AU33" s="5">
        <f t="shared" si="148"/>
        <v>3.5356715669316669E-4</v>
      </c>
      <c r="AV33" s="5">
        <f t="shared" si="149"/>
        <v>1.1977733366799558E-4</v>
      </c>
      <c r="AW33" s="5">
        <f t="shared" si="150"/>
        <v>1.245159275190371E-6</v>
      </c>
      <c r="AX33" s="5">
        <f t="shared" si="151"/>
        <v>8.0052218077889545E-4</v>
      </c>
      <c r="AY33" s="5">
        <f t="shared" si="152"/>
        <v>8.1577559541792018E-4</v>
      </c>
      <c r="AZ33" s="5">
        <f t="shared" si="153"/>
        <v>4.1565982683449895E-4</v>
      </c>
      <c r="BA33" s="5">
        <f t="shared" si="154"/>
        <v>1.4119331559195463E-4</v>
      </c>
      <c r="BB33" s="5">
        <f t="shared" si="155"/>
        <v>3.597091494204032E-5</v>
      </c>
      <c r="BC33" s="5">
        <f t="shared" si="156"/>
        <v>7.3312633326459185E-6</v>
      </c>
      <c r="BD33" s="5">
        <f t="shared" si="157"/>
        <v>1.4480418241320502E-4</v>
      </c>
      <c r="BE33" s="5">
        <f t="shared" si="158"/>
        <v>1.96220248912763E-4</v>
      </c>
      <c r="BF33" s="5">
        <f t="shared" si="159"/>
        <v>1.3294638815582841E-4</v>
      </c>
      <c r="BG33" s="5">
        <f t="shared" si="160"/>
        <v>6.0050690390396134E-5</v>
      </c>
      <c r="BH33" s="5">
        <f t="shared" si="161"/>
        <v>2.0343268439172266E-5</v>
      </c>
      <c r="BI33" s="5">
        <f t="shared" si="162"/>
        <v>5.5133230688639521E-6</v>
      </c>
      <c r="BJ33" s="8">
        <f t="shared" si="163"/>
        <v>0.44422309099268054</v>
      </c>
      <c r="BK33" s="8">
        <f t="shared" si="164"/>
        <v>0.27427642551105269</v>
      </c>
      <c r="BL33" s="8">
        <f t="shared" si="165"/>
        <v>0.26528700668416449</v>
      </c>
      <c r="BM33" s="8">
        <f t="shared" si="166"/>
        <v>0.42290913556604381</v>
      </c>
      <c r="BN33" s="8">
        <f t="shared" si="167"/>
        <v>0.57648275063538801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1.4406000000000001</v>
      </c>
      <c r="F34">
        <f>VLOOKUP(B34,home!$B$2:$E$405,3,FALSE)</f>
        <v>1.1106</v>
      </c>
      <c r="G34">
        <f>VLOOKUP(C34,away!$B$2:$E$405,4,FALSE)</f>
        <v>0.79330000000000001</v>
      </c>
      <c r="H34">
        <f>VLOOKUP(A34,away!$A$2:$E$405,3,FALSE)</f>
        <v>1.2678</v>
      </c>
      <c r="I34">
        <f>VLOOKUP(C34,away!$B$2:$E$405,3,FALSE)</f>
        <v>1.1268</v>
      </c>
      <c r="J34">
        <f>VLOOKUP(B34,home!$B$2:$E$405,4,FALSE)</f>
        <v>1.1043000000000001</v>
      </c>
      <c r="K34" s="3">
        <f t="shared" si="112"/>
        <v>1.269224754588</v>
      </c>
      <c r="L34" s="3">
        <f t="shared" si="113"/>
        <v>1.5775555392720002</v>
      </c>
      <c r="M34" s="5">
        <f t="shared" si="114"/>
        <v>5.8030862733758626E-2</v>
      </c>
      <c r="N34" s="5">
        <f t="shared" si="115"/>
        <v>7.3654207511784697E-2</v>
      </c>
      <c r="O34" s="5">
        <f t="shared" si="116"/>
        <v>9.1546908954374007E-2</v>
      </c>
      <c r="P34" s="5">
        <f t="shared" si="117"/>
        <v>0.11619360305090533</v>
      </c>
      <c r="Q34" s="5">
        <f t="shared" si="118"/>
        <v>4.6741871726759282E-2</v>
      </c>
      <c r="R34" s="5">
        <f t="shared" si="119"/>
        <v>7.2210166662101116E-2</v>
      </c>
      <c r="S34" s="5">
        <f t="shared" si="120"/>
        <v>5.8162815241489474E-2</v>
      </c>
      <c r="T34" s="5">
        <f t="shared" si="121"/>
        <v>7.3737898658490397E-2</v>
      </c>
      <c r="U34" s="5">
        <f t="shared" si="122"/>
        <v>9.1650931060463861E-2</v>
      </c>
      <c r="V34" s="5">
        <f t="shared" si="123"/>
        <v>1.2939756437111871E-2</v>
      </c>
      <c r="W34" s="5">
        <f t="shared" si="124"/>
        <v>1.9775313557126618E-2</v>
      </c>
      <c r="X34" s="5">
        <f t="shared" si="125"/>
        <v>3.1196655442885777E-2</v>
      </c>
      <c r="Y34" s="5">
        <f t="shared" si="126"/>
        <v>2.4607228300342232E-2</v>
      </c>
      <c r="Z34" s="5">
        <f t="shared" si="127"/>
        <v>3.7971849469850646E-2</v>
      </c>
      <c r="AA34" s="5">
        <f t="shared" si="128"/>
        <v>4.8194811324623658E-2</v>
      </c>
      <c r="AB34" s="5">
        <f t="shared" si="129"/>
        <v>3.0585023787955211E-2</v>
      </c>
      <c r="AC34" s="5">
        <f t="shared" si="130"/>
        <v>1.6193074385340424E-3</v>
      </c>
      <c r="AD34" s="5">
        <f t="shared" si="131"/>
        <v>6.2748293741111925E-3</v>
      </c>
      <c r="AE34" s="5">
        <f t="shared" si="132"/>
        <v>9.898891837115769E-3</v>
      </c>
      <c r="AF34" s="5">
        <f t="shared" si="133"/>
        <v>7.8080258251481864E-3</v>
      </c>
      <c r="AG34" s="5">
        <f t="shared" si="134"/>
        <v>4.1058647970804501E-3</v>
      </c>
      <c r="AH34" s="5">
        <f t="shared" si="135"/>
        <v>1.4975675366891358E-2</v>
      </c>
      <c r="AI34" s="5">
        <f t="shared" si="136"/>
        <v>1.9007497892332238E-2</v>
      </c>
      <c r="AJ34" s="5">
        <f t="shared" si="137"/>
        <v>1.2062393423863657E-2</v>
      </c>
      <c r="AK34" s="5">
        <f t="shared" si="138"/>
        <v>5.1032961110490868E-3</v>
      </c>
      <c r="AL34" s="5">
        <f t="shared" si="139"/>
        <v>1.2969179286107519E-4</v>
      </c>
      <c r="AM34" s="5">
        <f t="shared" si="140"/>
        <v>1.59283375448757E-3</v>
      </c>
      <c r="AN34" s="5">
        <f t="shared" si="141"/>
        <v>2.5127837125312833E-3</v>
      </c>
      <c r="AO34" s="5">
        <f t="shared" si="142"/>
        <v>1.982027932348094E-3</v>
      </c>
      <c r="AP34" s="5">
        <f t="shared" si="143"/>
        <v>1.0422530478891882E-3</v>
      </c>
      <c r="AQ34" s="5">
        <f t="shared" si="144"/>
        <v>4.110530172551785E-4</v>
      </c>
      <c r="AR34" s="5">
        <f t="shared" si="145"/>
        <v>4.7249919258757411E-3</v>
      </c>
      <c r="AS34" s="5">
        <f t="shared" si="146"/>
        <v>5.9970767175499184E-3</v>
      </c>
      <c r="AT34" s="5">
        <f t="shared" si="147"/>
        <v>3.8058191125388522E-3</v>
      </c>
      <c r="AU34" s="5">
        <f t="shared" si="148"/>
        <v>1.6101466097061489E-3</v>
      </c>
      <c r="AV34" s="5">
        <f t="shared" si="149"/>
        <v>5.1090948388874649E-4</v>
      </c>
      <c r="AW34" s="5">
        <f t="shared" si="150"/>
        <v>7.2132865497781771E-6</v>
      </c>
      <c r="AX34" s="5">
        <f t="shared" si="151"/>
        <v>3.3694400518982794E-4</v>
      </c>
      <c r="AY34" s="5">
        <f t="shared" si="152"/>
        <v>5.3154788181170671E-4</v>
      </c>
      <c r="AZ34" s="5">
        <f t="shared" si="153"/>
        <v>4.1927315267017832E-4</v>
      </c>
      <c r="BA34" s="5">
        <f t="shared" si="154"/>
        <v>2.204755614876249E-4</v>
      </c>
      <c r="BB34" s="5">
        <f t="shared" si="155"/>
        <v>8.6953110824726762E-5</v>
      </c>
      <c r="BC34" s="5">
        <f t="shared" si="156"/>
        <v>2.7434672327695967E-5</v>
      </c>
      <c r="BD34" s="5">
        <f t="shared" si="157"/>
        <v>1.2423228642801261E-3</v>
      </c>
      <c r="BE34" s="5">
        <f t="shared" si="158"/>
        <v>1.5767869325350042E-3</v>
      </c>
      <c r="BF34" s="5">
        <f t="shared" si="159"/>
        <v>1.0006485037421531E-3</v>
      </c>
      <c r="BG34" s="5">
        <f t="shared" si="160"/>
        <v>4.2334928386366137E-4</v>
      </c>
      <c r="BH34" s="5">
        <f t="shared" si="161"/>
        <v>1.3433134772921523E-4</v>
      </c>
      <c r="BI34" s="5">
        <f t="shared" si="162"/>
        <v>3.409933437101769E-5</v>
      </c>
      <c r="BJ34" s="8">
        <f t="shared" si="163"/>
        <v>0.30696436687966766</v>
      </c>
      <c r="BK34" s="8">
        <f t="shared" si="164"/>
        <v>0.24760758457647208</v>
      </c>
      <c r="BL34" s="8">
        <f t="shared" si="165"/>
        <v>0.40639718669973479</v>
      </c>
      <c r="BM34" s="8">
        <f t="shared" si="166"/>
        <v>0.54003903239078044</v>
      </c>
      <c r="BN34" s="8">
        <f t="shared" si="167"/>
        <v>0.45837762063968301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1.4406000000000001</v>
      </c>
      <c r="F35">
        <f>VLOOKUP(B35,home!$B$2:$E$405,3,FALSE)</f>
        <v>1.2148000000000001</v>
      </c>
      <c r="G35">
        <f>VLOOKUP(C35,away!$B$2:$E$405,4,FALSE)</f>
        <v>0.82040000000000002</v>
      </c>
      <c r="H35">
        <f>VLOOKUP(A35,away!$A$2:$E$405,3,FALSE)</f>
        <v>1.2678</v>
      </c>
      <c r="I35">
        <f>VLOOKUP(C35,away!$B$2:$E$405,3,FALSE)</f>
        <v>0.96799999999999997</v>
      </c>
      <c r="J35">
        <f>VLOOKUP(B35,home!$B$2:$E$405,4,FALSE)</f>
        <v>0.63100000000000001</v>
      </c>
      <c r="K35" s="3">
        <f t="shared" si="112"/>
        <v>1.4357335379520002</v>
      </c>
      <c r="L35" s="3">
        <f t="shared" si="113"/>
        <v>0.77438238240000001</v>
      </c>
      <c r="M35" s="5">
        <f t="shared" si="114"/>
        <v>0.10968793271474511</v>
      </c>
      <c r="N35" s="5">
        <f t="shared" si="115"/>
        <v>0.15748264370718196</v>
      </c>
      <c r="O35" s="5">
        <f t="shared" si="116"/>
        <v>8.4940402656175223E-2</v>
      </c>
      <c r="P35" s="5">
        <f t="shared" si="117"/>
        <v>0.12195178482061794</v>
      </c>
      <c r="Q35" s="5">
        <f t="shared" si="118"/>
        <v>0.11305155660787335</v>
      </c>
      <c r="R35" s="5">
        <f t="shared" si="119"/>
        <v>3.2888175685452131E-2</v>
      </c>
      <c r="S35" s="5">
        <f t="shared" si="120"/>
        <v>3.3896704616566853E-2</v>
      </c>
      <c r="T35" s="5">
        <f t="shared" si="121"/>
        <v>8.7545133740033435E-2</v>
      </c>
      <c r="U35" s="5">
        <f t="shared" si="122"/>
        <v>4.7218656833661138E-2</v>
      </c>
      <c r="V35" s="5">
        <f t="shared" si="123"/>
        <v>4.1873983614931047E-3</v>
      </c>
      <c r="W35" s="5">
        <f t="shared" si="124"/>
        <v>5.4103970446534255E-2</v>
      </c>
      <c r="X35" s="5">
        <f t="shared" si="125"/>
        <v>4.1897161531686399E-2</v>
      </c>
      <c r="Y35" s="5">
        <f t="shared" si="126"/>
        <v>1.622221188135247E-2</v>
      </c>
      <c r="Z35" s="5">
        <f t="shared" si="127"/>
        <v>8.4893412800300574E-3</v>
      </c>
      <c r="AA35" s="5">
        <f t="shared" si="128"/>
        <v>1.2188431990859517E-2</v>
      </c>
      <c r="AB35" s="5">
        <f t="shared" si="129"/>
        <v>8.7496702921620404E-3</v>
      </c>
      <c r="AC35" s="5">
        <f t="shared" si="130"/>
        <v>2.9097361219478985E-4</v>
      </c>
      <c r="AD35" s="5">
        <f t="shared" si="131"/>
        <v>1.9419721226613278E-2</v>
      </c>
      <c r="AE35" s="5">
        <f t="shared" si="132"/>
        <v>1.503828998900864E-2</v>
      </c>
      <c r="AF35" s="5">
        <f t="shared" si="133"/>
        <v>5.8226934144552907E-3</v>
      </c>
      <c r="AG35" s="5">
        <f t="shared" si="134"/>
        <v>1.502997066090226E-3</v>
      </c>
      <c r="AH35" s="5">
        <f t="shared" si="135"/>
        <v>1.6434990813590854E-3</v>
      </c>
      <c r="AI35" s="5">
        <f t="shared" si="136"/>
        <v>2.3596267507005417E-3</v>
      </c>
      <c r="AJ35" s="5">
        <f t="shared" si="137"/>
        <v>1.6938976315147359E-3</v>
      </c>
      <c r="AK35" s="5">
        <f t="shared" si="138"/>
        <v>8.1066187980772153E-4</v>
      </c>
      <c r="AL35" s="5">
        <f t="shared" si="139"/>
        <v>1.2940257132984255E-5</v>
      </c>
      <c r="AM35" s="5">
        <f t="shared" si="140"/>
        <v>5.5763090125454055E-3</v>
      </c>
      <c r="AN35" s="5">
        <f t="shared" si="141"/>
        <v>4.3181954581335029E-3</v>
      </c>
      <c r="AO35" s="5">
        <f t="shared" si="142"/>
        <v>1.6719672432691406E-3</v>
      </c>
      <c r="AP35" s="5">
        <f t="shared" si="143"/>
        <v>4.3158065904583921E-4</v>
      </c>
      <c r="AQ35" s="5">
        <f t="shared" si="144"/>
        <v>8.3552114737419763E-5</v>
      </c>
      <c r="AR35" s="5">
        <f t="shared" si="145"/>
        <v>2.5453934681901206E-4</v>
      </c>
      <c r="AS35" s="5">
        <f t="shared" si="146"/>
        <v>3.6545067695645136E-4</v>
      </c>
      <c r="AT35" s="5">
        <f t="shared" si="147"/>
        <v>2.6234489668681976E-4</v>
      </c>
      <c r="AU35" s="5">
        <f t="shared" si="148"/>
        <v>1.2555245556127321E-4</v>
      </c>
      <c r="AV35" s="5">
        <f t="shared" si="149"/>
        <v>4.5064967805387027E-5</v>
      </c>
      <c r="AW35" s="5">
        <f t="shared" si="150"/>
        <v>3.9964070349094126E-7</v>
      </c>
      <c r="AX35" s="5">
        <f t="shared" si="151"/>
        <v>1.3343489778825715E-3</v>
      </c>
      <c r="AY35" s="5">
        <f t="shared" si="152"/>
        <v>1.0332963404457109E-3</v>
      </c>
      <c r="AZ35" s="5">
        <f t="shared" si="153"/>
        <v>4.0008324091977553E-4</v>
      </c>
      <c r="BA35" s="5">
        <f t="shared" si="154"/>
        <v>1.032724710872563E-4</v>
      </c>
      <c r="BB35" s="5">
        <f t="shared" si="155"/>
        <v>1.9993095549221164E-5</v>
      </c>
      <c r="BC35" s="5">
        <f t="shared" si="156"/>
        <v>3.096460192591345E-6</v>
      </c>
      <c r="BD35" s="5">
        <f t="shared" si="157"/>
        <v>3.2851797634041052E-5</v>
      </c>
      <c r="BE35" s="5">
        <f t="shared" si="158"/>
        <v>4.7166427645204915E-5</v>
      </c>
      <c r="BF35" s="5">
        <f t="shared" si="159"/>
        <v>3.3859211017803548E-5</v>
      </c>
      <c r="BG35" s="5">
        <f t="shared" si="160"/>
        <v>1.620426827561814E-5</v>
      </c>
      <c r="BH35" s="5">
        <f t="shared" si="161"/>
        <v>5.8162528553191488E-6</v>
      </c>
      <c r="BI35" s="5">
        <f t="shared" si="162"/>
        <v>1.6701178579181564E-6</v>
      </c>
      <c r="BJ35" s="8">
        <f t="shared" si="163"/>
        <v>0.52706207468463762</v>
      </c>
      <c r="BK35" s="8">
        <f t="shared" si="164"/>
        <v>0.27106103072319648</v>
      </c>
      <c r="BL35" s="8">
        <f t="shared" si="165"/>
        <v>0.19368354322080697</v>
      </c>
      <c r="BM35" s="8">
        <f t="shared" si="166"/>
        <v>0.37926059701688331</v>
      </c>
      <c r="BN35" s="8">
        <f t="shared" si="167"/>
        <v>0.62000249619204573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1.4406000000000001</v>
      </c>
      <c r="F36">
        <f>VLOOKUP(B36,home!$B$2:$E$405,3,FALSE)</f>
        <v>1.4214</v>
      </c>
      <c r="G36">
        <f>VLOOKUP(C36,away!$B$2:$E$405,4,FALSE)</f>
        <v>0.82640000000000002</v>
      </c>
      <c r="H36">
        <f>VLOOKUP(A36,away!$A$2:$E$405,3,FALSE)</f>
        <v>1.2678</v>
      </c>
      <c r="I36">
        <f>VLOOKUP(C36,away!$B$2:$E$405,3,FALSE)</f>
        <v>1.2395</v>
      </c>
      <c r="J36">
        <f>VLOOKUP(B36,home!$B$2:$E$405,4,FALSE)</f>
        <v>0.60099999999999998</v>
      </c>
      <c r="K36" s="3">
        <f t="shared" si="112"/>
        <v>1.692193529376</v>
      </c>
      <c r="L36" s="3">
        <f t="shared" si="113"/>
        <v>0.94443429810000012</v>
      </c>
      <c r="M36" s="5">
        <f t="shared" si="114"/>
        <v>7.1602318269360574E-2</v>
      </c>
      <c r="N36" s="5">
        <f t="shared" si="115"/>
        <v>0.12116497966373289</v>
      </c>
      <c r="O36" s="5">
        <f t="shared" si="116"/>
        <v>6.7623685197056374E-2</v>
      </c>
      <c r="P36" s="5">
        <f t="shared" si="117"/>
        <v>0.11443236252301837</v>
      </c>
      <c r="Q36" s="5">
        <f t="shared" si="118"/>
        <v>0.10251729728697175</v>
      </c>
      <c r="R36" s="5">
        <f t="shared" si="119"/>
        <v>3.1933063832008647E-2</v>
      </c>
      <c r="S36" s="5">
        <f t="shared" si="120"/>
        <v>4.5720466561356074E-2</v>
      </c>
      <c r="T36" s="5">
        <f t="shared" si="121"/>
        <v>9.6820851706330216E-2</v>
      </c>
      <c r="U36" s="5">
        <f t="shared" si="122"/>
        <v>5.40369239896758E-2</v>
      </c>
      <c r="V36" s="5">
        <f t="shared" si="123"/>
        <v>8.1187641386270999E-3</v>
      </c>
      <c r="W36" s="5">
        <f t="shared" si="124"/>
        <v>5.7826369039376442E-2</v>
      </c>
      <c r="X36" s="5">
        <f t="shared" si="125"/>
        <v>5.4613206255375066E-2</v>
      </c>
      <c r="Y36" s="5">
        <f t="shared" si="126"/>
        <v>2.5789292558392841E-2</v>
      </c>
      <c r="Z36" s="5">
        <f t="shared" si="127"/>
        <v>1.0052893575455196E-2</v>
      </c>
      <c r="AA36" s="5">
        <f t="shared" si="128"/>
        <v>1.7011441459890843E-2</v>
      </c>
      <c r="AB36" s="5">
        <f t="shared" si="129"/>
        <v>1.4393325581892952E-2</v>
      </c>
      <c r="AC36" s="5">
        <f t="shared" si="130"/>
        <v>8.109456016976202E-4</v>
      </c>
      <c r="AD36" s="5">
        <f t="shared" si="131"/>
        <v>2.4463351878935384E-2</v>
      </c>
      <c r="AE36" s="5">
        <f t="shared" si="132"/>
        <v>2.3104028560955663E-2</v>
      </c>
      <c r="AF36" s="5">
        <f t="shared" si="133"/>
        <v>1.0910118498624256E-2</v>
      </c>
      <c r="AG36" s="5">
        <f t="shared" si="134"/>
        <v>3.4346300354786757E-3</v>
      </c>
      <c r="AH36" s="5">
        <f t="shared" si="135"/>
        <v>2.373574371952257E-3</v>
      </c>
      <c r="AI36" s="5">
        <f t="shared" si="136"/>
        <v>4.0165471937103113E-3</v>
      </c>
      <c r="AJ36" s="5">
        <f t="shared" si="137"/>
        <v>3.3983875858149609E-3</v>
      </c>
      <c r="AK36" s="5">
        <f t="shared" si="138"/>
        <v>1.9169098276759339E-3</v>
      </c>
      <c r="AL36" s="5">
        <f t="shared" si="139"/>
        <v>5.1841014829051284E-5</v>
      </c>
      <c r="AM36" s="5">
        <f t="shared" si="140"/>
        <v>8.2793451512765247E-3</v>
      </c>
      <c r="AN36" s="5">
        <f t="shared" si="141"/>
        <v>7.8192975266734837E-3</v>
      </c>
      <c r="AO36" s="5">
        <f t="shared" si="142"/>
        <v>3.6924063856194687E-3</v>
      </c>
      <c r="AP36" s="5">
        <f t="shared" si="143"/>
        <v>1.162411744367494E-3</v>
      </c>
      <c r="AQ36" s="5">
        <f t="shared" si="144"/>
        <v>2.7445537997372767E-4</v>
      </c>
      <c r="AR36" s="5">
        <f t="shared" si="145"/>
        <v>4.4833700919257578E-4</v>
      </c>
      <c r="AS36" s="5">
        <f t="shared" si="146"/>
        <v>7.5867298593546495E-4</v>
      </c>
      <c r="AT36" s="5">
        <f t="shared" si="147"/>
        <v>6.4191075885618155E-4</v>
      </c>
      <c r="AU36" s="5">
        <f t="shared" si="148"/>
        <v>3.6207907752442271E-4</v>
      </c>
      <c r="AV36" s="5">
        <f t="shared" si="149"/>
        <v>1.5317696802731489E-4</v>
      </c>
      <c r="AW36" s="5">
        <f t="shared" si="150"/>
        <v>2.3014035275608831E-6</v>
      </c>
      <c r="AX36" s="5">
        <f t="shared" si="151"/>
        <v>2.335042382076782E-3</v>
      </c>
      <c r="AY36" s="5">
        <f t="shared" si="152"/>
        <v>2.2052941131504378E-3</v>
      </c>
      <c r="AZ36" s="5">
        <f t="shared" si="153"/>
        <v>1.0413776989286478E-3</v>
      </c>
      <c r="BA36" s="5">
        <f t="shared" si="154"/>
        <v>3.2783760538155699E-4</v>
      </c>
      <c r="BB36" s="5">
        <f t="shared" si="155"/>
        <v>7.7405269682328886E-5</v>
      </c>
      <c r="BC36" s="5">
        <f t="shared" si="156"/>
        <v>1.4620838308334304E-5</v>
      </c>
      <c r="BD36" s="5">
        <f t="shared" si="157"/>
        <v>7.0570808098173918E-5</v>
      </c>
      <c r="BE36" s="5">
        <f t="shared" si="158"/>
        <v>1.194194648265653E-4</v>
      </c>
      <c r="BF36" s="5">
        <f t="shared" si="159"/>
        <v>1.0104042283052935E-4</v>
      </c>
      <c r="BG36" s="5">
        <f t="shared" si="160"/>
        <v>5.699331657307893E-5</v>
      </c>
      <c r="BH36" s="5">
        <f t="shared" si="161"/>
        <v>2.4110930380660545E-5</v>
      </c>
      <c r="BI36" s="5">
        <f t="shared" si="162"/>
        <v>8.160072075477788E-6</v>
      </c>
      <c r="BJ36" s="8">
        <f t="shared" si="163"/>
        <v>0.547873619579612</v>
      </c>
      <c r="BK36" s="8">
        <f t="shared" si="164"/>
        <v>0.24294199222203924</v>
      </c>
      <c r="BL36" s="8">
        <f t="shared" si="165"/>
        <v>0.19944833085399849</v>
      </c>
      <c r="BM36" s="8">
        <f t="shared" si="166"/>
        <v>0.48884013674933358</v>
      </c>
      <c r="BN36" s="8">
        <f t="shared" si="167"/>
        <v>0.50927370677214856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1.4406000000000001</v>
      </c>
      <c r="F37">
        <f>VLOOKUP(B37,home!$B$2:$E$405,3,FALSE)</f>
        <v>0.43840000000000001</v>
      </c>
      <c r="G37">
        <f>VLOOKUP(C37,away!$B$2:$E$405,4,FALSE)</f>
        <v>1.4214</v>
      </c>
      <c r="H37">
        <f>VLOOKUP(A37,away!$A$2:$E$405,3,FALSE)</f>
        <v>1.2678</v>
      </c>
      <c r="I37">
        <f>VLOOKUP(C37,away!$B$2:$E$405,3,FALSE)</f>
        <v>1.0141</v>
      </c>
      <c r="J37">
        <f>VLOOKUP(B37,home!$B$2:$E$405,4,FALSE)</f>
        <v>1.619</v>
      </c>
      <c r="K37" s="3">
        <f t="shared" si="112"/>
        <v>0.89769801945600014</v>
      </c>
      <c r="L37" s="3">
        <f t="shared" si="113"/>
        <v>2.0815094116199999</v>
      </c>
      <c r="M37" s="5">
        <f t="shared" si="114"/>
        <v>5.0833106643950118E-2</v>
      </c>
      <c r="N37" s="5">
        <f t="shared" si="115"/>
        <v>4.5632779157069668E-2</v>
      </c>
      <c r="O37" s="5">
        <f t="shared" si="116"/>
        <v>0.10580958990126535</v>
      </c>
      <c r="P37" s="5">
        <f t="shared" si="117"/>
        <v>9.4985059293817495E-2</v>
      </c>
      <c r="Q37" s="5">
        <f t="shared" si="118"/>
        <v>2.0482227735787242E-2</v>
      </c>
      <c r="R37" s="5">
        <f t="shared" si="119"/>
        <v>0.11012182860956816</v>
      </c>
      <c r="S37" s="5">
        <f t="shared" si="120"/>
        <v>4.4371483884724332E-2</v>
      </c>
      <c r="T37" s="5">
        <f t="shared" si="121"/>
        <v>4.2633949802985356E-2</v>
      </c>
      <c r="U37" s="5">
        <f t="shared" si="122"/>
        <v>9.8856147441682446E-2</v>
      </c>
      <c r="V37" s="5">
        <f t="shared" si="123"/>
        <v>9.2123427820938499E-3</v>
      </c>
      <c r="W37" s="5">
        <f t="shared" si="124"/>
        <v>6.1289517574876547E-3</v>
      </c>
      <c r="X37" s="5">
        <f t="shared" si="125"/>
        <v>1.2757470766575494E-2</v>
      </c>
      <c r="Y37" s="5">
        <f t="shared" si="126"/>
        <v>1.3277397734546954E-2</v>
      </c>
      <c r="Z37" s="5">
        <f t="shared" si="127"/>
        <v>7.640654089187357E-2</v>
      </c>
      <c r="AA37" s="5">
        <f t="shared" si="128"/>
        <v>6.8590000432118783E-2</v>
      </c>
      <c r="AB37" s="5">
        <f t="shared" si="129"/>
        <v>3.0786553771199616E-2</v>
      </c>
      <c r="AC37" s="5">
        <f t="shared" si="130"/>
        <v>1.075867410978286E-3</v>
      </c>
      <c r="AD37" s="5">
        <f t="shared" si="131"/>
        <v>1.3754869635095094E-3</v>
      </c>
      <c r="AE37" s="5">
        <f t="shared" si="132"/>
        <v>2.8630890601056593E-3</v>
      </c>
      <c r="AF37" s="5">
        <f t="shared" si="133"/>
        <v>2.9797734124580953E-3</v>
      </c>
      <c r="AG37" s="5">
        <f t="shared" si="134"/>
        <v>2.0674754675088563E-3</v>
      </c>
      <c r="AH37" s="5">
        <f t="shared" si="135"/>
        <v>3.9760233493940804E-2</v>
      </c>
      <c r="AI37" s="5">
        <f t="shared" si="136"/>
        <v>3.5692682860618781E-2</v>
      </c>
      <c r="AJ37" s="5">
        <f t="shared" si="137"/>
        <v>1.60206253565243E-2</v>
      </c>
      <c r="AK37" s="5">
        <f t="shared" si="138"/>
        <v>4.7938945509994812E-3</v>
      </c>
      <c r="AL37" s="5">
        <f t="shared" si="139"/>
        <v>8.0413208297369036E-5</v>
      </c>
      <c r="AM37" s="5">
        <f t="shared" si="140"/>
        <v>2.4695438458600689E-4</v>
      </c>
      <c r="AN37" s="5">
        <f t="shared" si="141"/>
        <v>5.1403787575659849E-4</v>
      </c>
      <c r="AO37" s="5">
        <f t="shared" si="142"/>
        <v>5.3498733815825596E-4</v>
      </c>
      <c r="AP37" s="5">
        <f t="shared" si="143"/>
        <v>3.711937264913138E-4</v>
      </c>
      <c r="AQ37" s="5">
        <f t="shared" si="144"/>
        <v>1.9316080880649243E-4</v>
      </c>
      <c r="AR37" s="5">
        <f t="shared" si="145"/>
        <v>1.6552260045169298E-2</v>
      </c>
      <c r="AS37" s="5">
        <f t="shared" si="146"/>
        <v>1.4858931060069164E-2</v>
      </c>
      <c r="AT37" s="5">
        <f t="shared" si="147"/>
        <v>6.6694164919286663E-3</v>
      </c>
      <c r="AU37" s="5">
        <f t="shared" si="148"/>
        <v>1.9957073252438494E-3</v>
      </c>
      <c r="AV37" s="5">
        <f t="shared" si="149"/>
        <v>4.4788562832130869E-4</v>
      </c>
      <c r="AW37" s="5">
        <f t="shared" si="150"/>
        <v>4.1738182622415553E-6</v>
      </c>
      <c r="AX37" s="5">
        <f t="shared" si="151"/>
        <v>3.6948410323138943E-5</v>
      </c>
      <c r="AY37" s="5">
        <f t="shared" si="152"/>
        <v>7.6908463832011282E-5</v>
      </c>
      <c r="AZ37" s="5">
        <f t="shared" si="153"/>
        <v>8.0042845649783926E-5</v>
      </c>
      <c r="BA37" s="5">
        <f t="shared" si="154"/>
        <v>5.5536645517624073E-5</v>
      </c>
      <c r="BB37" s="5">
        <f t="shared" si="155"/>
        <v>2.8900012583684546E-5</v>
      </c>
      <c r="BC37" s="5">
        <f t="shared" si="156"/>
        <v>1.2031129637775157E-5</v>
      </c>
      <c r="BD37" s="5">
        <f t="shared" si="157"/>
        <v>5.742280844600268E-3</v>
      </c>
      <c r="BE37" s="5">
        <f t="shared" si="158"/>
        <v>5.1548341413577888E-3</v>
      </c>
      <c r="BF37" s="5">
        <f t="shared" si="159"/>
        <v>2.3137421996605291E-3</v>
      </c>
      <c r="BG37" s="5">
        <f t="shared" si="160"/>
        <v>6.9234726338900879E-4</v>
      </c>
      <c r="BH37" s="5">
        <f t="shared" si="161"/>
        <v>1.5537969178002365E-4</v>
      </c>
      <c r="BI37" s="5">
        <f t="shared" si="162"/>
        <v>2.7896808314922207E-5</v>
      </c>
      <c r="BJ37" s="8">
        <f t="shared" si="163"/>
        <v>0.15234930349937711</v>
      </c>
      <c r="BK37" s="8">
        <f t="shared" si="164"/>
        <v>0.20063518168769348</v>
      </c>
      <c r="BL37" s="8">
        <f t="shared" si="165"/>
        <v>0.56504223791775254</v>
      </c>
      <c r="BM37" s="8">
        <f t="shared" si="166"/>
        <v>0.56649593800966869</v>
      </c>
      <c r="BN37" s="8">
        <f t="shared" si="167"/>
        <v>0.42786459134145799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1.4406000000000001</v>
      </c>
      <c r="F38">
        <f>VLOOKUP(B38,home!$B$2:$E$405,3,FALSE)</f>
        <v>1.0578000000000001</v>
      </c>
      <c r="G38">
        <f>VLOOKUP(C38,away!$B$2:$E$405,4,FALSE)</f>
        <v>0.9718</v>
      </c>
      <c r="H38">
        <f>VLOOKUP(A38,away!$A$2:$E$405,3,FALSE)</f>
        <v>1.2678</v>
      </c>
      <c r="I38">
        <f>VLOOKUP(C38,away!$B$2:$E$405,3,FALSE)</f>
        <v>0.98599999999999999</v>
      </c>
      <c r="J38">
        <f>VLOOKUP(B38,home!$B$2:$E$405,4,FALSE)</f>
        <v>0.71360000000000001</v>
      </c>
      <c r="K38" s="3">
        <f t="shared" si="112"/>
        <v>1.4808936396240002</v>
      </c>
      <c r="L38" s="3">
        <f t="shared" si="113"/>
        <v>0.89203625088000016</v>
      </c>
      <c r="M38" s="5">
        <f t="shared" si="114"/>
        <v>9.3207238825614824E-2</v>
      </c>
      <c r="N38" s="5">
        <f t="shared" si="115"/>
        <v>0.13803000714376815</v>
      </c>
      <c r="O38" s="5">
        <f t="shared" si="116"/>
        <v>8.314423587687822E-2</v>
      </c>
      <c r="P38" s="5">
        <f t="shared" si="117"/>
        <v>0.12312777008146655</v>
      </c>
      <c r="Q38" s="5">
        <f t="shared" si="118"/>
        <v>0.1022038798282308</v>
      </c>
      <c r="R38" s="5">
        <f t="shared" si="119"/>
        <v>3.7083836226946422E-2</v>
      </c>
      <c r="S38" s="5">
        <f t="shared" si="120"/>
        <v>4.0663278829659331E-2</v>
      </c>
      <c r="T38" s="5">
        <f t="shared" si="121"/>
        <v>9.116956578736507E-2</v>
      </c>
      <c r="U38" s="5">
        <f t="shared" si="122"/>
        <v>5.4917217201343037E-2</v>
      </c>
      <c r="V38" s="5">
        <f t="shared" si="123"/>
        <v>5.9685145459860032E-3</v>
      </c>
      <c r="W38" s="5">
        <f t="shared" si="124"/>
        <v>5.0451025194174201E-2</v>
      </c>
      <c r="X38" s="5">
        <f t="shared" si="125"/>
        <v>4.5004143367263577E-2</v>
      </c>
      <c r="Y38" s="5">
        <f t="shared" si="126"/>
        <v>2.0072663661699915E-2</v>
      </c>
      <c r="Z38" s="5">
        <f t="shared" si="127"/>
        <v>1.102670874537774E-2</v>
      </c>
      <c r="AA38" s="5">
        <f t="shared" si="128"/>
        <v>1.6329382847016231E-2</v>
      </c>
      <c r="AB38" s="5">
        <f t="shared" si="129"/>
        <v>1.2091039598565797E-2</v>
      </c>
      <c r="AC38" s="5">
        <f t="shared" si="130"/>
        <v>4.9277951477096971E-4</v>
      </c>
      <c r="AD38" s="5">
        <f t="shared" si="131"/>
        <v>1.86781505806407E-2</v>
      </c>
      <c r="AE38" s="5">
        <f t="shared" si="132"/>
        <v>1.6661587417326828E-2</v>
      </c>
      <c r="AF38" s="5">
        <f t="shared" si="133"/>
        <v>7.4313699867308031E-3</v>
      </c>
      <c r="AG38" s="5">
        <f t="shared" si="134"/>
        <v>2.2096838072885009E-3</v>
      </c>
      <c r="AH38" s="5">
        <f t="shared" si="135"/>
        <v>2.4590559821931171E-3</v>
      </c>
      <c r="AI38" s="5">
        <f t="shared" si="136"/>
        <v>3.6416003635091356E-3</v>
      </c>
      <c r="AJ38" s="5">
        <f t="shared" si="137"/>
        <v>2.6964114081865637E-3</v>
      </c>
      <c r="AK38" s="5">
        <f t="shared" si="138"/>
        <v>1.331032834731025E-3</v>
      </c>
      <c r="AL38" s="5">
        <f t="shared" si="139"/>
        <v>2.6038682643134888E-5</v>
      </c>
      <c r="AM38" s="5">
        <f t="shared" si="140"/>
        <v>5.5320708789620256E-3</v>
      </c>
      <c r="AN38" s="5">
        <f t="shared" si="141"/>
        <v>4.9348077664717119E-3</v>
      </c>
      <c r="AO38" s="5">
        <f t="shared" si="142"/>
        <v>2.2010137094084668E-3</v>
      </c>
      <c r="AP38" s="5">
        <f t="shared" si="143"/>
        <v>6.5446133915873696E-4</v>
      </c>
      <c r="AQ38" s="5">
        <f t="shared" si="144"/>
        <v>1.4595080983226597E-4</v>
      </c>
      <c r="AR38" s="5">
        <f t="shared" si="145"/>
        <v>4.387134158119171E-4</v>
      </c>
      <c r="AS38" s="5">
        <f t="shared" si="146"/>
        <v>6.4968790709358723E-4</v>
      </c>
      <c r="AT38" s="5">
        <f t="shared" si="147"/>
        <v>4.8105934467776099E-4</v>
      </c>
      <c r="AU38" s="5">
        <f t="shared" si="148"/>
        <v>2.3746590793832854E-4</v>
      </c>
      <c r="AV38" s="5">
        <f t="shared" si="149"/>
        <v>8.7915438173352326E-5</v>
      </c>
      <c r="AW38" s="5">
        <f t="shared" si="150"/>
        <v>9.5548281266799889E-7</v>
      </c>
      <c r="AX38" s="5">
        <f t="shared" si="151"/>
        <v>1.3654014297673376E-3</v>
      </c>
      <c r="AY38" s="5">
        <f t="shared" si="152"/>
        <v>1.2179875723558474E-3</v>
      </c>
      <c r="AZ38" s="5">
        <f t="shared" si="153"/>
        <v>5.432445338313716E-4</v>
      </c>
      <c r="BA38" s="5">
        <f t="shared" si="154"/>
        <v>1.6153127242333004E-4</v>
      </c>
      <c r="BB38" s="5">
        <f t="shared" si="155"/>
        <v>3.6022937663095817E-5</v>
      </c>
      <c r="BC38" s="5">
        <f t="shared" si="156"/>
        <v>6.4267532517343919E-6</v>
      </c>
      <c r="BD38" s="5">
        <f t="shared" si="157"/>
        <v>6.5224711775270137E-5</v>
      </c>
      <c r="BE38" s="5">
        <f t="shared" si="158"/>
        <v>9.659086081430617E-5</v>
      </c>
      <c r="BF38" s="5">
        <f t="shared" si="159"/>
        <v>7.1520395712856572E-5</v>
      </c>
      <c r="BG38" s="5">
        <f t="shared" si="160"/>
        <v>3.530469970485362E-5</v>
      </c>
      <c r="BH38" s="5">
        <f t="shared" si="161"/>
        <v>1.3070626310438269E-5</v>
      </c>
      <c r="BI38" s="5">
        <f t="shared" si="162"/>
        <v>3.8712414738060275E-6</v>
      </c>
      <c r="BJ38" s="8">
        <f t="shared" si="163"/>
        <v>0.50871099577761447</v>
      </c>
      <c r="BK38" s="8">
        <f t="shared" si="164"/>
        <v>0.26470360805249665</v>
      </c>
      <c r="BL38" s="8">
        <f t="shared" si="165"/>
        <v>0.21587423688885607</v>
      </c>
      <c r="BM38" s="8">
        <f t="shared" si="166"/>
        <v>0.42230154939189668</v>
      </c>
      <c r="BN38" s="8">
        <f t="shared" si="167"/>
        <v>0.57679696798290492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1.4406000000000001</v>
      </c>
      <c r="F39">
        <f>VLOOKUP(B39,home!$B$2:$E$405,3,FALSE)</f>
        <v>1.0908</v>
      </c>
      <c r="G39">
        <f>VLOOKUP(C39,away!$B$2:$E$405,4,FALSE)</f>
        <v>1.9501999999999999</v>
      </c>
      <c r="H39">
        <f>VLOOKUP(A39,away!$A$2:$E$405,3,FALSE)</f>
        <v>1.2678</v>
      </c>
      <c r="I39">
        <f>VLOOKUP(C39,away!$B$2:$E$405,3,FALSE)</f>
        <v>0.82630000000000003</v>
      </c>
      <c r="J39">
        <f>VLOOKUP(B39,home!$B$2:$E$405,4,FALSE)</f>
        <v>0.75119999999999998</v>
      </c>
      <c r="K39" s="3">
        <f t="shared" si="112"/>
        <v>3.0645569172960001</v>
      </c>
      <c r="L39" s="3">
        <f t="shared" si="113"/>
        <v>0.7869444547679999</v>
      </c>
      <c r="M39" s="5">
        <f t="shared" si="114"/>
        <v>2.1247811608080345E-2</v>
      </c>
      <c r="N39" s="5">
        <f t="shared" si="115"/>
        <v>6.5115128040944867E-2</v>
      </c>
      <c r="O39" s="5">
        <f t="shared" si="116"/>
        <v>1.6720847520933967E-2</v>
      </c>
      <c r="P39" s="5">
        <f t="shared" si="117"/>
        <v>5.124198893332986E-2</v>
      </c>
      <c r="Q39" s="5">
        <f t="shared" si="118"/>
        <v>9.9774508029246187E-2</v>
      </c>
      <c r="R39" s="5">
        <f t="shared" si="119"/>
        <v>6.5791891178101219E-3</v>
      </c>
      <c r="S39" s="5">
        <f t="shared" si="120"/>
        <v>3.0894257233118488E-2</v>
      </c>
      <c r="T39" s="5">
        <f t="shared" si="121"/>
        <v>7.851699582082057E-2</v>
      </c>
      <c r="U39" s="5">
        <f t="shared" si="122"/>
        <v>2.0162299521183577E-2</v>
      </c>
      <c r="V39" s="5">
        <f t="shared" si="123"/>
        <v>8.2784116858879604E-3</v>
      </c>
      <c r="W39" s="5">
        <f t="shared" si="124"/>
        <v>0.10192155291694389</v>
      </c>
      <c r="X39" s="5">
        <f t="shared" si="125"/>
        <v>8.0206600889332264E-2</v>
      </c>
      <c r="Y39" s="5">
        <f t="shared" si="126"/>
        <v>3.1559069902825081E-2</v>
      </c>
      <c r="Z39" s="5">
        <f t="shared" si="127"/>
        <v>1.725818797710215E-3</v>
      </c>
      <c r="AA39" s="5">
        <f t="shared" si="128"/>
        <v>5.2888699345223058E-3</v>
      </c>
      <c r="AB39" s="5">
        <f t="shared" si="129"/>
        <v>8.1040214712595881E-3</v>
      </c>
      <c r="AC39" s="5">
        <f t="shared" si="130"/>
        <v>1.2477822652348445E-3</v>
      </c>
      <c r="AD39" s="5">
        <f t="shared" si="131"/>
        <v>7.8086100003292705E-2</v>
      </c>
      <c r="AE39" s="5">
        <f t="shared" si="132"/>
        <v>6.1449423392050694E-2</v>
      </c>
      <c r="AF39" s="5">
        <f t="shared" si="133"/>
        <v>2.4178641493532656E-2</v>
      </c>
      <c r="AG39" s="5">
        <f t="shared" si="134"/>
        <v>6.3424159490529982E-3</v>
      </c>
      <c r="AH39" s="5">
        <f t="shared" si="135"/>
        <v>3.3953088319810753E-4</v>
      </c>
      <c r="AI39" s="5">
        <f t="shared" si="136"/>
        <v>1.0405117167403806E-3</v>
      </c>
      <c r="AJ39" s="5">
        <f t="shared" si="137"/>
        <v>1.5943536895321351E-3</v>
      </c>
      <c r="AK39" s="5">
        <f t="shared" si="138"/>
        <v>1.6286625426240346E-3</v>
      </c>
      <c r="AL39" s="5">
        <f t="shared" si="139"/>
        <v>1.2036786885300474E-4</v>
      </c>
      <c r="AM39" s="5">
        <f t="shared" si="140"/>
        <v>4.7859859581951561E-2</v>
      </c>
      <c r="AN39" s="5">
        <f t="shared" si="141"/>
        <v>3.7663051103991908E-2</v>
      </c>
      <c r="AO39" s="5">
        <f t="shared" si="142"/>
        <v>1.4819364607965116E-2</v>
      </c>
      <c r="AP39" s="5">
        <f t="shared" si="143"/>
        <v>3.8873389338077674E-3</v>
      </c>
      <c r="AQ39" s="5">
        <f t="shared" si="144"/>
        <v>7.6477995444094277E-4</v>
      </c>
      <c r="AR39" s="5">
        <f t="shared" si="145"/>
        <v>5.3438389151046449E-5</v>
      </c>
      <c r="AS39" s="5">
        <f t="shared" si="146"/>
        <v>1.6376498512199494E-4</v>
      </c>
      <c r="AT39" s="5">
        <f t="shared" si="147"/>
        <v>2.5093355898324311E-4</v>
      </c>
      <c r="AU39" s="5">
        <f t="shared" si="148"/>
        <v>2.5633339132126714E-4</v>
      </c>
      <c r="AV39" s="5">
        <f t="shared" si="149"/>
        <v>1.9638706687688295E-4</v>
      </c>
      <c r="AW39" s="5">
        <f t="shared" si="150"/>
        <v>8.0634304022848374E-6</v>
      </c>
      <c r="AX39" s="5">
        <f t="shared" si="151"/>
        <v>2.4444877290447486E-2</v>
      </c>
      <c r="AY39" s="5">
        <f t="shared" si="152"/>
        <v>1.923676063120186E-2</v>
      </c>
      <c r="AZ39" s="5">
        <f t="shared" si="153"/>
        <v>7.5691310532118375E-3</v>
      </c>
      <c r="BA39" s="5">
        <f t="shared" si="154"/>
        <v>1.9854952365791086E-3</v>
      </c>
      <c r="BB39" s="5">
        <f t="shared" si="155"/>
        <v>3.9061861659855186E-4</v>
      </c>
      <c r="BC39" s="5">
        <f t="shared" si="156"/>
        <v>6.1479030852275581E-5</v>
      </c>
      <c r="BD39" s="5">
        <f t="shared" si="157"/>
        <v>7.0088406690250719E-6</v>
      </c>
      <c r="BE39" s="5">
        <f t="shared" si="158"/>
        <v>2.1478991154486308E-5</v>
      </c>
      <c r="BF39" s="5">
        <f t="shared" si="159"/>
        <v>3.2911795459510317E-5</v>
      </c>
      <c r="BG39" s="5">
        <f t="shared" si="160"/>
        <v>3.3620023478691139E-5</v>
      </c>
      <c r="BH39" s="5">
        <f t="shared" si="161"/>
        <v>2.5757618877819222E-5</v>
      </c>
      <c r="BI39" s="5">
        <f t="shared" si="162"/>
        <v>1.5787137821018981E-5</v>
      </c>
      <c r="BJ39" s="8">
        <f t="shared" si="163"/>
        <v>0.78583319247909045</v>
      </c>
      <c r="BK39" s="8">
        <f t="shared" si="164"/>
        <v>0.13226738022570636</v>
      </c>
      <c r="BL39" s="8">
        <f t="shared" si="165"/>
        <v>6.25157081967192E-2</v>
      </c>
      <c r="BM39" s="8">
        <f t="shared" si="166"/>
        <v>0.70243392924808135</v>
      </c>
      <c r="BN39" s="8">
        <f t="shared" si="167"/>
        <v>0.26067947325034535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1.4406000000000001</v>
      </c>
      <c r="F40">
        <f>VLOOKUP(B40,home!$B$2:$E$405,3,FALSE)</f>
        <v>1.0578000000000001</v>
      </c>
      <c r="G40">
        <f>VLOOKUP(C40,away!$B$2:$E$405,4,FALSE)</f>
        <v>0.66259999999999997</v>
      </c>
      <c r="H40">
        <f>VLOOKUP(A40,away!$A$2:$E$405,3,FALSE)</f>
        <v>1.2678</v>
      </c>
      <c r="I40">
        <f>VLOOKUP(C40,away!$B$2:$E$405,3,FALSE)</f>
        <v>0.96799999999999997</v>
      </c>
      <c r="J40">
        <f>VLOOKUP(B40,home!$B$2:$E$405,4,FALSE)</f>
        <v>1.9156</v>
      </c>
      <c r="K40" s="3">
        <f t="shared" si="112"/>
        <v>1.0097140621680001</v>
      </c>
      <c r="L40" s="3">
        <f t="shared" si="113"/>
        <v>2.35088255424</v>
      </c>
      <c r="M40" s="5">
        <f t="shared" si="114"/>
        <v>3.4714541500114222E-2</v>
      </c>
      <c r="N40" s="5">
        <f t="shared" si="115"/>
        <v>3.5051760714379952E-2</v>
      </c>
      <c r="O40" s="5">
        <f t="shared" si="116"/>
        <v>8.1609809991059004E-2</v>
      </c>
      <c r="P40" s="5">
        <f t="shared" si="117"/>
        <v>8.2402572758830825E-2</v>
      </c>
      <c r="Q40" s="5">
        <f t="shared" si="118"/>
        <v>1.7696127848528649E-2</v>
      </c>
      <c r="R40" s="5">
        <f t="shared" si="119"/>
        <v>9.5927539281410956E-2</v>
      </c>
      <c r="S40" s="5">
        <f t="shared" si="120"/>
        <v>4.8900141726285415E-2</v>
      </c>
      <c r="T40" s="5">
        <f t="shared" si="121"/>
        <v>4.1601518236706624E-2</v>
      </c>
      <c r="U40" s="5">
        <f t="shared" si="122"/>
        <v>9.6859385361613856E-2</v>
      </c>
      <c r="V40" s="5">
        <f t="shared" si="123"/>
        <v>1.2897244889289455E-2</v>
      </c>
      <c r="W40" s="5">
        <f t="shared" si="124"/>
        <v>5.9560097115273786E-3</v>
      </c>
      <c r="X40" s="5">
        <f t="shared" si="125"/>
        <v>1.4001879323713728E-2</v>
      </c>
      <c r="Y40" s="5">
        <f t="shared" si="126"/>
        <v>1.6458386914346191E-2</v>
      </c>
      <c r="Z40" s="5">
        <f t="shared" si="127"/>
        <v>7.5171459522613782E-2</v>
      </c>
      <c r="AA40" s="5">
        <f t="shared" si="128"/>
        <v>7.5901679753675746E-2</v>
      </c>
      <c r="AB40" s="5">
        <f t="shared" si="129"/>
        <v>3.8319496694729289E-2</v>
      </c>
      <c r="AC40" s="5">
        <f t="shared" si="130"/>
        <v>1.9134023424568279E-3</v>
      </c>
      <c r="AD40" s="5">
        <f t="shared" si="131"/>
        <v>1.5034666900345919E-3</v>
      </c>
      <c r="AE40" s="5">
        <f t="shared" si="132"/>
        <v>3.5344736124832792E-3</v>
      </c>
      <c r="AF40" s="5">
        <f t="shared" si="133"/>
        <v>4.1545661770042873E-3</v>
      </c>
      <c r="AG40" s="5">
        <f t="shared" si="134"/>
        <v>3.2556323819849836E-3</v>
      </c>
      <c r="AH40" s="5">
        <f t="shared" si="135"/>
        <v>4.4179818192117755E-2</v>
      </c>
      <c r="AI40" s="5">
        <f t="shared" si="136"/>
        <v>4.4608983692606921E-2</v>
      </c>
      <c r="AJ40" s="5">
        <f t="shared" si="137"/>
        <v>2.2521159066724101E-2</v>
      </c>
      <c r="AK40" s="5">
        <f t="shared" si="138"/>
        <v>7.5799770019978931E-3</v>
      </c>
      <c r="AL40" s="5">
        <f t="shared" si="139"/>
        <v>1.8167519307803325E-4</v>
      </c>
      <c r="AM40" s="5">
        <f t="shared" si="140"/>
        <v>3.0361429178582116E-4</v>
      </c>
      <c r="AN40" s="5">
        <f t="shared" si="141"/>
        <v>7.1376154177721981E-4</v>
      </c>
      <c r="AO40" s="5">
        <f t="shared" si="142"/>
        <v>8.3898477822575573E-4</v>
      </c>
      <c r="AP40" s="5">
        <f t="shared" si="143"/>
        <v>6.5745155946794818E-4</v>
      </c>
      <c r="AQ40" s="5">
        <f t="shared" si="144"/>
        <v>3.8639785035277021E-4</v>
      </c>
      <c r="AR40" s="5">
        <f t="shared" si="145"/>
        <v>2.0772312767468933E-2</v>
      </c>
      <c r="AS40" s="5">
        <f t="shared" si="146"/>
        <v>2.0974096305065269E-2</v>
      </c>
      <c r="AT40" s="5">
        <f t="shared" si="147"/>
        <v>1.0588919990245145E-2</v>
      </c>
      <c r="AU40" s="5">
        <f t="shared" si="148"/>
        <v>3.5639271391074553E-3</v>
      </c>
      <c r="AV40" s="5">
        <f t="shared" si="149"/>
        <v>8.9963683722474189E-4</v>
      </c>
      <c r="AW40" s="5">
        <f t="shared" si="150"/>
        <v>1.1979052476737714E-5</v>
      </c>
      <c r="AX40" s="5">
        <f t="shared" si="151"/>
        <v>5.1093936648553633E-5</v>
      </c>
      <c r="AY40" s="5">
        <f t="shared" si="152"/>
        <v>1.2011584429452849E-4</v>
      </c>
      <c r="AZ40" s="5">
        <f t="shared" si="153"/>
        <v>1.4118912141990769E-4</v>
      </c>
      <c r="BA40" s="5">
        <f t="shared" si="154"/>
        <v>1.1063968079817803E-4</v>
      </c>
      <c r="BB40" s="5">
        <f t="shared" si="155"/>
        <v>6.5025223848779744E-5</v>
      </c>
      <c r="BC40" s="5">
        <f t="shared" si="156"/>
        <v>3.0573332866329437E-5</v>
      </c>
      <c r="BD40" s="5">
        <f t="shared" si="157"/>
        <v>8.1388779493765887E-3</v>
      </c>
      <c r="BE40" s="5">
        <f t="shared" si="158"/>
        <v>8.2179395157545975E-3</v>
      </c>
      <c r="BF40" s="5">
        <f t="shared" si="159"/>
        <v>4.1488845455517507E-3</v>
      </c>
      <c r="BG40" s="5">
        <f t="shared" si="160"/>
        <v>1.3963956893183651E-3</v>
      </c>
      <c r="BH40" s="5">
        <f t="shared" si="161"/>
        <v>3.5249009096388276E-4</v>
      </c>
      <c r="BI40" s="5">
        <f t="shared" si="162"/>
        <v>7.1182840324222001E-5</v>
      </c>
      <c r="BJ40" s="8">
        <f t="shared" si="163"/>
        <v>0.14663266877219547</v>
      </c>
      <c r="BK40" s="8">
        <f t="shared" si="164"/>
        <v>0.18112969425434933</v>
      </c>
      <c r="BL40" s="8">
        <f t="shared" si="165"/>
        <v>0.58663251270633643</v>
      </c>
      <c r="BM40" s="8">
        <f t="shared" si="166"/>
        <v>0.64205584636935364</v>
      </c>
      <c r="BN40" s="8">
        <f t="shared" si="167"/>
        <v>0.34740235209432363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1.3447</v>
      </c>
      <c r="F41">
        <f>VLOOKUP(B41,home!$B$2:$E$405,3,FALSE)</f>
        <v>0.82189999999999996</v>
      </c>
      <c r="G41">
        <f>VLOOKUP(C41,away!$B$2:$E$405,4,FALSE)</f>
        <v>0.93940000000000001</v>
      </c>
      <c r="H41">
        <f>VLOOKUP(A41,away!$A$2:$E$405,3,FALSE)</f>
        <v>1.05</v>
      </c>
      <c r="I41">
        <f>VLOOKUP(C41,away!$B$2:$E$405,3,FALSE)</f>
        <v>0.75190000000000001</v>
      </c>
      <c r="J41">
        <f>VLOOKUP(B41,home!$B$2:$E$405,4,FALSE)</f>
        <v>0.85209999999999997</v>
      </c>
      <c r="K41" s="3">
        <f t="shared" si="112"/>
        <v>1.038233268842</v>
      </c>
      <c r="L41" s="3">
        <f t="shared" si="113"/>
        <v>0.67272868949999998</v>
      </c>
      <c r="M41" s="5">
        <f t="shared" si="114"/>
        <v>0.18069189091563803</v>
      </c>
      <c r="N41" s="5">
        <f t="shared" si="115"/>
        <v>0.18760033255858494</v>
      </c>
      <c r="O41" s="5">
        <f t="shared" si="116"/>
        <v>0.12155661897895413</v>
      </c>
      <c r="P41" s="5">
        <f t="shared" si="117"/>
        <v>0.12620412587190102</v>
      </c>
      <c r="Q41" s="5">
        <f t="shared" si="118"/>
        <v>9.7386453254072941E-2</v>
      </c>
      <c r="R41" s="5">
        <f t="shared" si="119"/>
        <v>4.0887312492881314E-2</v>
      </c>
      <c r="S41" s="5">
        <f t="shared" si="120"/>
        <v>2.2036796043225459E-2</v>
      </c>
      <c r="T41" s="5">
        <f t="shared" si="121"/>
        <v>6.55146610726655E-2</v>
      </c>
      <c r="U41" s="5">
        <f t="shared" si="122"/>
        <v>4.2450568103648507E-2</v>
      </c>
      <c r="V41" s="5">
        <f t="shared" si="123"/>
        <v>1.7101761011579289E-3</v>
      </c>
      <c r="W41" s="5">
        <f t="shared" si="124"/>
        <v>3.3703285234301592E-2</v>
      </c>
      <c r="X41" s="5">
        <f t="shared" si="125"/>
        <v>2.2673166907516411E-2</v>
      </c>
      <c r="Y41" s="5">
        <f t="shared" si="126"/>
        <v>7.6264449302541398E-3</v>
      </c>
      <c r="Z41" s="5">
        <f t="shared" si="127"/>
        <v>9.1686893835043418E-3</v>
      </c>
      <c r="AA41" s="5">
        <f t="shared" si="128"/>
        <v>9.5192383496326537E-3</v>
      </c>
      <c r="AB41" s="5">
        <f t="shared" si="129"/>
        <v>4.9415949743126172E-3</v>
      </c>
      <c r="AC41" s="5">
        <f t="shared" si="130"/>
        <v>7.465445697367382E-5</v>
      </c>
      <c r="AD41" s="5">
        <f t="shared" si="131"/>
        <v>8.7479679998808124E-3</v>
      </c>
      <c r="AE41" s="5">
        <f t="shared" si="132"/>
        <v>5.8850090483477556E-3</v>
      </c>
      <c r="AF41" s="5">
        <f t="shared" si="133"/>
        <v>1.9795072123953137E-3</v>
      </c>
      <c r="AG41" s="5">
        <f t="shared" si="134"/>
        <v>4.4389043095016586E-4</v>
      </c>
      <c r="AH41" s="5">
        <f t="shared" si="135"/>
        <v>1.5420100983493596E-3</v>
      </c>
      <c r="AI41" s="5">
        <f t="shared" si="136"/>
        <v>1.6009661849966292E-3</v>
      </c>
      <c r="AJ41" s="5">
        <f t="shared" si="137"/>
        <v>8.3108817777727804E-4</v>
      </c>
      <c r="AK41" s="5">
        <f t="shared" si="138"/>
        <v>2.8762113183654819E-4</v>
      </c>
      <c r="AL41" s="5">
        <f t="shared" si="139"/>
        <v>2.0856941475481682E-6</v>
      </c>
      <c r="AM41" s="5">
        <f t="shared" si="140"/>
        <v>1.8164862824482941E-3</v>
      </c>
      <c r="AN41" s="5">
        <f t="shared" si="141"/>
        <v>1.2220024362861678E-3</v>
      </c>
      <c r="AO41" s="5">
        <f t="shared" si="142"/>
        <v>4.110380487643004E-4</v>
      </c>
      <c r="AP41" s="5">
        <f t="shared" si="143"/>
        <v>9.2172362626614986E-5</v>
      </c>
      <c r="AQ41" s="5">
        <f t="shared" si="144"/>
        <v>1.5501748179480365E-5</v>
      </c>
      <c r="AR41" s="5">
        <f t="shared" si="145"/>
        <v>2.0747088653166621E-4</v>
      </c>
      <c r="AS41" s="5">
        <f t="shared" si="146"/>
        <v>2.1540317671331946E-4</v>
      </c>
      <c r="AT41" s="5">
        <f t="shared" si="147"/>
        <v>1.118193721390103E-4</v>
      </c>
      <c r="AU41" s="5">
        <f t="shared" si="148"/>
        <v>3.8698197418581572E-5</v>
      </c>
      <c r="AV41" s="5">
        <f t="shared" si="149"/>
        <v>1.0044439001046748E-5</v>
      </c>
      <c r="AW41" s="5">
        <f t="shared" si="150"/>
        <v>4.0465323072207315E-8</v>
      </c>
      <c r="AX41" s="5">
        <f t="shared" si="151"/>
        <v>3.1432274847215732E-4</v>
      </c>
      <c r="AY41" s="5">
        <f t="shared" si="152"/>
        <v>2.1145393065971255E-4</v>
      </c>
      <c r="AZ41" s="5">
        <f t="shared" si="153"/>
        <v>7.1125562831166135E-5</v>
      </c>
      <c r="BA41" s="5">
        <f t="shared" si="154"/>
        <v>1.5949402224453437E-5</v>
      </c>
      <c r="BB41" s="5">
        <f t="shared" si="155"/>
        <v>2.6824051141912355E-6</v>
      </c>
      <c r="BC41" s="5">
        <f t="shared" si="156"/>
        <v>3.609061754355937E-7</v>
      </c>
      <c r="BD41" s="5">
        <f t="shared" si="157"/>
        <v>2.3261936267641822E-5</v>
      </c>
      <c r="BE41" s="5">
        <f t="shared" si="158"/>
        <v>2.4151316130748037E-5</v>
      </c>
      <c r="BF41" s="5">
        <f t="shared" si="159"/>
        <v>1.2537349946631527E-5</v>
      </c>
      <c r="BG41" s="5">
        <f t="shared" si="160"/>
        <v>4.3388979392357745E-6</v>
      </c>
      <c r="BH41" s="5">
        <f t="shared" si="161"/>
        <v>1.126197047656144E-6</v>
      </c>
      <c r="BI41" s="5">
        <f t="shared" si="162"/>
        <v>2.3385104842964966E-7</v>
      </c>
      <c r="BJ41" s="8">
        <f t="shared" si="163"/>
        <v>0.43573381448275161</v>
      </c>
      <c r="BK41" s="8">
        <f t="shared" si="164"/>
        <v>0.33093118301370339</v>
      </c>
      <c r="BL41" s="8">
        <f t="shared" si="165"/>
        <v>0.22426610411257303</v>
      </c>
      <c r="BM41" s="8">
        <f t="shared" si="166"/>
        <v>0.24556164345516335</v>
      </c>
      <c r="BN41" s="8">
        <f t="shared" si="167"/>
        <v>0.75432673407203243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1.3447</v>
      </c>
      <c r="F42">
        <f>VLOOKUP(B42,home!$B$2:$E$405,3,FALSE)</f>
        <v>0.58709999999999996</v>
      </c>
      <c r="G42">
        <f>VLOOKUP(C42,away!$B$2:$E$405,4,FALSE)</f>
        <v>0.97850000000000004</v>
      </c>
      <c r="H42">
        <f>VLOOKUP(A42,away!$A$2:$E$405,3,FALSE)</f>
        <v>1.05</v>
      </c>
      <c r="I42">
        <f>VLOOKUP(C42,away!$B$2:$E$405,3,FALSE)</f>
        <v>1.3032999999999999</v>
      </c>
      <c r="J42">
        <f>VLOOKUP(B42,home!$B$2:$E$405,4,FALSE)</f>
        <v>0.60150000000000003</v>
      </c>
      <c r="K42" s="3">
        <f t="shared" si="112"/>
        <v>0.77249969254499995</v>
      </c>
      <c r="L42" s="3">
        <f t="shared" si="113"/>
        <v>0.82313169750000004</v>
      </c>
      <c r="M42" s="5">
        <f t="shared" si="114"/>
        <v>0.20278045451417734</v>
      </c>
      <c r="N42" s="5">
        <f t="shared" si="115"/>
        <v>0.15664783876633737</v>
      </c>
      <c r="O42" s="5">
        <f t="shared" si="116"/>
        <v>0.16691501974407635</v>
      </c>
      <c r="P42" s="5">
        <f t="shared" si="117"/>
        <v>0.12894180143344161</v>
      </c>
      <c r="Q42" s="5">
        <f t="shared" si="118"/>
        <v>6.0505203642417162E-2</v>
      </c>
      <c r="R42" s="5">
        <f t="shared" si="119"/>
        <v>6.8696521770093791E-2</v>
      </c>
      <c r="S42" s="5">
        <f t="shared" si="120"/>
        <v>2.0497523043744179E-2</v>
      </c>
      <c r="T42" s="5">
        <f t="shared" si="121"/>
        <v>4.980375098176603E-2</v>
      </c>
      <c r="U42" s="5">
        <f t="shared" si="122"/>
        <v>5.3068041946308354E-2</v>
      </c>
      <c r="V42" s="5">
        <f t="shared" si="123"/>
        <v>1.4481932374245945E-3</v>
      </c>
      <c r="W42" s="5">
        <f t="shared" si="124"/>
        <v>1.5580083737046621E-2</v>
      </c>
      <c r="X42" s="5">
        <f t="shared" si="125"/>
        <v>1.2824460773667333E-2</v>
      </c>
      <c r="Y42" s="5">
        <f t="shared" si="126"/>
        <v>5.2781100830754761E-3</v>
      </c>
      <c r="Z42" s="5">
        <f t="shared" si="127"/>
        <v>1.8848761525654338E-2</v>
      </c>
      <c r="AA42" s="5">
        <f t="shared" si="128"/>
        <v>1.4560662483422001E-2</v>
      </c>
      <c r="AB42" s="5">
        <f t="shared" si="129"/>
        <v>5.6240536458475043E-3</v>
      </c>
      <c r="AC42" s="5">
        <f t="shared" si="130"/>
        <v>5.7553822588766664E-5</v>
      </c>
      <c r="AD42" s="5">
        <f t="shared" si="131"/>
        <v>3.0089024741734673E-3</v>
      </c>
      <c r="AE42" s="5">
        <f t="shared" si="132"/>
        <v>2.4767230011783561E-3</v>
      </c>
      <c r="AF42" s="5">
        <f t="shared" si="133"/>
        <v>1.0193346040986173E-3</v>
      </c>
      <c r="AG42" s="5">
        <f t="shared" si="134"/>
        <v>2.7968220766406179E-4</v>
      </c>
      <c r="AH42" s="5">
        <f t="shared" si="135"/>
        <v>3.8787532675961349E-3</v>
      </c>
      <c r="AI42" s="5">
        <f t="shared" si="136"/>
        <v>2.9963357066759284E-3</v>
      </c>
      <c r="AJ42" s="5">
        <f t="shared" si="137"/>
        <v>1.1573342060843799E-3</v>
      </c>
      <c r="AK42" s="5">
        <f t="shared" si="138"/>
        <v>2.9801343945733166E-4</v>
      </c>
      <c r="AL42" s="5">
        <f t="shared" si="139"/>
        <v>1.4638676260502087E-6</v>
      </c>
      <c r="AM42" s="5">
        <f t="shared" si="140"/>
        <v>4.6487524723937867E-4</v>
      </c>
      <c r="AN42" s="5">
        <f t="shared" si="141"/>
        <v>3.8265355138588199E-4</v>
      </c>
      <c r="AO42" s="5">
        <f t="shared" si="142"/>
        <v>1.5748713365333224E-4</v>
      </c>
      <c r="AP42" s="5">
        <f t="shared" si="143"/>
        <v>4.321088388615892E-5</v>
      </c>
      <c r="AQ42" s="5">
        <f t="shared" si="144"/>
        <v>8.8920620509223453E-6</v>
      </c>
      <c r="AR42" s="5">
        <f t="shared" si="145"/>
        <v>6.3854495226801596E-4</v>
      </c>
      <c r="AS42" s="5">
        <f t="shared" si="146"/>
        <v>4.9327577930320405E-4</v>
      </c>
      <c r="AT42" s="5">
        <f t="shared" si="147"/>
        <v>1.9052769392581014E-4</v>
      </c>
      <c r="AU42" s="5">
        <f t="shared" si="148"/>
        <v>4.90608616596654E-5</v>
      </c>
      <c r="AV42" s="5">
        <f t="shared" si="149"/>
        <v>9.4748751370210738E-6</v>
      </c>
      <c r="AW42" s="5">
        <f t="shared" si="150"/>
        <v>2.5856333860516346E-8</v>
      </c>
      <c r="AX42" s="5">
        <f t="shared" si="151"/>
        <v>5.9852664260700138E-5</v>
      </c>
      <c r="AY42" s="5">
        <f t="shared" si="152"/>
        <v>4.9266625132807694E-5</v>
      </c>
      <c r="AZ42" s="5">
        <f t="shared" si="153"/>
        <v>2.0276460387832079E-5</v>
      </c>
      <c r="BA42" s="5">
        <f t="shared" si="154"/>
        <v>5.5633990861092429E-6</v>
      </c>
      <c r="BB42" s="5">
        <f t="shared" si="155"/>
        <v>1.1448525334047622E-6</v>
      </c>
      <c r="BC42" s="5">
        <f t="shared" si="156"/>
        <v>1.8847288184172754E-7</v>
      </c>
      <c r="BD42" s="5">
        <f t="shared" si="157"/>
        <v>8.7601098415071384E-5</v>
      </c>
      <c r="BE42" s="5">
        <f t="shared" si="158"/>
        <v>6.7671821592246937E-5</v>
      </c>
      <c r="BF42" s="5">
        <f t="shared" si="159"/>
        <v>2.613823068698542E-5</v>
      </c>
      <c r="BG42" s="5">
        <f t="shared" si="160"/>
        <v>6.7305917231221728E-6</v>
      </c>
      <c r="BH42" s="5">
        <f t="shared" si="161"/>
        <v>1.2998450091894499E-6</v>
      </c>
      <c r="BI42" s="5">
        <f t="shared" si="162"/>
        <v>2.0082597399100055E-7</v>
      </c>
      <c r="BJ42" s="8">
        <f t="shared" si="163"/>
        <v>0.30861750162392276</v>
      </c>
      <c r="BK42" s="8">
        <f t="shared" si="164"/>
        <v>0.35377625654413541</v>
      </c>
      <c r="BL42" s="8">
        <f t="shared" si="165"/>
        <v>0.31876526278525608</v>
      </c>
      <c r="BM42" s="8">
        <f t="shared" si="166"/>
        <v>0.215471701839626</v>
      </c>
      <c r="BN42" s="8">
        <f t="shared" si="167"/>
        <v>0.78448683987054368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1.3447</v>
      </c>
      <c r="F43">
        <f>VLOOKUP(B43,home!$B$2:$E$405,3,FALSE)</f>
        <v>0.82189999999999996</v>
      </c>
      <c r="G43">
        <f>VLOOKUP(C43,away!$B$2:$E$405,4,FALSE)</f>
        <v>0.82189999999999996</v>
      </c>
      <c r="H43">
        <f>VLOOKUP(A43,away!$A$2:$E$405,3,FALSE)</f>
        <v>1.05</v>
      </c>
      <c r="I43">
        <f>VLOOKUP(C43,away!$B$2:$E$405,3,FALSE)</f>
        <v>1.4035</v>
      </c>
      <c r="J43">
        <f>VLOOKUP(B43,home!$B$2:$E$405,4,FALSE)</f>
        <v>1.3533999999999999</v>
      </c>
      <c r="K43" s="3">
        <f t="shared" si="112"/>
        <v>0.90837121956699984</v>
      </c>
      <c r="L43" s="3">
        <f t="shared" si="113"/>
        <v>1.994471745</v>
      </c>
      <c r="M43" s="5">
        <f t="shared" si="114"/>
        <v>5.4867013141997191E-2</v>
      </c>
      <c r="N43" s="5">
        <f t="shared" si="115"/>
        <v>4.9839615641794593E-2</v>
      </c>
      <c r="O43" s="5">
        <f t="shared" si="116"/>
        <v>0.10943070744425705</v>
      </c>
      <c r="P43" s="5">
        <f t="shared" si="117"/>
        <v>9.9403705179219329E-2</v>
      </c>
      <c r="Q43" s="5">
        <f t="shared" si="118"/>
        <v>2.2636436221643741E-2</v>
      </c>
      <c r="R43" s="5">
        <f t="shared" si="119"/>
        <v>0.10912822701646595</v>
      </c>
      <c r="S43" s="5">
        <f t="shared" si="120"/>
        <v>4.5022938362730996E-2</v>
      </c>
      <c r="T43" s="5">
        <f t="shared" si="121"/>
        <v>4.5147732451562991E-2</v>
      </c>
      <c r="U43" s="5">
        <f t="shared" si="122"/>
        <v>9.9128940664131596E-2</v>
      </c>
      <c r="V43" s="5">
        <f t="shared" si="123"/>
        <v>9.0632212022438673E-3</v>
      </c>
      <c r="W43" s="5">
        <f t="shared" si="124"/>
        <v>6.854095725768377E-3</v>
      </c>
      <c r="X43" s="5">
        <f t="shared" si="125"/>
        <v>1.3670300262570295E-2</v>
      </c>
      <c r="Y43" s="5">
        <f t="shared" si="126"/>
        <v>1.3632513809681271E-2</v>
      </c>
      <c r="Z43" s="5">
        <f t="shared" si="127"/>
        <v>7.255105512209567E-2</v>
      </c>
      <c r="AA43" s="5">
        <f t="shared" si="128"/>
        <v>6.5903290422130667E-2</v>
      </c>
      <c r="AB43" s="5">
        <f t="shared" si="129"/>
        <v>2.993232614711451E-2</v>
      </c>
      <c r="AC43" s="5">
        <f t="shared" si="130"/>
        <v>1.0262516090842027E-3</v>
      </c>
      <c r="AD43" s="5">
        <f t="shared" si="131"/>
        <v>1.556515823361295E-3</v>
      </c>
      <c r="AE43" s="5">
        <f t="shared" si="132"/>
        <v>3.1044268303395133E-3</v>
      </c>
      <c r="AF43" s="5">
        <f t="shared" si="133"/>
        <v>3.0958457987660349E-3</v>
      </c>
      <c r="AG43" s="5">
        <f t="shared" si="134"/>
        <v>2.0581923241719375E-3</v>
      </c>
      <c r="AH43" s="5">
        <f t="shared" si="135"/>
        <v>3.6175257377739342E-2</v>
      </c>
      <c r="AI43" s="5">
        <f t="shared" si="136"/>
        <v>3.2860562662367192E-2</v>
      </c>
      <c r="AJ43" s="5">
        <f t="shared" si="137"/>
        <v>1.4924794690636154E-2</v>
      </c>
      <c r="AK43" s="5">
        <f t="shared" si="138"/>
        <v>4.5190846516400818E-3</v>
      </c>
      <c r="AL43" s="5">
        <f t="shared" si="139"/>
        <v>7.4371252632318734E-5</v>
      </c>
      <c r="AM43" s="5">
        <f t="shared" si="140"/>
        <v>2.8277883534840663E-4</v>
      </c>
      <c r="AN43" s="5">
        <f t="shared" si="141"/>
        <v>5.6399439718640416E-4</v>
      </c>
      <c r="AO43" s="5">
        <f t="shared" si="142"/>
        <v>5.6243544476329555E-4</v>
      </c>
      <c r="AP43" s="5">
        <f t="shared" si="143"/>
        <v>3.7392053432230035E-4</v>
      </c>
      <c r="AQ43" s="5">
        <f t="shared" si="144"/>
        <v>1.8644348514528276E-4</v>
      </c>
      <c r="AR43" s="5">
        <f t="shared" si="145"/>
        <v>1.4430105741600783E-2</v>
      </c>
      <c r="AS43" s="5">
        <f t="shared" si="146"/>
        <v>1.3107892750978669E-2</v>
      </c>
      <c r="AT43" s="5">
        <f t="shared" si="147"/>
        <v>5.9534162620799658E-3</v>
      </c>
      <c r="AU43" s="5">
        <f t="shared" si="148"/>
        <v>1.8026373301918625E-3</v>
      </c>
      <c r="AV43" s="5">
        <f t="shared" si="149"/>
        <v>4.0936596751584557E-4</v>
      </c>
      <c r="AW43" s="5">
        <f t="shared" si="150"/>
        <v>3.7427761170549416E-6</v>
      </c>
      <c r="AX43" s="5">
        <f t="shared" si="151"/>
        <v>4.2811359255527976E-5</v>
      </c>
      <c r="AY43" s="5">
        <f t="shared" si="152"/>
        <v>8.5386046400194761E-5</v>
      </c>
      <c r="AZ43" s="5">
        <f t="shared" si="153"/>
        <v>8.5150028481223737E-5</v>
      </c>
      <c r="BA43" s="5">
        <f t="shared" si="154"/>
        <v>5.6609775297248669E-5</v>
      </c>
      <c r="BB43" s="5">
        <f t="shared" si="155"/>
        <v>2.822664933029037E-5</v>
      </c>
      <c r="BC43" s="5">
        <f t="shared" si="156"/>
        <v>1.1259450909057464E-5</v>
      </c>
      <c r="BD43" s="5">
        <f t="shared" si="157"/>
        <v>4.7967396964974998E-3</v>
      </c>
      <c r="BE43" s="5">
        <f t="shared" si="158"/>
        <v>4.3572202880528743E-3</v>
      </c>
      <c r="BF43" s="5">
        <f t="shared" si="159"/>
        <v>1.978986753490332E-3</v>
      </c>
      <c r="BG43" s="5">
        <f t="shared" si="160"/>
        <v>5.9921820359165015E-4</v>
      </c>
      <c r="BH43" s="5">
        <f t="shared" si="161"/>
        <v>1.3607814259582348E-4</v>
      </c>
      <c r="BI43" s="5">
        <f t="shared" si="162"/>
        <v>2.4721893669236068E-5</v>
      </c>
      <c r="BJ43" s="8">
        <f t="shared" si="163"/>
        <v>0.1638746908960993</v>
      </c>
      <c r="BK43" s="8">
        <f t="shared" si="164"/>
        <v>0.2095428867943081</v>
      </c>
      <c r="BL43" s="8">
        <f t="shared" si="165"/>
        <v>0.54959957410674709</v>
      </c>
      <c r="BM43" s="8">
        <f t="shared" si="166"/>
        <v>0.55018085900358904</v>
      </c>
      <c r="BN43" s="8">
        <f t="shared" si="167"/>
        <v>0.44530570464537783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1.3447</v>
      </c>
      <c r="F44">
        <f>VLOOKUP(B44,home!$B$2:$E$405,3,FALSE)</f>
        <v>0.74370000000000003</v>
      </c>
      <c r="G44">
        <f>VLOOKUP(C44,away!$B$2:$E$405,4,FALSE)</f>
        <v>0.62619999999999998</v>
      </c>
      <c r="H44">
        <f>VLOOKUP(A44,away!$A$2:$E$405,3,FALSE)</f>
        <v>1.05</v>
      </c>
      <c r="I44">
        <f>VLOOKUP(C44,away!$B$2:$E$405,3,FALSE)</f>
        <v>1.2030000000000001</v>
      </c>
      <c r="J44">
        <f>VLOOKUP(B44,home!$B$2:$E$405,4,FALSE)</f>
        <v>1.1529</v>
      </c>
      <c r="K44" s="3">
        <f t="shared" si="112"/>
        <v>0.62623343281800004</v>
      </c>
      <c r="L44" s="3">
        <f t="shared" si="113"/>
        <v>1.4562856350000002</v>
      </c>
      <c r="M44" s="5">
        <f t="shared" si="114"/>
        <v>0.12461590057389699</v>
      </c>
      <c r="N44" s="5">
        <f t="shared" si="115"/>
        <v>7.8038643200098096E-2</v>
      </c>
      <c r="O44" s="5">
        <f t="shared" si="116"/>
        <v>0.18147634589835443</v>
      </c>
      <c r="P44" s="5">
        <f t="shared" si="117"/>
        <v>0.11364655506719328</v>
      </c>
      <c r="Q44" s="5">
        <f t="shared" si="118"/>
        <v>2.4435203711828248E-2</v>
      </c>
      <c r="R44" s="5">
        <f t="shared" si="119"/>
        <v>0.13214069781203244</v>
      </c>
      <c r="S44" s="5">
        <f t="shared" si="120"/>
        <v>2.591069722876518E-2</v>
      </c>
      <c r="T44" s="5">
        <f t="shared" si="121"/>
        <v>3.5584636153834157E-2</v>
      </c>
      <c r="U44" s="5">
        <f t="shared" si="122"/>
        <v>8.275092280579506E-2</v>
      </c>
      <c r="V44" s="5">
        <f t="shared" si="123"/>
        <v>2.6255446321029538E-3</v>
      </c>
      <c r="W44" s="5">
        <f t="shared" si="124"/>
        <v>5.1007138340217802E-3</v>
      </c>
      <c r="X44" s="5">
        <f t="shared" si="125"/>
        <v>7.4280962847316926E-3</v>
      </c>
      <c r="Y44" s="5">
        <f t="shared" si="126"/>
        <v>5.4087149574258194E-3</v>
      </c>
      <c r="Z44" s="5">
        <f t="shared" si="127"/>
        <v>6.4144866674179624E-2</v>
      </c>
      <c r="AA44" s="5">
        <f t="shared" si="128"/>
        <v>4.0169660055024432E-2</v>
      </c>
      <c r="AB44" s="5">
        <f t="shared" si="129"/>
        <v>1.2577792055695019E-2</v>
      </c>
      <c r="AC44" s="5">
        <f t="shared" si="130"/>
        <v>1.4965190098108742E-4</v>
      </c>
      <c r="AD44" s="5">
        <f t="shared" si="131"/>
        <v>7.9855938352543039E-4</v>
      </c>
      <c r="AE44" s="5">
        <f t="shared" si="132"/>
        <v>1.1629305589225399E-3</v>
      </c>
      <c r="AF44" s="5">
        <f t="shared" si="133"/>
        <v>8.4677953373070837E-4</v>
      </c>
      <c r="AG44" s="5">
        <f t="shared" si="134"/>
        <v>4.1105095699467637E-4</v>
      </c>
      <c r="AH44" s="5">
        <f t="shared" si="135"/>
        <v>2.3353311974149488E-2</v>
      </c>
      <c r="AI44" s="5">
        <f t="shared" si="136"/>
        <v>1.4624624725241338E-2</v>
      </c>
      <c r="AJ44" s="5">
        <f t="shared" si="137"/>
        <v>4.5792144726814416E-3</v>
      </c>
      <c r="AK44" s="5">
        <f t="shared" si="138"/>
        <v>9.558857329457223E-4</v>
      </c>
      <c r="AL44" s="5">
        <f t="shared" si="139"/>
        <v>5.459150213554632E-6</v>
      </c>
      <c r="AM44" s="5">
        <f t="shared" si="140"/>
        <v>1.0001691681083126E-4</v>
      </c>
      <c r="AN44" s="5">
        <f t="shared" si="141"/>
        <v>1.4565319920860359E-4</v>
      </c>
      <c r="AO44" s="5">
        <f t="shared" si="142"/>
        <v>1.0605633084964143E-4</v>
      </c>
      <c r="AP44" s="5">
        <f t="shared" si="143"/>
        <v>5.1482770372380077E-5</v>
      </c>
      <c r="AQ44" s="5">
        <f t="shared" si="144"/>
        <v>1.8743404735825167E-5</v>
      </c>
      <c r="AR44" s="5">
        <f t="shared" si="145"/>
        <v>6.8018185515254783E-3</v>
      </c>
      <c r="AS44" s="5">
        <f t="shared" si="146"/>
        <v>4.259526180926957E-3</v>
      </c>
      <c r="AT44" s="5">
        <f t="shared" si="147"/>
        <v>1.3337288512300168E-3</v>
      </c>
      <c r="AU44" s="5">
        <f t="shared" si="148"/>
        <v>2.784085323180603E-4</v>
      </c>
      <c r="AV44" s="5">
        <f t="shared" si="149"/>
        <v>4.3587182729840002E-5</v>
      </c>
      <c r="AW44" s="5">
        <f t="shared" si="150"/>
        <v>1.3829464344874679E-7</v>
      </c>
      <c r="AX44" s="5">
        <f t="shared" si="151"/>
        <v>1.0438989525719858E-5</v>
      </c>
      <c r="AY44" s="5">
        <f t="shared" si="152"/>
        <v>1.5202150490221294E-5</v>
      </c>
      <c r="AZ44" s="5">
        <f t="shared" si="153"/>
        <v>1.1069336690008744E-5</v>
      </c>
      <c r="BA44" s="5">
        <f t="shared" si="154"/>
        <v>5.3733720035460629E-6</v>
      </c>
      <c r="BB44" s="5">
        <f t="shared" si="155"/>
        <v>1.9562911150688243E-6</v>
      </c>
      <c r="BC44" s="5">
        <f t="shared" si="156"/>
        <v>5.6978372975057218E-7</v>
      </c>
      <c r="BD44" s="5">
        <f t="shared" si="157"/>
        <v>1.650898441410511E-3</v>
      </c>
      <c r="BE44" s="5">
        <f t="shared" si="158"/>
        <v>1.0338477981983903E-3</v>
      </c>
      <c r="BF44" s="5">
        <f t="shared" si="159"/>
        <v>3.2371502783855441E-4</v>
      </c>
      <c r="BG44" s="5">
        <f t="shared" si="160"/>
        <v>6.7573724379370775E-5</v>
      </c>
      <c r="BH44" s="5">
        <f t="shared" si="161"/>
        <v>1.0579231346597685E-5</v>
      </c>
      <c r="BI44" s="5">
        <f t="shared" si="162"/>
        <v>1.3250136725511328E-6</v>
      </c>
      <c r="BJ44" s="8">
        <f t="shared" si="163"/>
        <v>0.15968189112064479</v>
      </c>
      <c r="BK44" s="8">
        <f t="shared" si="164"/>
        <v>0.26696901070364326</v>
      </c>
      <c r="BL44" s="8">
        <f t="shared" si="165"/>
        <v>0.50843346406749579</v>
      </c>
      <c r="BM44" s="8">
        <f t="shared" si="166"/>
        <v>0.34486082244671318</v>
      </c>
      <c r="BN44" s="8">
        <f t="shared" si="167"/>
        <v>0.65435334626340347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1.3447</v>
      </c>
      <c r="F45">
        <f>VLOOKUP(B45,home!$B$2:$E$405,3,FALSE)</f>
        <v>0.62619999999999998</v>
      </c>
      <c r="G45">
        <f>VLOOKUP(C45,away!$B$2:$E$405,4,FALSE)</f>
        <v>0.82189999999999996</v>
      </c>
      <c r="H45">
        <f>VLOOKUP(A45,away!$A$2:$E$405,3,FALSE)</f>
        <v>1.05</v>
      </c>
      <c r="I45">
        <f>VLOOKUP(C45,away!$B$2:$E$405,3,FALSE)</f>
        <v>0.80200000000000005</v>
      </c>
      <c r="J45">
        <f>VLOOKUP(B45,home!$B$2:$E$405,4,FALSE)</f>
        <v>1.1529</v>
      </c>
      <c r="K45" s="3">
        <f t="shared" si="112"/>
        <v>0.69208183196599993</v>
      </c>
      <c r="L45" s="3">
        <f t="shared" si="113"/>
        <v>0.97085709000000009</v>
      </c>
      <c r="M45" s="5">
        <f t="shared" si="114"/>
        <v>0.18958099681260021</v>
      </c>
      <c r="N45" s="5">
        <f t="shared" si="115"/>
        <v>0.13120556358000471</v>
      </c>
      <c r="O45" s="5">
        <f t="shared" si="116"/>
        <v>0.1840560548847803</v>
      </c>
      <c r="P45" s="5">
        <f t="shared" si="117"/>
        <v>0.12738185164909335</v>
      </c>
      <c r="Q45" s="5">
        <f t="shared" si="118"/>
        <v>4.5402493403290577E-2</v>
      </c>
      <c r="R45" s="5">
        <f t="shared" si="119"/>
        <v>8.9346062921159056E-2</v>
      </c>
      <c r="S45" s="5">
        <f t="shared" si="120"/>
        <v>2.1397366300366965E-2</v>
      </c>
      <c r="T45" s="5">
        <f t="shared" si="121"/>
        <v>4.4079332624262883E-2</v>
      </c>
      <c r="U45" s="5">
        <f t="shared" si="122"/>
        <v>6.1834786905425251E-2</v>
      </c>
      <c r="V45" s="5">
        <f t="shared" si="123"/>
        <v>1.5974621141595935E-3</v>
      </c>
      <c r="W45" s="5">
        <f t="shared" si="124"/>
        <v>1.047408027012452E-2</v>
      </c>
      <c r="X45" s="5">
        <f t="shared" si="125"/>
        <v>1.0168835091479506E-2</v>
      </c>
      <c r="Y45" s="5">
        <f t="shared" si="126"/>
        <v>4.9362428228018392E-3</v>
      </c>
      <c r="Z45" s="5">
        <f t="shared" si="127"/>
        <v>2.8914086216864466E-2</v>
      </c>
      <c r="AA45" s="5">
        <f t="shared" si="128"/>
        <v>2.0010913758590425E-2</v>
      </c>
      <c r="AB45" s="5">
        <f t="shared" si="129"/>
        <v>6.9245949266794476E-3</v>
      </c>
      <c r="AC45" s="5">
        <f t="shared" si="130"/>
        <v>6.7084678007730007E-5</v>
      </c>
      <c r="AD45" s="5">
        <f t="shared" si="131"/>
        <v>1.8122301653766782E-3</v>
      </c>
      <c r="AE45" s="5">
        <f t="shared" si="132"/>
        <v>1.7594165047678204E-3</v>
      </c>
      <c r="AF45" s="5">
        <f t="shared" si="133"/>
        <v>8.5407099395842887E-4</v>
      </c>
      <c r="AG45" s="5">
        <f t="shared" si="134"/>
        <v>2.7639362661596267E-4</v>
      </c>
      <c r="AH45" s="5">
        <f t="shared" si="135"/>
        <v>7.017861401128536E-3</v>
      </c>
      <c r="AI45" s="5">
        <f t="shared" si="136"/>
        <v>4.8569343749765154E-3</v>
      </c>
      <c r="AJ45" s="5">
        <f t="shared" si="137"/>
        <v>1.6806980199861928E-3</v>
      </c>
      <c r="AK45" s="5">
        <f t="shared" si="138"/>
        <v>3.8772685488455764E-4</v>
      </c>
      <c r="AL45" s="5">
        <f t="shared" si="139"/>
        <v>1.8030014918330492E-6</v>
      </c>
      <c r="AM45" s="5">
        <f t="shared" si="140"/>
        <v>2.5084231455958783E-4</v>
      </c>
      <c r="AN45" s="5">
        <f t="shared" si="141"/>
        <v>2.4353203956218607E-4</v>
      </c>
      <c r="AO45" s="5">
        <f t="shared" si="142"/>
        <v>1.1821740362555444E-4</v>
      </c>
      <c r="AP45" s="5">
        <f t="shared" si="143"/>
        <v>3.8257401490420421E-5</v>
      </c>
      <c r="AQ45" s="5">
        <f t="shared" si="144"/>
        <v>9.2856173704878077E-6</v>
      </c>
      <c r="AR45" s="5">
        <f t="shared" si="145"/>
        <v>1.3626680995845949E-3</v>
      </c>
      <c r="AS45" s="5">
        <f t="shared" si="146"/>
        <v>9.4307783472213393E-4</v>
      </c>
      <c r="AT45" s="5">
        <f t="shared" si="147"/>
        <v>3.2634351777051146E-4</v>
      </c>
      <c r="AU45" s="5">
        <f t="shared" si="148"/>
        <v>7.5285473209614798E-5</v>
      </c>
      <c r="AV45" s="5">
        <f t="shared" si="149"/>
        <v>1.3025927054834354E-5</v>
      </c>
      <c r="AW45" s="5">
        <f t="shared" si="150"/>
        <v>3.3651648227930798E-8</v>
      </c>
      <c r="AX45" s="5">
        <f t="shared" si="151"/>
        <v>2.8933901432498506E-5</v>
      </c>
      <c r="AY45" s="5">
        <f t="shared" si="152"/>
        <v>2.809068334710233E-5</v>
      </c>
      <c r="AZ45" s="5">
        <f t="shared" si="153"/>
        <v>1.3636019545239616E-5</v>
      </c>
      <c r="BA45" s="5">
        <f t="shared" si="154"/>
        <v>4.4128754182914862E-6</v>
      </c>
      <c r="BB45" s="5">
        <f t="shared" si="155"/>
        <v>1.0710678467837514E-6</v>
      </c>
      <c r="BC45" s="5">
        <f t="shared" si="156"/>
        <v>2.0797076258420777E-7</v>
      </c>
      <c r="BD45" s="5">
        <f t="shared" si="157"/>
        <v>2.2049266429975496E-4</v>
      </c>
      <c r="BE45" s="5">
        <f t="shared" si="158"/>
        <v>1.5259896704363863E-4</v>
      </c>
      <c r="BF45" s="5">
        <f t="shared" si="159"/>
        <v>5.2805486333840333E-5</v>
      </c>
      <c r="BG45" s="5">
        <f t="shared" si="160"/>
        <v>1.2181905906593261E-5</v>
      </c>
      <c r="BH45" s="5">
        <f t="shared" si="161"/>
        <v>2.1077189391681245E-6</v>
      </c>
      <c r="BI45" s="5">
        <f t="shared" si="162"/>
        <v>2.9174279693778207E-7</v>
      </c>
      <c r="BJ45" s="8">
        <f t="shared" si="163"/>
        <v>0.25170514637764374</v>
      </c>
      <c r="BK45" s="8">
        <f t="shared" si="164"/>
        <v>0.34005465523906681</v>
      </c>
      <c r="BL45" s="8">
        <f t="shared" si="165"/>
        <v>0.37927651338527191</v>
      </c>
      <c r="BM45" s="8">
        <f t="shared" si="166"/>
        <v>0.23294932093621967</v>
      </c>
      <c r="BN45" s="8">
        <f t="shared" si="167"/>
        <v>0.7669730232509282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1.3447</v>
      </c>
      <c r="F46">
        <f>VLOOKUP(B46,home!$B$2:$E$405,3,FALSE)</f>
        <v>1.0959000000000001</v>
      </c>
      <c r="G46">
        <f>VLOOKUP(C46,away!$B$2:$E$405,4,FALSE)</f>
        <v>1.1741999999999999</v>
      </c>
      <c r="H46">
        <f>VLOOKUP(A46,away!$A$2:$E$405,3,FALSE)</f>
        <v>1.05</v>
      </c>
      <c r="I46">
        <f>VLOOKUP(C46,away!$B$2:$E$405,3,FALSE)</f>
        <v>0.85209999999999997</v>
      </c>
      <c r="J46">
        <f>VLOOKUP(B46,home!$B$2:$E$405,4,FALSE)</f>
        <v>1.4035</v>
      </c>
      <c r="K46" s="3">
        <f t="shared" si="112"/>
        <v>1.7303677323660001</v>
      </c>
      <c r="L46" s="3">
        <f t="shared" si="113"/>
        <v>1.2557184674999999</v>
      </c>
      <c r="M46" s="5">
        <f t="shared" si="114"/>
        <v>5.0484637350375179E-2</v>
      </c>
      <c r="N46" s="5">
        <f t="shared" si="115"/>
        <v>8.7356987451288559E-2</v>
      </c>
      <c r="O46" s="5">
        <f t="shared" si="116"/>
        <v>6.3394491445906379E-2</v>
      </c>
      <c r="P46" s="5">
        <f t="shared" si="117"/>
        <v>0.1096957824077488</v>
      </c>
      <c r="Q46" s="5">
        <f t="shared" si="118"/>
        <v>7.5579856141205673E-2</v>
      </c>
      <c r="R46" s="5">
        <f t="shared" si="119"/>
        <v>3.9802816823197716E-2</v>
      </c>
      <c r="S46" s="5">
        <f t="shared" si="120"/>
        <v>5.9588249562610517E-2</v>
      </c>
      <c r="T46" s="5">
        <f t="shared" si="121"/>
        <v>9.4907021127505237E-2</v>
      </c>
      <c r="U46" s="5">
        <f t="shared" si="122"/>
        <v>6.8873509888135911E-2</v>
      </c>
      <c r="V46" s="5">
        <f t="shared" si="123"/>
        <v>1.4386289905081791E-2</v>
      </c>
      <c r="W46" s="5">
        <f t="shared" si="124"/>
        <v>4.3593648094535531E-2</v>
      </c>
      <c r="X46" s="5">
        <f t="shared" si="125"/>
        <v>5.4741348978004443E-2</v>
      </c>
      <c r="Y46" s="5">
        <f t="shared" si="126"/>
        <v>3.4369861423771221E-2</v>
      </c>
      <c r="Z46" s="5">
        <f t="shared" si="127"/>
        <v>1.6660377381136352E-2</v>
      </c>
      <c r="AA46" s="5">
        <f t="shared" si="128"/>
        <v>2.8828579429358708E-2</v>
      </c>
      <c r="AB46" s="5">
        <f t="shared" si="129"/>
        <v>2.4942021807256277E-2</v>
      </c>
      <c r="AC46" s="5">
        <f t="shared" si="130"/>
        <v>1.9537073676123445E-3</v>
      </c>
      <c r="AD46" s="5">
        <f t="shared" si="131"/>
        <v>1.8858260499725714E-2</v>
      </c>
      <c r="AE46" s="5">
        <f t="shared" si="132"/>
        <v>2.3680665974431355E-2</v>
      </c>
      <c r="AF46" s="5">
        <f t="shared" si="133"/>
        <v>1.486812479339617E-2</v>
      </c>
      <c r="AG46" s="5">
        <f t="shared" si="134"/>
        <v>6.2233929600540652E-3</v>
      </c>
      <c r="AH46" s="5">
        <f t="shared" si="135"/>
        <v>5.2301858882530501E-3</v>
      </c>
      <c r="AI46" s="5">
        <f t="shared" si="136"/>
        <v>9.0501448953090834E-3</v>
      </c>
      <c r="AJ46" s="5">
        <f t="shared" si="137"/>
        <v>7.8300393500398569E-3</v>
      </c>
      <c r="AK46" s="5">
        <f t="shared" si="138"/>
        <v>4.516282478155006E-3</v>
      </c>
      <c r="AL46" s="5">
        <f t="shared" si="139"/>
        <v>1.6980489078183034E-4</v>
      </c>
      <c r="AM46" s="5">
        <f t="shared" si="140"/>
        <v>6.5263450914555361E-3</v>
      </c>
      <c r="AN46" s="5">
        <f t="shared" si="141"/>
        <v>8.1952520566186925E-3</v>
      </c>
      <c r="AO46" s="5">
        <f t="shared" si="142"/>
        <v>5.1454646766567243E-3</v>
      </c>
      <c r="AP46" s="5">
        <f t="shared" si="143"/>
        <v>2.1537516727822554E-3</v>
      </c>
      <c r="AQ46" s="5">
        <f t="shared" si="144"/>
        <v>6.7612643748042362E-4</v>
      </c>
      <c r="AR46" s="5">
        <f t="shared" si="145"/>
        <v>1.3135282016674486E-3</v>
      </c>
      <c r="AS46" s="5">
        <f t="shared" si="146"/>
        <v>2.2728868157180929E-3</v>
      </c>
      <c r="AT46" s="5">
        <f t="shared" si="147"/>
        <v>1.966465002619348E-3</v>
      </c>
      <c r="AU46" s="5">
        <f t="shared" si="148"/>
        <v>1.1342358624531806E-3</v>
      </c>
      <c r="AV46" s="5">
        <f t="shared" si="149"/>
        <v>4.9066128432032616E-4</v>
      </c>
      <c r="AW46" s="5">
        <f t="shared" si="150"/>
        <v>1.0248926608934033E-5</v>
      </c>
      <c r="AX46" s="5">
        <f t="shared" si="151"/>
        <v>1.8821628260899811E-3</v>
      </c>
      <c r="AY46" s="5">
        <f t="shared" si="152"/>
        <v>2.3634666195631797E-3</v>
      </c>
      <c r="AZ46" s="5">
        <f t="shared" si="153"/>
        <v>1.4839243407526411E-3</v>
      </c>
      <c r="BA46" s="5">
        <f t="shared" si="154"/>
        <v>6.2113039968528488E-4</v>
      </c>
      <c r="BB46" s="5">
        <f t="shared" si="155"/>
        <v>1.9499122840261704E-4</v>
      </c>
      <c r="BC46" s="5">
        <f t="shared" si="156"/>
        <v>4.8970817301135319E-5</v>
      </c>
      <c r="BD46" s="5">
        <f t="shared" si="157"/>
        <v>2.7490360340264687E-4</v>
      </c>
      <c r="BE46" s="5">
        <f t="shared" si="158"/>
        <v>4.756843248390802E-4</v>
      </c>
      <c r="BF46" s="5">
        <f t="shared" si="159"/>
        <v>4.1155440324692561E-4</v>
      </c>
      <c r="BG46" s="5">
        <f t="shared" si="160"/>
        <v>2.3738015316387504E-4</v>
      </c>
      <c r="BH46" s="5">
        <f t="shared" si="161"/>
        <v>1.0268873933471707E-4</v>
      </c>
      <c r="BI46" s="5">
        <f t="shared" si="162"/>
        <v>3.5537856204427516E-5</v>
      </c>
      <c r="BJ46" s="8">
        <f t="shared" si="163"/>
        <v>0.48347075361070646</v>
      </c>
      <c r="BK46" s="8">
        <f t="shared" si="164"/>
        <v>0.23864193810377365</v>
      </c>
      <c r="BL46" s="8">
        <f t="shared" si="165"/>
        <v>0.26118359825258208</v>
      </c>
      <c r="BM46" s="8">
        <f t="shared" si="166"/>
        <v>0.57128887803552197</v>
      </c>
      <c r="BN46" s="8">
        <f t="shared" si="167"/>
        <v>0.42631457161972225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1.3447</v>
      </c>
      <c r="F47">
        <f>VLOOKUP(B47,home!$B$2:$E$405,3,FALSE)</f>
        <v>0.66539999999999999</v>
      </c>
      <c r="G47">
        <f>VLOOKUP(C47,away!$B$2:$E$405,4,FALSE)</f>
        <v>0.58709999999999996</v>
      </c>
      <c r="H47">
        <f>VLOOKUP(A47,away!$A$2:$E$405,3,FALSE)</f>
        <v>1.05</v>
      </c>
      <c r="I47">
        <f>VLOOKUP(C47,away!$B$2:$E$405,3,FALSE)</f>
        <v>1.0526</v>
      </c>
      <c r="J47">
        <f>VLOOKUP(B47,home!$B$2:$E$405,4,FALSE)</f>
        <v>1.2531000000000001</v>
      </c>
      <c r="K47" s="3">
        <f t="shared" si="112"/>
        <v>0.52531558039799997</v>
      </c>
      <c r="L47" s="3">
        <f t="shared" si="113"/>
        <v>1.3849637130000001</v>
      </c>
      <c r="M47" s="5">
        <f t="shared" si="114"/>
        <v>0.14803903449606604</v>
      </c>
      <c r="N47" s="5">
        <f t="shared" si="115"/>
        <v>7.776721132786045E-2</v>
      </c>
      <c r="O47" s="5">
        <f t="shared" si="116"/>
        <v>0.20502869088460673</v>
      </c>
      <c r="P47" s="5">
        <f t="shared" si="117"/>
        <v>0.10770476575028928</v>
      </c>
      <c r="Q47" s="5">
        <f t="shared" si="118"/>
        <v>2.0426163877314465E-2</v>
      </c>
      <c r="R47" s="5">
        <f t="shared" si="119"/>
        <v>0.14197864849953712</v>
      </c>
      <c r="S47" s="5">
        <f t="shared" si="120"/>
        <v>1.9589962547399881E-2</v>
      </c>
      <c r="T47" s="5">
        <f t="shared" si="121"/>
        <v>2.8289495765871923E-2</v>
      </c>
      <c r="U47" s="5">
        <f t="shared" si="122"/>
        <v>7.4583596140657946E-2</v>
      </c>
      <c r="V47" s="5">
        <f t="shared" si="123"/>
        <v>1.5836156054733835E-3</v>
      </c>
      <c r="W47" s="5">
        <f t="shared" si="124"/>
        <v>3.5767273775053699E-3</v>
      </c>
      <c r="X47" s="5">
        <f t="shared" si="125"/>
        <v>4.9536376291385905E-3</v>
      </c>
      <c r="Y47" s="5">
        <f t="shared" si="126"/>
        <v>3.4303041818541506E-3</v>
      </c>
      <c r="Z47" s="5">
        <f t="shared" si="127"/>
        <v>6.5545092064213592E-2</v>
      </c>
      <c r="AA47" s="5">
        <f t="shared" si="128"/>
        <v>3.4431858079952693E-2</v>
      </c>
      <c r="AB47" s="5">
        <f t="shared" si="129"/>
        <v>9.0437957557259578E-3</v>
      </c>
      <c r="AC47" s="5">
        <f t="shared" si="130"/>
        <v>7.2009279683657467E-5</v>
      </c>
      <c r="AD47" s="5">
        <f t="shared" si="131"/>
        <v>4.6972765455991237E-4</v>
      </c>
      <c r="AE47" s="5">
        <f t="shared" si="132"/>
        <v>6.5055575655807772E-4</v>
      </c>
      <c r="AF47" s="5">
        <f t="shared" si="133"/>
        <v>4.504980580580998E-4</v>
      </c>
      <c r="AG47" s="5">
        <f t="shared" si="134"/>
        <v>2.0797448772914514E-4</v>
      </c>
      <c r="AH47" s="5">
        <f t="shared" si="135"/>
        <v>2.269439351854503E-2</v>
      </c>
      <c r="AI47" s="5">
        <f t="shared" si="136"/>
        <v>1.1921718502975088E-2</v>
      </c>
      <c r="AJ47" s="5">
        <f t="shared" si="137"/>
        <v>3.1313322373659669E-3</v>
      </c>
      <c r="AK47" s="5">
        <f t="shared" si="138"/>
        <v>5.4831253723029033E-4</v>
      </c>
      <c r="AL47" s="5">
        <f t="shared" si="139"/>
        <v>2.0955939429290178E-6</v>
      </c>
      <c r="AM47" s="5">
        <f t="shared" si="140"/>
        <v>4.935105109682633E-5</v>
      </c>
      <c r="AN47" s="5">
        <f t="shared" si="141"/>
        <v>6.8349414967513319E-5</v>
      </c>
      <c r="AO47" s="5">
        <f t="shared" si="142"/>
        <v>4.7330729767392521E-5</v>
      </c>
      <c r="AP47" s="5">
        <f t="shared" si="143"/>
        <v>2.1850447745882521E-5</v>
      </c>
      <c r="AQ47" s="5">
        <f t="shared" si="144"/>
        <v>7.5655193102124873E-6</v>
      </c>
      <c r="AR47" s="5">
        <f t="shared" si="145"/>
        <v>6.2861823023454546E-3</v>
      </c>
      <c r="AS47" s="5">
        <f t="shared" si="146"/>
        <v>3.3022295046442373E-3</v>
      </c>
      <c r="AT47" s="5">
        <f t="shared" si="147"/>
        <v>8.6735630441979374E-4</v>
      </c>
      <c r="AU47" s="5">
        <f t="shared" si="148"/>
        <v>1.5187859348938279E-4</v>
      </c>
      <c r="AV47" s="5">
        <f t="shared" si="149"/>
        <v>1.994604787222675E-5</v>
      </c>
      <c r="AW47" s="5">
        <f t="shared" si="150"/>
        <v>4.2350964974131083E-8</v>
      </c>
      <c r="AX47" s="5">
        <f t="shared" si="151"/>
        <v>4.3208126750301126E-6</v>
      </c>
      <c r="AY47" s="5">
        <f t="shared" si="152"/>
        <v>5.9841687655871678E-6</v>
      </c>
      <c r="AZ47" s="5">
        <f t="shared" si="153"/>
        <v>4.1439282964031161E-6</v>
      </c>
      <c r="BA47" s="5">
        <f t="shared" si="154"/>
        <v>1.913063439930741E-6</v>
      </c>
      <c r="BB47" s="5">
        <f t="shared" si="155"/>
        <v>6.6238086124275819E-7</v>
      </c>
      <c r="BC47" s="5">
        <f t="shared" si="156"/>
        <v>1.8347469140138171E-7</v>
      </c>
      <c r="BD47" s="5">
        <f t="shared" si="157"/>
        <v>1.4510223970085399E-3</v>
      </c>
      <c r="BE47" s="5">
        <f t="shared" si="158"/>
        <v>7.6224467265503814E-4</v>
      </c>
      <c r="BF47" s="5">
        <f t="shared" si="159"/>
        <v>2.0020950131053241E-4</v>
      </c>
      <c r="BG47" s="5">
        <f t="shared" si="160"/>
        <v>3.5057723460712161E-5</v>
      </c>
      <c r="BH47" s="5">
        <f t="shared" si="161"/>
        <v>4.6040920867991468E-6</v>
      </c>
      <c r="BI47" s="5">
        <f t="shared" si="162"/>
        <v>4.8372026135654659E-7</v>
      </c>
      <c r="BJ47" s="8">
        <f t="shared" si="163"/>
        <v>0.14043395110806764</v>
      </c>
      <c r="BK47" s="8">
        <f t="shared" si="164"/>
        <v>0.27699746744162074</v>
      </c>
      <c r="BL47" s="8">
        <f t="shared" si="165"/>
        <v>0.51644356101615096</v>
      </c>
      <c r="BM47" s="8">
        <f t="shared" si="166"/>
        <v>0.29846961497657803</v>
      </c>
      <c r="BN47" s="8">
        <f t="shared" si="167"/>
        <v>0.7009445148356741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1.3447</v>
      </c>
      <c r="F48">
        <f>VLOOKUP(B48,home!$B$2:$E$405,3,FALSE)</f>
        <v>1.2133</v>
      </c>
      <c r="G48">
        <f>VLOOKUP(C48,away!$B$2:$E$405,4,FALSE)</f>
        <v>1.1351</v>
      </c>
      <c r="H48">
        <f>VLOOKUP(A48,away!$A$2:$E$405,3,FALSE)</f>
        <v>1.05</v>
      </c>
      <c r="I48">
        <f>VLOOKUP(C48,away!$B$2:$E$405,3,FALSE)</f>
        <v>0.60150000000000003</v>
      </c>
      <c r="J48">
        <f>VLOOKUP(B48,home!$B$2:$E$405,4,FALSE)</f>
        <v>0.90229999999999999</v>
      </c>
      <c r="K48" s="3">
        <f t="shared" si="112"/>
        <v>1.8519434713009999</v>
      </c>
      <c r="L48" s="3">
        <f t="shared" si="113"/>
        <v>0.56987012250000013</v>
      </c>
      <c r="M48" s="5">
        <f t="shared" si="114"/>
        <v>8.8760495913867546E-2</v>
      </c>
      <c r="N48" s="5">
        <f t="shared" si="115"/>
        <v>0.16437942091712607</v>
      </c>
      <c r="O48" s="5">
        <f t="shared" si="116"/>
        <v>5.0581954679596461E-2</v>
      </c>
      <c r="P48" s="5">
        <f t="shared" si="117"/>
        <v>9.367492073452173E-2</v>
      </c>
      <c r="Q48" s="5">
        <f t="shared" si="118"/>
        <v>0.15221069769185533</v>
      </c>
      <c r="R48" s="5">
        <f t="shared" si="119"/>
        <v>1.4412572354775544E-2</v>
      </c>
      <c r="S48" s="5">
        <f t="shared" si="120"/>
        <v>2.4715360939212491E-2</v>
      </c>
      <c r="T48" s="5">
        <f t="shared" si="121"/>
        <v>8.6740328939468092E-2</v>
      </c>
      <c r="U48" s="5">
        <f t="shared" si="122"/>
        <v>2.6691269277079845E-2</v>
      </c>
      <c r="V48" s="5">
        <f t="shared" si="123"/>
        <v>2.8981980641884821E-3</v>
      </c>
      <c r="W48" s="5">
        <f t="shared" si="124"/>
        <v>9.3961869284200569E-2</v>
      </c>
      <c r="X48" s="5">
        <f t="shared" si="125"/>
        <v>5.3546061959316382E-2</v>
      </c>
      <c r="Y48" s="5">
        <f t="shared" si="126"/>
        <v>1.5257150444074111E-2</v>
      </c>
      <c r="Z48" s="5">
        <f t="shared" si="127"/>
        <v>2.7377647911186855E-3</v>
      </c>
      <c r="AA48" s="5">
        <f t="shared" si="128"/>
        <v>5.0701856308699948E-3</v>
      </c>
      <c r="AB48" s="5">
        <f t="shared" si="129"/>
        <v>4.6948485886869149E-3</v>
      </c>
      <c r="AC48" s="5">
        <f t="shared" si="130"/>
        <v>1.9116645807672327E-4</v>
      </c>
      <c r="AD48" s="5">
        <f t="shared" si="131"/>
        <v>4.3503017593028319E-2</v>
      </c>
      <c r="AE48" s="5">
        <f t="shared" si="132"/>
        <v>2.4791069964858713E-2</v>
      </c>
      <c r="AF48" s="5">
        <f t="shared" si="133"/>
        <v>7.0638450388900535E-3</v>
      </c>
      <c r="AG48" s="5">
        <f t="shared" si="134"/>
        <v>1.3418247458777646E-3</v>
      </c>
      <c r="AH48" s="5">
        <f t="shared" si="135"/>
        <v>3.9004258922274807E-4</v>
      </c>
      <c r="AI48" s="5">
        <f t="shared" si="136"/>
        <v>7.2233682664040605E-4</v>
      </c>
      <c r="AJ48" s="5">
        <f t="shared" si="137"/>
        <v>6.6886348508849109E-4</v>
      </c>
      <c r="AK48" s="5">
        <f t="shared" si="138"/>
        <v>4.1289912146708833E-4</v>
      </c>
      <c r="AL48" s="5">
        <f t="shared" si="139"/>
        <v>8.0700327879256599E-6</v>
      </c>
      <c r="AM48" s="5">
        <f t="shared" si="140"/>
        <v>1.6113025882660257E-2</v>
      </c>
      <c r="AN48" s="5">
        <f t="shared" si="141"/>
        <v>9.1823320335972739E-3</v>
      </c>
      <c r="AO48" s="5">
        <f t="shared" si="142"/>
        <v>2.616368340410877E-3</v>
      </c>
      <c r="AP48" s="5">
        <f t="shared" si="143"/>
        <v>4.9699671555168961E-4</v>
      </c>
      <c r="AQ48" s="5">
        <f t="shared" si="144"/>
        <v>7.0805894793384756E-5</v>
      </c>
      <c r="AR48" s="5">
        <f t="shared" si="145"/>
        <v>4.4454723620116943E-5</v>
      </c>
      <c r="AS48" s="5">
        <f t="shared" si="146"/>
        <v>8.232763517676592E-5</v>
      </c>
      <c r="AT48" s="5">
        <f t="shared" si="147"/>
        <v>7.6233063236631101E-5</v>
      </c>
      <c r="AU48" s="5">
        <f t="shared" si="148"/>
        <v>4.7059774586118422E-5</v>
      </c>
      <c r="AV48" s="5">
        <f t="shared" si="149"/>
        <v>2.1788010576414692E-5</v>
      </c>
      <c r="AW48" s="5">
        <f t="shared" si="150"/>
        <v>2.3657912038416044E-7</v>
      </c>
      <c r="AX48" s="5">
        <f t="shared" si="151"/>
        <v>4.9734021810494489E-3</v>
      </c>
      <c r="AY48" s="5">
        <f t="shared" si="152"/>
        <v>2.8341933101564175E-3</v>
      </c>
      <c r="AZ48" s="5">
        <f t="shared" si="153"/>
        <v>8.075610444237592E-4</v>
      </c>
      <c r="BA48" s="5">
        <f t="shared" si="154"/>
        <v>1.534016371039986E-4</v>
      </c>
      <c r="BB48" s="5">
        <f t="shared" si="155"/>
        <v>2.185475243203906E-5</v>
      </c>
      <c r="BC48" s="5">
        <f t="shared" si="156"/>
        <v>2.4908740891306553E-6</v>
      </c>
      <c r="BD48" s="5">
        <f t="shared" si="157"/>
        <v>4.222236465849948E-6</v>
      </c>
      <c r="BE48" s="5">
        <f t="shared" si="158"/>
        <v>7.819343257219819E-6</v>
      </c>
      <c r="BF48" s="5">
        <f t="shared" si="159"/>
        <v>7.2404908475348699E-6</v>
      </c>
      <c r="BG48" s="5">
        <f t="shared" si="160"/>
        <v>4.4696599180356154E-6</v>
      </c>
      <c r="BH48" s="5">
        <f t="shared" si="161"/>
        <v>2.069389376035456E-6</v>
      </c>
      <c r="BI48" s="5">
        <f t="shared" si="162"/>
        <v>7.6647842890570214E-7</v>
      </c>
      <c r="BJ48" s="8">
        <f t="shared" si="163"/>
        <v>0.68006771924496368</v>
      </c>
      <c r="BK48" s="8">
        <f t="shared" si="164"/>
        <v>0.21308240545281132</v>
      </c>
      <c r="BL48" s="8">
        <f t="shared" si="165"/>
        <v>0.10394342335891714</v>
      </c>
      <c r="BM48" s="8">
        <f t="shared" si="166"/>
        <v>0.43297729382503208</v>
      </c>
      <c r="BN48" s="8">
        <f t="shared" si="167"/>
        <v>0.56402006229174273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1.3447</v>
      </c>
      <c r="F49">
        <f>VLOOKUP(B49,home!$B$2:$E$405,3,FALSE)</f>
        <v>1.0176000000000001</v>
      </c>
      <c r="G49">
        <f>VLOOKUP(C49,away!$B$2:$E$405,4,FALSE)</f>
        <v>1.0568</v>
      </c>
      <c r="H49">
        <f>VLOOKUP(A49,away!$A$2:$E$405,3,FALSE)</f>
        <v>1.05</v>
      </c>
      <c r="I49">
        <f>VLOOKUP(C49,away!$B$2:$E$405,3,FALSE)</f>
        <v>0.5514</v>
      </c>
      <c r="J49">
        <f>VLOOKUP(B49,home!$B$2:$E$405,4,FALSE)</f>
        <v>0.95240000000000002</v>
      </c>
      <c r="K49" s="3">
        <f t="shared" si="112"/>
        <v>1.446089949696</v>
      </c>
      <c r="L49" s="3">
        <f t="shared" si="113"/>
        <v>0.55141102799999997</v>
      </c>
      <c r="M49" s="5">
        <f t="shared" si="114"/>
        <v>0.13567391207221438</v>
      </c>
      <c r="N49" s="5">
        <f t="shared" si="115"/>
        <v>0.19619668068356799</v>
      </c>
      <c r="O49" s="5">
        <f t="shared" si="116"/>
        <v>7.4812091328521332E-2</v>
      </c>
      <c r="P49" s="5">
        <f t="shared" si="117"/>
        <v>0.10818501338591396</v>
      </c>
      <c r="Q49" s="5">
        <f t="shared" si="118"/>
        <v>0.14185902405011155</v>
      </c>
      <c r="R49" s="5">
        <f t="shared" si="119"/>
        <v>2.062610609314491E-2</v>
      </c>
      <c r="S49" s="5">
        <f t="shared" si="120"/>
        <v>2.1566410488482055E-2</v>
      </c>
      <c r="T49" s="5">
        <f t="shared" si="121"/>
        <v>7.8222630282548736E-2</v>
      </c>
      <c r="U49" s="5">
        <f t="shared" si="122"/>
        <v>2.9827204722660282E-2</v>
      </c>
      <c r="V49" s="5">
        <f t="shared" si="123"/>
        <v>1.9107598765853038E-3</v>
      </c>
      <c r="W49" s="5">
        <f t="shared" si="124"/>
        <v>6.8380302984183169E-2</v>
      </c>
      <c r="X49" s="5">
        <f t="shared" si="125"/>
        <v>3.7705653163459904E-2</v>
      </c>
      <c r="Y49" s="5">
        <f t="shared" si="126"/>
        <v>1.0395656486137437E-2</v>
      </c>
      <c r="Z49" s="5">
        <f t="shared" si="127"/>
        <v>3.7911541214860332E-3</v>
      </c>
      <c r="AA49" s="5">
        <f t="shared" si="128"/>
        <v>5.4823498728295205E-3</v>
      </c>
      <c r="AB49" s="5">
        <f t="shared" si="129"/>
        <v>3.9639855259079575E-3</v>
      </c>
      <c r="AC49" s="5">
        <f t="shared" si="130"/>
        <v>9.522629464481217E-5</v>
      </c>
      <c r="AD49" s="5">
        <f t="shared" si="131"/>
        <v>2.4721017225648664E-2</v>
      </c>
      <c r="AE49" s="5">
        <f t="shared" si="132"/>
        <v>1.3631441521600637E-2</v>
      </c>
      <c r="AF49" s="5">
        <f t="shared" si="133"/>
        <v>3.7582635912738445E-3</v>
      </c>
      <c r="AG49" s="5">
        <f t="shared" si="134"/>
        <v>6.9078266345309425E-4</v>
      </c>
      <c r="AH49" s="5">
        <f t="shared" si="135"/>
        <v>5.2262104785876255E-4</v>
      </c>
      <c r="AI49" s="5">
        <f t="shared" si="136"/>
        <v>7.5575704480814875E-4</v>
      </c>
      <c r="AJ49" s="5">
        <f t="shared" si="137"/>
        <v>5.4644633345450686E-4</v>
      </c>
      <c r="AK49" s="5">
        <f t="shared" si="138"/>
        <v>2.6340351695226387E-4</v>
      </c>
      <c r="AL49" s="5">
        <f t="shared" si="139"/>
        <v>3.0372995968028339E-6</v>
      </c>
      <c r="AM49" s="5">
        <f t="shared" si="140"/>
        <v>7.1497629112544465E-3</v>
      </c>
      <c r="AN49" s="5">
        <f t="shared" si="141"/>
        <v>3.9424581168510872E-3</v>
      </c>
      <c r="AO49" s="5">
        <f t="shared" si="142"/>
        <v>1.0869574415299007E-3</v>
      </c>
      <c r="AP49" s="5">
        <f t="shared" si="143"/>
        <v>1.9978677340875081E-4</v>
      </c>
      <c r="AQ49" s="5">
        <f t="shared" si="144"/>
        <v>2.7541157526530587E-5</v>
      </c>
      <c r="AR49" s="5">
        <f t="shared" si="145"/>
        <v>5.76358018508475E-5</v>
      </c>
      <c r="AS49" s="5">
        <f t="shared" si="146"/>
        <v>8.3346553799180679E-5</v>
      </c>
      <c r="AT49" s="5">
        <f t="shared" si="147"/>
        <v>6.0263306895396088E-5</v>
      </c>
      <c r="AU49" s="5">
        <f t="shared" si="148"/>
        <v>2.9048720812292653E-5</v>
      </c>
      <c r="AV49" s="5">
        <f t="shared" si="149"/>
        <v>1.0501765804545355E-5</v>
      </c>
      <c r="AW49" s="5">
        <f t="shared" si="150"/>
        <v>6.7275337797162218E-8</v>
      </c>
      <c r="AX49" s="5">
        <f t="shared" si="151"/>
        <v>1.7232000481123774E-3</v>
      </c>
      <c r="AY49" s="5">
        <f t="shared" si="152"/>
        <v>9.5019150997929553E-4</v>
      </c>
      <c r="AZ49" s="5">
        <f t="shared" si="153"/>
        <v>2.6197303865727772E-4</v>
      </c>
      <c r="BA49" s="5">
        <f t="shared" si="154"/>
        <v>4.8151607518097752E-5</v>
      </c>
      <c r="BB49" s="5">
        <f t="shared" si="155"/>
        <v>6.637831850351702E-6</v>
      </c>
      <c r="BC49" s="5">
        <f t="shared" si="156"/>
        <v>7.3203473685871485E-7</v>
      </c>
      <c r="BD49" s="5">
        <f t="shared" si="157"/>
        <v>5.2968361246966846E-6</v>
      </c>
      <c r="BE49" s="5">
        <f t="shared" si="158"/>
        <v>7.6597014851105834E-6</v>
      </c>
      <c r="BF49" s="5">
        <f t="shared" si="159"/>
        <v>5.5383086676449717E-6</v>
      </c>
      <c r="BG49" s="5">
        <f t="shared" si="160"/>
        <v>2.6696308341985463E-6</v>
      </c>
      <c r="BH49" s="5">
        <f t="shared" si="161"/>
        <v>9.6513157968326651E-7</v>
      </c>
      <c r="BI49" s="5">
        <f t="shared" si="162"/>
        <v>2.7913341550283924E-7</v>
      </c>
      <c r="BJ49" s="8">
        <f t="shared" si="163"/>
        <v>0.59095884512341001</v>
      </c>
      <c r="BK49" s="8">
        <f t="shared" si="164"/>
        <v>0.26838455092741653</v>
      </c>
      <c r="BL49" s="8">
        <f t="shared" si="165"/>
        <v>0.13706317037740681</v>
      </c>
      <c r="BM49" s="8">
        <f t="shared" si="166"/>
        <v>0.32189476870160361</v>
      </c>
      <c r="BN49" s="8">
        <f t="shared" si="167"/>
        <v>0.67735282761347404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1.3447</v>
      </c>
      <c r="F50">
        <f>VLOOKUP(B50,home!$B$2:$E$405,3,FALSE)</f>
        <v>0.93940000000000001</v>
      </c>
      <c r="G50">
        <f>VLOOKUP(C50,away!$B$2:$E$405,4,FALSE)</f>
        <v>0.93940000000000001</v>
      </c>
      <c r="H50">
        <f>VLOOKUP(A50,away!$A$2:$E$405,3,FALSE)</f>
        <v>1.05</v>
      </c>
      <c r="I50">
        <f>VLOOKUP(C50,away!$B$2:$E$405,3,FALSE)</f>
        <v>1.3533999999999999</v>
      </c>
      <c r="J50">
        <f>VLOOKUP(B50,home!$B$2:$E$405,4,FALSE)</f>
        <v>1.1529</v>
      </c>
      <c r="K50" s="3">
        <f t="shared" si="112"/>
        <v>1.186660582492</v>
      </c>
      <c r="L50" s="3">
        <f t="shared" si="113"/>
        <v>1.638351603</v>
      </c>
      <c r="M50" s="5">
        <f t="shared" si="114"/>
        <v>5.9307934128678644E-2</v>
      </c>
      <c r="N50" s="5">
        <f t="shared" si="115"/>
        <v>7.0378387659534969E-2</v>
      </c>
      <c r="O50" s="5">
        <f t="shared" si="116"/>
        <v>9.7167248950339069E-2</v>
      </c>
      <c r="P50" s="5">
        <f t="shared" si="117"/>
        <v>0.11530454423855453</v>
      </c>
      <c r="Q50" s="5">
        <f t="shared" si="118"/>
        <v>4.1757629247455789E-2</v>
      </c>
      <c r="R50" s="5">
        <f t="shared" si="119"/>
        <v>7.9597059038444051E-2</v>
      </c>
      <c r="S50" s="5">
        <f t="shared" si="120"/>
        <v>5.6042830176881241E-2</v>
      </c>
      <c r="T50" s="5">
        <f t="shared" si="121"/>
        <v>6.8413678815048881E-2</v>
      </c>
      <c r="U50" s="5">
        <f t="shared" si="122"/>
        <v>9.4454692443210142E-2</v>
      </c>
      <c r="V50" s="5">
        <f t="shared" si="123"/>
        <v>1.2106292890038416E-2</v>
      </c>
      <c r="W50" s="5">
        <f t="shared" si="124"/>
        <v>1.6517377548756949E-2</v>
      </c>
      <c r="X50" s="5">
        <f t="shared" si="125"/>
        <v>2.7061271984362163E-2</v>
      </c>
      <c r="Y50" s="5">
        <f t="shared" si="126"/>
        <v>2.2167939167399373E-2</v>
      </c>
      <c r="Z50" s="5">
        <f t="shared" si="127"/>
        <v>4.3469323089906815E-2</v>
      </c>
      <c r="AA50" s="5">
        <f t="shared" si="128"/>
        <v>5.1583332258401768E-2</v>
      </c>
      <c r="AB50" s="5">
        <f t="shared" si="129"/>
        <v>3.0605953552316718E-2</v>
      </c>
      <c r="AC50" s="5">
        <f t="shared" si="130"/>
        <v>1.4710411480060863E-3</v>
      </c>
      <c r="AD50" s="5">
        <f t="shared" si="131"/>
        <v>4.9001302158120505E-3</v>
      </c>
      <c r="AE50" s="5">
        <f t="shared" si="132"/>
        <v>8.0281361939844101E-3</v>
      </c>
      <c r="AF50" s="5">
        <f t="shared" si="133"/>
        <v>6.5764549012583395E-3</v>
      </c>
      <c r="AG50" s="5">
        <f t="shared" si="134"/>
        <v>3.5915151431779356E-3</v>
      </c>
      <c r="AH50" s="5">
        <f t="shared" si="135"/>
        <v>1.7804508791418438E-2</v>
      </c>
      <c r="AI50" s="5">
        <f t="shared" si="136"/>
        <v>2.1127908773408539E-2</v>
      </c>
      <c r="AJ50" s="5">
        <f t="shared" si="137"/>
        <v>1.253582826594541E-2</v>
      </c>
      <c r="AK50" s="5">
        <f t="shared" si="138"/>
        <v>4.958591090695485E-3</v>
      </c>
      <c r="AL50" s="5">
        <f t="shared" si="139"/>
        <v>1.1439800196647379E-4</v>
      </c>
      <c r="AM50" s="5">
        <f t="shared" si="140"/>
        <v>1.1629582752364358E-3</v>
      </c>
      <c r="AN50" s="5">
        <f t="shared" si="141"/>
        <v>1.9053345544557301E-3</v>
      </c>
      <c r="AO50" s="5">
        <f t="shared" si="142"/>
        <v>1.5608039607719183E-3</v>
      </c>
      <c r="AP50" s="5">
        <f t="shared" si="143"/>
        <v>8.5238189036647384E-4</v>
      </c>
      <c r="AQ50" s="5">
        <f t="shared" si="144"/>
        <v>3.4912530911252067E-4</v>
      </c>
      <c r="AR50" s="5">
        <f t="shared" si="145"/>
        <v>5.8340091038096E-3</v>
      </c>
      <c r="AS50" s="5">
        <f t="shared" si="146"/>
        <v>6.9229886413903303E-3</v>
      </c>
      <c r="AT50" s="5">
        <f t="shared" si="147"/>
        <v>4.1076188668888762E-3</v>
      </c>
      <c r="AU50" s="5">
        <f t="shared" si="148"/>
        <v>1.6247831324124938E-3</v>
      </c>
      <c r="AV50" s="5">
        <f t="shared" si="149"/>
        <v>4.8201652458294651E-4</v>
      </c>
      <c r="AW50" s="5">
        <f t="shared" si="150"/>
        <v>6.1780236359861474E-6</v>
      </c>
      <c r="AX50" s="5">
        <f t="shared" si="151"/>
        <v>2.300061240509931E-4</v>
      </c>
      <c r="AY50" s="5">
        <f t="shared" si="152"/>
        <v>3.7683090203876143E-4</v>
      </c>
      <c r="AZ50" s="5">
        <f t="shared" si="153"/>
        <v>3.0869075620757044E-4</v>
      </c>
      <c r="BA50" s="5">
        <f t="shared" si="154"/>
        <v>1.6858133175465172E-4</v>
      </c>
      <c r="BB50" s="5">
        <f t="shared" si="155"/>
        <v>6.9048873779027113E-5</v>
      </c>
      <c r="BC50" s="5">
        <f t="shared" si="156"/>
        <v>2.2625266608242757E-5</v>
      </c>
      <c r="BD50" s="5">
        <f t="shared" si="157"/>
        <v>1.593026361190508E-3</v>
      </c>
      <c r="BE50" s="5">
        <f t="shared" si="158"/>
        <v>1.8903815896954396E-3</v>
      </c>
      <c r="BF50" s="5">
        <f t="shared" si="159"/>
        <v>1.1216206591800719E-3</v>
      </c>
      <c r="BG50" s="5">
        <f t="shared" si="160"/>
        <v>4.4366100825256165E-4</v>
      </c>
      <c r="BH50" s="5">
        <f t="shared" si="161"/>
        <v>1.3161875762049318E-4</v>
      </c>
      <c r="BI50" s="5">
        <f t="shared" si="162"/>
        <v>3.1237358316961571E-5</v>
      </c>
      <c r="BJ50" s="8">
        <f t="shared" si="163"/>
        <v>0.27639890812117324</v>
      </c>
      <c r="BK50" s="8">
        <f t="shared" si="164"/>
        <v>0.24472387148616417</v>
      </c>
      <c r="BL50" s="8">
        <f t="shared" si="165"/>
        <v>0.43401808516751988</v>
      </c>
      <c r="BM50" s="8">
        <f t="shared" si="166"/>
        <v>0.53472673172335439</v>
      </c>
      <c r="BN50" s="8">
        <f t="shared" si="167"/>
        <v>0.46351280326300703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1.6263000000000001</v>
      </c>
      <c r="F51">
        <f>VLOOKUP(B51,home!$B$2:$E$405,3,FALSE)</f>
        <v>1.1651</v>
      </c>
      <c r="G51">
        <f>VLOOKUP(C51,away!$B$2:$E$405,4,FALSE)</f>
        <v>1.0680000000000001</v>
      </c>
      <c r="H51">
        <f>VLOOKUP(A51,away!$A$2:$E$405,3,FALSE)</f>
        <v>1.4262999999999999</v>
      </c>
      <c r="I51">
        <f>VLOOKUP(C51,away!$B$2:$E$405,3,FALSE)</f>
        <v>0.92249999999999999</v>
      </c>
      <c r="J51">
        <f>VLOOKUP(B51,home!$B$2:$E$405,4,FALSE)</f>
        <v>0.84870000000000001</v>
      </c>
      <c r="K51" s="3">
        <f t="shared" si="112"/>
        <v>2.0236486748400004</v>
      </c>
      <c r="L51" s="3">
        <f t="shared" si="113"/>
        <v>1.116686997225</v>
      </c>
      <c r="M51" s="5">
        <f t="shared" si="114"/>
        <v>4.3268271514002872E-2</v>
      </c>
      <c r="N51" s="5">
        <f t="shared" si="115"/>
        <v>8.755978031192925E-2</v>
      </c>
      <c r="O51" s="5">
        <f t="shared" si="116"/>
        <v>4.8317116192087874E-2</v>
      </c>
      <c r="P51" s="5">
        <f t="shared" si="117"/>
        <v>9.777686815420894E-2</v>
      </c>
      <c r="Q51" s="5">
        <f t="shared" si="118"/>
        <v>8.8595116698758622E-2</v>
      </c>
      <c r="R51" s="5">
        <f t="shared" si="119"/>
        <v>2.697754769755702E-2</v>
      </c>
      <c r="S51" s="5">
        <f t="shared" si="120"/>
        <v>5.5238605631331761E-2</v>
      </c>
      <c r="T51" s="5">
        <f t="shared" si="121"/>
        <v>9.8933014835135211E-2</v>
      </c>
      <c r="U51" s="5">
        <f t="shared" si="122"/>
        <v>5.4593078648594168E-2</v>
      </c>
      <c r="V51" s="5">
        <f t="shared" si="123"/>
        <v>1.3869690629718849E-2</v>
      </c>
      <c r="W51" s="5">
        <f t="shared" si="124"/>
        <v>5.9761796834912694E-2</v>
      </c>
      <c r="X51" s="5">
        <f t="shared" si="125"/>
        <v>6.6735221456349164E-2</v>
      </c>
      <c r="Y51" s="5">
        <f t="shared" si="126"/>
        <v>3.7261177028617969E-2</v>
      </c>
      <c r="Z51" s="5">
        <f t="shared" si="127"/>
        <v>1.0041825576959719E-2</v>
      </c>
      <c r="AA51" s="5">
        <f t="shared" si="128"/>
        <v>2.0321127021788957E-2</v>
      </c>
      <c r="AB51" s="5">
        <f t="shared" si="129"/>
        <v>2.0561410884449276E-2</v>
      </c>
      <c r="AC51" s="5">
        <f t="shared" si="130"/>
        <v>1.9589049674696422E-3</v>
      </c>
      <c r="AD51" s="5">
        <f t="shared" si="131"/>
        <v>3.0234220242757098E-2</v>
      </c>
      <c r="AE51" s="5">
        <f t="shared" si="132"/>
        <v>3.3762160616323734E-2</v>
      </c>
      <c r="AF51" s="5">
        <f t="shared" si="133"/>
        <v>1.8850882879235354E-2</v>
      </c>
      <c r="AG51" s="5">
        <f t="shared" si="134"/>
        <v>7.0168452658178285E-3</v>
      </c>
      <c r="AH51" s="5">
        <f t="shared" si="135"/>
        <v>2.8033940125480879E-3</v>
      </c>
      <c r="AI51" s="5">
        <f t="shared" si="136"/>
        <v>5.6730845785473291E-3</v>
      </c>
      <c r="AJ51" s="5">
        <f t="shared" si="137"/>
        <v>5.7401650448162733E-3</v>
      </c>
      <c r="AK51" s="5">
        <f t="shared" si="138"/>
        <v>3.8720257954351148E-3</v>
      </c>
      <c r="AL51" s="5">
        <f t="shared" si="139"/>
        <v>1.7706794011303881E-4</v>
      </c>
      <c r="AM51" s="5">
        <f t="shared" si="140"/>
        <v>1.2236687945815228E-2</v>
      </c>
      <c r="AN51" s="5">
        <f t="shared" si="141"/>
        <v>1.3664550318191759E-2</v>
      </c>
      <c r="AO51" s="5">
        <f t="shared" si="142"/>
        <v>7.6295128316257376E-3</v>
      </c>
      <c r="AP51" s="5">
        <f t="shared" si="143"/>
        <v>2.8399259247459171E-3</v>
      </c>
      <c r="AQ51" s="5">
        <f t="shared" si="144"/>
        <v>7.9282708831148732E-4</v>
      </c>
      <c r="AR51" s="5">
        <f t="shared" si="145"/>
        <v>6.2610272838217317E-4</v>
      </c>
      <c r="AS51" s="5">
        <f t="shared" si="146"/>
        <v>1.2670119566042936E-3</v>
      </c>
      <c r="AT51" s="5">
        <f t="shared" si="147"/>
        <v>1.2819935334943576E-3</v>
      </c>
      <c r="AU51" s="5">
        <f t="shared" si="148"/>
        <v>8.6476817173643554E-4</v>
      </c>
      <c r="AV51" s="5">
        <f t="shared" si="149"/>
        <v>4.3749674119456189E-4</v>
      </c>
      <c r="AW51" s="5">
        <f t="shared" si="150"/>
        <v>1.1114860348757794E-5</v>
      </c>
      <c r="AX51" s="5">
        <f t="shared" si="151"/>
        <v>4.1271262243299306E-3</v>
      </c>
      <c r="AY51" s="5">
        <f t="shared" si="152"/>
        <v>4.6087081906155411E-3</v>
      </c>
      <c r="AZ51" s="5">
        <f t="shared" si="153"/>
        <v>2.5732422552323659E-3</v>
      </c>
      <c r="BA51" s="5">
        <f t="shared" si="154"/>
        <v>9.5783538904263923E-4</v>
      </c>
      <c r="BB51" s="5">
        <f t="shared" si="155"/>
        <v>2.6740058110646611E-4</v>
      </c>
      <c r="BC51" s="5">
        <f t="shared" si="156"/>
        <v>5.9720550394399901E-5</v>
      </c>
      <c r="BD51" s="5">
        <f t="shared" si="157"/>
        <v>1.1652679595191155E-4</v>
      </c>
      <c r="BE51" s="5">
        <f t="shared" si="158"/>
        <v>2.3580929621143693E-4</v>
      </c>
      <c r="BF51" s="5">
        <f t="shared" si="159"/>
        <v>2.3859758489661379E-4</v>
      </c>
      <c r="BG51" s="5">
        <f t="shared" si="160"/>
        <v>1.6094589549868566E-4</v>
      </c>
      <c r="BH51" s="5">
        <f t="shared" si="161"/>
        <v>8.1424487036713109E-5</v>
      </c>
      <c r="BI51" s="5">
        <f t="shared" si="162"/>
        <v>3.2954911058274263E-5</v>
      </c>
      <c r="BJ51" s="8">
        <f t="shared" si="163"/>
        <v>0.57846775346924839</v>
      </c>
      <c r="BK51" s="8">
        <f t="shared" si="164"/>
        <v>0.21689811702746065</v>
      </c>
      <c r="BL51" s="8">
        <f t="shared" si="165"/>
        <v>0.19420258197788959</v>
      </c>
      <c r="BM51" s="8">
        <f t="shared" si="166"/>
        <v>0.60251798415274671</v>
      </c>
      <c r="BN51" s="8">
        <f t="shared" si="167"/>
        <v>0.39249470056854457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1.6263000000000001</v>
      </c>
      <c r="F52">
        <f>VLOOKUP(B52,home!$B$2:$E$405,3,FALSE)</f>
        <v>1.2945</v>
      </c>
      <c r="G52">
        <f>VLOOKUP(C52,away!$B$2:$E$405,4,FALSE)</f>
        <v>1.2621</v>
      </c>
      <c r="H52">
        <f>VLOOKUP(A52,away!$A$2:$E$405,3,FALSE)</f>
        <v>1.4262999999999999</v>
      </c>
      <c r="I52">
        <f>VLOOKUP(C52,away!$B$2:$E$405,3,FALSE)</f>
        <v>0.88560000000000005</v>
      </c>
      <c r="J52">
        <f>VLOOKUP(B52,home!$B$2:$E$405,4,FALSE)</f>
        <v>0.66420000000000001</v>
      </c>
      <c r="K52" s="3">
        <f t="shared" si="112"/>
        <v>2.6570301562350003</v>
      </c>
      <c r="L52" s="3">
        <f t="shared" si="113"/>
        <v>0.83897179617600004</v>
      </c>
      <c r="M52" s="5">
        <f t="shared" si="114"/>
        <v>3.0318355663554043E-2</v>
      </c>
      <c r="N52" s="5">
        <f t="shared" si="115"/>
        <v>8.0556785285521307E-2</v>
      </c>
      <c r="O52" s="5">
        <f t="shared" si="116"/>
        <v>2.5436245308154741E-2</v>
      </c>
      <c r="P52" s="5">
        <f t="shared" si="117"/>
        <v>6.7584870845158185E-2</v>
      </c>
      <c r="Q52" s="5">
        <f t="shared" si="118"/>
        <v>0.10702090389648904</v>
      </c>
      <c r="R52" s="5">
        <f t="shared" si="119"/>
        <v>1.0670146207077968E-2</v>
      </c>
      <c r="S52" s="5">
        <f t="shared" si="120"/>
        <v>3.7664598451884398E-2</v>
      </c>
      <c r="T52" s="5">
        <f t="shared" si="121"/>
        <v>8.9787519970416493E-2</v>
      </c>
      <c r="U52" s="5">
        <f t="shared" si="122"/>
        <v>2.8350900243642663E-2</v>
      </c>
      <c r="V52" s="5">
        <f t="shared" si="123"/>
        <v>9.3289910649569808E-3</v>
      </c>
      <c r="W52" s="5">
        <f t="shared" si="124"/>
        <v>9.4785923000166403E-2</v>
      </c>
      <c r="X52" s="5">
        <f t="shared" si="125"/>
        <v>7.9522716071649638E-2</v>
      </c>
      <c r="Y52" s="5">
        <f t="shared" si="126"/>
        <v>3.3358657969712976E-2</v>
      </c>
      <c r="Z52" s="5">
        <f t="shared" si="127"/>
        <v>2.9839839096042456E-3</v>
      </c>
      <c r="AA52" s="5">
        <f t="shared" si="128"/>
        <v>7.9285352335384963E-3</v>
      </c>
      <c r="AB52" s="5">
        <f t="shared" si="129"/>
        <v>1.0533178605141748E-2</v>
      </c>
      <c r="AC52" s="5">
        <f t="shared" si="130"/>
        <v>1.299746148911944E-3</v>
      </c>
      <c r="AD52" s="5">
        <f t="shared" si="131"/>
        <v>6.2962263949502703E-2</v>
      </c>
      <c r="AE52" s="5">
        <f t="shared" si="132"/>
        <v>5.28235636770217E-2</v>
      </c>
      <c r="AF52" s="5">
        <f t="shared" si="133"/>
        <v>2.2158740049264103E-2</v>
      </c>
      <c r="AG52" s="5">
        <f t="shared" si="134"/>
        <v>6.196852646709391E-3</v>
      </c>
      <c r="AH52" s="5">
        <f t="shared" si="135"/>
        <v>6.2586958510023913E-4</v>
      </c>
      <c r="AI52" s="5">
        <f t="shared" si="136"/>
        <v>1.662954361481623E-3</v>
      </c>
      <c r="AJ52" s="5">
        <f t="shared" si="137"/>
        <v>2.2092599434495965E-3</v>
      </c>
      <c r="AK52" s="5">
        <f t="shared" si="138"/>
        <v>1.9566900975692028E-3</v>
      </c>
      <c r="AL52" s="5">
        <f t="shared" si="139"/>
        <v>1.1589437973551126E-4</v>
      </c>
      <c r="AM52" s="5">
        <f t="shared" si="140"/>
        <v>3.3458526803731313E-2</v>
      </c>
      <c r="AN52" s="5">
        <f t="shared" si="141"/>
        <v>2.8070760329929299E-2</v>
      </c>
      <c r="AO52" s="5">
        <f t="shared" si="142"/>
        <v>1.1775288107013395E-2</v>
      </c>
      <c r="AP52" s="5">
        <f t="shared" si="143"/>
        <v>3.2930448712103068E-3</v>
      </c>
      <c r="AQ52" s="5">
        <f t="shared" si="144"/>
        <v>6.9069294262186882E-4</v>
      </c>
      <c r="AR52" s="5">
        <f t="shared" si="145"/>
        <v>1.0501738599669512E-4</v>
      </c>
      <c r="AS52" s="5">
        <f t="shared" si="146"/>
        <v>2.7903436152219017E-4</v>
      </c>
      <c r="AT52" s="5">
        <f t="shared" si="147"/>
        <v>3.7070135659511935E-4</v>
      </c>
      <c r="AU52" s="5">
        <f t="shared" si="148"/>
        <v>3.2832156114348548E-4</v>
      </c>
      <c r="AV52" s="5">
        <f t="shared" si="149"/>
        <v>2.1809007222509856E-4</v>
      </c>
      <c r="AW52" s="5">
        <f t="shared" si="150"/>
        <v>7.1763517830443105E-6</v>
      </c>
      <c r="AX52" s="5">
        <f t="shared" si="151"/>
        <v>1.4816719116785174E-2</v>
      </c>
      <c r="AY52" s="5">
        <f t="shared" si="152"/>
        <v>1.2430809450844535E-2</v>
      </c>
      <c r="AZ52" s="5">
        <f t="shared" si="153"/>
        <v>5.2145492664483171E-3</v>
      </c>
      <c r="BA52" s="5">
        <f t="shared" si="154"/>
        <v>1.4582865881067962E-3</v>
      </c>
      <c r="BB52" s="5">
        <f t="shared" si="155"/>
        <v>3.0586532954083228E-4</v>
      </c>
      <c r="BC52" s="5">
        <f t="shared" si="156"/>
        <v>5.1322476982567261E-5</v>
      </c>
      <c r="BD52" s="5">
        <f t="shared" si="157"/>
        <v>1.4684437493225934E-5</v>
      </c>
      <c r="BE52" s="5">
        <f t="shared" si="158"/>
        <v>3.9016993246849196E-5</v>
      </c>
      <c r="BF52" s="5">
        <f t="shared" si="159"/>
        <v>5.1834663831247844E-5</v>
      </c>
      <c r="BG52" s="5">
        <f t="shared" si="160"/>
        <v>4.5908754979309723E-5</v>
      </c>
      <c r="BH52" s="5">
        <f t="shared" si="161"/>
        <v>3.0495236603807414E-5</v>
      </c>
      <c r="BI52" s="5">
        <f t="shared" si="162"/>
        <v>1.6205352655567547E-5</v>
      </c>
      <c r="BJ52" s="8">
        <f t="shared" si="163"/>
        <v>0.74073979179966809</v>
      </c>
      <c r="BK52" s="8">
        <f t="shared" si="164"/>
        <v>0.1587432660050456</v>
      </c>
      <c r="BL52" s="8">
        <f t="shared" si="165"/>
        <v>9.0873089761448853E-2</v>
      </c>
      <c r="BM52" s="8">
        <f t="shared" si="166"/>
        <v>0.65932919117074995</v>
      </c>
      <c r="BN52" s="8">
        <f t="shared" si="167"/>
        <v>0.3215873072059553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1.3026</v>
      </c>
      <c r="F53">
        <f>VLOOKUP(B53,home!$B$2:$E$405,3,FALSE)</f>
        <v>0.64649999999999996</v>
      </c>
      <c r="G53">
        <f>VLOOKUP(C53,away!$B$2:$E$405,4,FALSE)</f>
        <v>0.68689999999999996</v>
      </c>
      <c r="H53">
        <f>VLOOKUP(A53,away!$A$2:$E$405,3,FALSE)</f>
        <v>1.1000000000000001</v>
      </c>
      <c r="I53">
        <f>VLOOKUP(C53,away!$B$2:$E$405,3,FALSE)</f>
        <v>1.1483000000000001</v>
      </c>
      <c r="J53">
        <f>VLOOKUP(B53,home!$B$2:$E$405,4,FALSE)</f>
        <v>1.0047999999999999</v>
      </c>
      <c r="K53" s="3">
        <f t="shared" si="112"/>
        <v>0.57845971520999995</v>
      </c>
      <c r="L53" s="3">
        <f t="shared" si="113"/>
        <v>1.2691930240000002</v>
      </c>
      <c r="M53" s="5">
        <f t="shared" si="114"/>
        <v>0.15760667644751525</v>
      </c>
      <c r="N53" s="5">
        <f t="shared" si="115"/>
        <v>9.1169113173024272E-2</v>
      </c>
      <c r="O53" s="5">
        <f t="shared" si="116"/>
        <v>0.20003329428301148</v>
      </c>
      <c r="P53" s="5">
        <f t="shared" si="117"/>
        <v>0.11571120244346893</v>
      </c>
      <c r="Q53" s="5">
        <f t="shared" si="118"/>
        <v>2.6368829621007932E-2</v>
      </c>
      <c r="R53" s="5">
        <f t="shared" si="119"/>
        <v>0.12694043083586867</v>
      </c>
      <c r="S53" s="5">
        <f t="shared" si="120"/>
        <v>2.1238126887619769E-2</v>
      </c>
      <c r="T53" s="5">
        <f t="shared" si="121"/>
        <v>3.3467134606027842E-2</v>
      </c>
      <c r="U53" s="5">
        <f t="shared" si="122"/>
        <v>7.3429925469951293E-2</v>
      </c>
      <c r="V53" s="5">
        <f t="shared" si="123"/>
        <v>1.7325050035285666E-3</v>
      </c>
      <c r="W53" s="5">
        <f t="shared" si="124"/>
        <v>5.0844352243297544E-3</v>
      </c>
      <c r="X53" s="5">
        <f t="shared" si="125"/>
        <v>6.4531297176992006E-3</v>
      </c>
      <c r="Y53" s="5">
        <f t="shared" si="126"/>
        <v>4.0951336103354592E-3</v>
      </c>
      <c r="Z53" s="5">
        <f t="shared" si="127"/>
        <v>5.3703969760146346E-2</v>
      </c>
      <c r="AA53" s="5">
        <f t="shared" si="128"/>
        <v>3.1065583053100705E-2</v>
      </c>
      <c r="AB53" s="5">
        <f t="shared" si="129"/>
        <v>8.9850941628646149E-3</v>
      </c>
      <c r="AC53" s="5">
        <f t="shared" si="130"/>
        <v>7.9497836686020585E-5</v>
      </c>
      <c r="AD53" s="5">
        <f t="shared" si="131"/>
        <v>7.3528523796737033E-4</v>
      </c>
      <c r="AE53" s="5">
        <f t="shared" si="132"/>
        <v>9.3321889467836653E-4</v>
      </c>
      <c r="AF53" s="5">
        <f t="shared" si="133"/>
        <v>5.9221745549538699E-4</v>
      </c>
      <c r="AG53" s="5">
        <f t="shared" si="134"/>
        <v>2.505460877352586E-4</v>
      </c>
      <c r="AH53" s="5">
        <f t="shared" si="135"/>
        <v>1.7040175945171182E-2</v>
      </c>
      <c r="AI53" s="5">
        <f t="shared" si="136"/>
        <v>9.8570553243720136E-3</v>
      </c>
      <c r="AJ53" s="5">
        <f t="shared" si="137"/>
        <v>2.8509547078727241E-3</v>
      </c>
      <c r="AK53" s="5">
        <f t="shared" si="138"/>
        <v>5.4972081613088831E-4</v>
      </c>
      <c r="AL53" s="5">
        <f t="shared" si="139"/>
        <v>2.3346194417486498E-6</v>
      </c>
      <c r="AM53" s="5">
        <f t="shared" si="140"/>
        <v>8.5066577870544427E-5</v>
      </c>
      <c r="AN53" s="5">
        <f t="shared" si="141"/>
        <v>1.0796590720884779E-4</v>
      </c>
      <c r="AO53" s="5">
        <f t="shared" si="142"/>
        <v>6.8514788129650492E-5</v>
      </c>
      <c r="AP53" s="5">
        <f t="shared" si="143"/>
        <v>2.8986163711663471E-5</v>
      </c>
      <c r="AQ53" s="5">
        <f t="shared" si="144"/>
        <v>9.1972591938413118E-6</v>
      </c>
      <c r="AR53" s="5">
        <f t="shared" si="145"/>
        <v>4.3254544874687722E-3</v>
      </c>
      <c r="AS53" s="5">
        <f t="shared" si="146"/>
        <v>2.502101170975002E-3</v>
      </c>
      <c r="AT53" s="5">
        <f t="shared" si="147"/>
        <v>7.2368236539440344E-4</v>
      </c>
      <c r="AU53" s="5">
        <f t="shared" si="148"/>
        <v>1.3954036499618194E-4</v>
      </c>
      <c r="AV53" s="5">
        <f t="shared" si="149"/>
        <v>2.0179619948997707E-5</v>
      </c>
      <c r="AW53" s="5">
        <f t="shared" si="150"/>
        <v>4.7611777224600561E-8</v>
      </c>
      <c r="AX53" s="5">
        <f t="shared" si="151"/>
        <v>8.2012647348140672E-6</v>
      </c>
      <c r="AY53" s="5">
        <f t="shared" si="152"/>
        <v>1.0408987989403227E-5</v>
      </c>
      <c r="AZ53" s="5">
        <f t="shared" si="153"/>
        <v>6.6055074715251835E-6</v>
      </c>
      <c r="BA53" s="5">
        <f t="shared" si="154"/>
        <v>2.794554667613214E-6</v>
      </c>
      <c r="BB53" s="5">
        <f t="shared" si="155"/>
        <v>8.8670732233033311E-7</v>
      </c>
      <c r="BC53" s="5">
        <f t="shared" si="156"/>
        <v>2.2508054956627549E-7</v>
      </c>
      <c r="BD53" s="5">
        <f t="shared" si="157"/>
        <v>9.1497277685414439E-4</v>
      </c>
      <c r="BE53" s="5">
        <f t="shared" si="158"/>
        <v>5.2927489192395119E-4</v>
      </c>
      <c r="BF53" s="5">
        <f t="shared" si="159"/>
        <v>1.5308210162506613E-4</v>
      </c>
      <c r="BG53" s="5">
        <f t="shared" si="160"/>
        <v>2.9517276303261346E-5</v>
      </c>
      <c r="BH53" s="5">
        <f t="shared" si="161"/>
        <v>4.2686388110398592E-6</v>
      </c>
      <c r="BI53" s="5">
        <f t="shared" si="162"/>
        <v>4.9384711819369396E-7</v>
      </c>
      <c r="BJ53" s="8">
        <f t="shared" si="163"/>
        <v>0.16947789642715064</v>
      </c>
      <c r="BK53" s="8">
        <f t="shared" si="164"/>
        <v>0.29638075222624977</v>
      </c>
      <c r="BL53" s="8">
        <f t="shared" si="165"/>
        <v>0.48009480213976252</v>
      </c>
      <c r="BM53" s="8">
        <f t="shared" si="166"/>
        <v>0.28181751237320057</v>
      </c>
      <c r="BN53" s="8">
        <f t="shared" si="167"/>
        <v>0.71782954680389655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1.3026</v>
      </c>
      <c r="F54">
        <f>VLOOKUP(B54,home!$B$2:$E$405,3,FALSE)</f>
        <v>0.72729999999999995</v>
      </c>
      <c r="G54">
        <f>VLOOKUP(C54,away!$B$2:$E$405,4,FALSE)</f>
        <v>1.6162000000000001</v>
      </c>
      <c r="H54">
        <f>VLOOKUP(A54,away!$A$2:$E$405,3,FALSE)</f>
        <v>1.1000000000000001</v>
      </c>
      <c r="I54">
        <f>VLOOKUP(C54,away!$B$2:$E$405,3,FALSE)</f>
        <v>1.3396999999999999</v>
      </c>
      <c r="J54">
        <f>VLOOKUP(B54,home!$B$2:$E$405,4,FALSE)</f>
        <v>0.90910000000000002</v>
      </c>
      <c r="K54" s="3">
        <f t="shared" si="112"/>
        <v>1.531157139876</v>
      </c>
      <c r="L54" s="3">
        <f t="shared" si="113"/>
        <v>1.3397133970000001</v>
      </c>
      <c r="M54" s="5">
        <f t="shared" si="114"/>
        <v>5.6649589551396609E-2</v>
      </c>
      <c r="N54" s="5">
        <f t="shared" si="115"/>
        <v>8.6739423512665767E-2</v>
      </c>
      <c r="O54" s="5">
        <f t="shared" si="116"/>
        <v>7.589421405655726E-2</v>
      </c>
      <c r="P54" s="5">
        <f t="shared" si="117"/>
        <v>0.11620596772797513</v>
      </c>
      <c r="Q54" s="5">
        <f t="shared" si="118"/>
        <v>6.6405843810073209E-2</v>
      </c>
      <c r="R54" s="5">
        <f t="shared" si="119"/>
        <v>5.0838247663177766E-2</v>
      </c>
      <c r="S54" s="5">
        <f t="shared" si="120"/>
        <v>5.9593666267182564E-2</v>
      </c>
      <c r="T54" s="5">
        <f t="shared" si="121"/>
        <v>8.8964798591444599E-2</v>
      </c>
      <c r="U54" s="5">
        <f t="shared" si="122"/>
        <v>7.7841345888259014E-2</v>
      </c>
      <c r="V54" s="5">
        <f t="shared" si="123"/>
        <v>1.3582798537613308E-2</v>
      </c>
      <c r="W54" s="5">
        <f t="shared" si="124"/>
        <v>3.3892593959761352E-2</v>
      </c>
      <c r="X54" s="5">
        <f t="shared" si="125"/>
        <v>4.5406362186973567E-2</v>
      </c>
      <c r="Y54" s="5">
        <f t="shared" si="126"/>
        <v>3.0415755865461368E-2</v>
      </c>
      <c r="Z54" s="5">
        <f t="shared" si="127"/>
        <v>2.2702893824787729E-2</v>
      </c>
      <c r="AA54" s="5">
        <f t="shared" si="128"/>
        <v>3.4761697975670483E-2</v>
      </c>
      <c r="AB54" s="5">
        <f t="shared" si="129"/>
        <v>2.6612811024830485E-2</v>
      </c>
      <c r="AC54" s="5">
        <f t="shared" si="130"/>
        <v>1.741409625622088E-3</v>
      </c>
      <c r="AD54" s="5">
        <f t="shared" si="131"/>
        <v>1.29737218076017E-2</v>
      </c>
      <c r="AE54" s="5">
        <f t="shared" si="132"/>
        <v>1.7381068914595052E-2</v>
      </c>
      <c r="AF54" s="5">
        <f t="shared" si="133"/>
        <v>1.1642825439531627E-2</v>
      </c>
      <c r="AG54" s="5">
        <f t="shared" si="134"/>
        <v>5.1993497400909779E-3</v>
      </c>
      <c r="AH54" s="5">
        <f t="shared" si="135"/>
        <v>7.6038427519341742E-3</v>
      </c>
      <c r="AI54" s="5">
        <f t="shared" si="136"/>
        <v>1.1642678120118384E-2</v>
      </c>
      <c r="AJ54" s="5">
        <f t="shared" si="137"/>
        <v>8.9133848654486762E-3</v>
      </c>
      <c r="AK54" s="5">
        <f t="shared" si="138"/>
        <v>4.5492642923981395E-3</v>
      </c>
      <c r="AL54" s="5">
        <f t="shared" si="139"/>
        <v>1.4288695989412439E-4</v>
      </c>
      <c r="AM54" s="5">
        <f t="shared" si="140"/>
        <v>3.9729613552948592E-3</v>
      </c>
      <c r="AN54" s="5">
        <f t="shared" si="141"/>
        <v>5.3226295534517997E-3</v>
      </c>
      <c r="AO54" s="5">
        <f t="shared" si="142"/>
        <v>3.5653990600137534E-3</v>
      </c>
      <c r="AP54" s="5">
        <f t="shared" si="143"/>
        <v>1.5922042954505441E-3</v>
      </c>
      <c r="AQ54" s="5">
        <f t="shared" si="144"/>
        <v>5.332743563440101E-4</v>
      </c>
      <c r="AR54" s="5">
        <f t="shared" si="145"/>
        <v>2.0373940006895115E-3</v>
      </c>
      <c r="AS54" s="5">
        <f t="shared" si="146"/>
        <v>3.1195703708962732E-3</v>
      </c>
      <c r="AT54" s="5">
        <f t="shared" si="147"/>
        <v>2.388276223371726E-3</v>
      </c>
      <c r="AU54" s="5">
        <f t="shared" si="148"/>
        <v>1.218942063803902E-3</v>
      </c>
      <c r="AV54" s="5">
        <f t="shared" si="149"/>
        <v>4.6659796102213293E-4</v>
      </c>
      <c r="AW54" s="5">
        <f t="shared" si="150"/>
        <v>8.1418249264632751E-6</v>
      </c>
      <c r="AX54" s="5">
        <f t="shared" si="151"/>
        <v>1.0138713576018587E-3</v>
      </c>
      <c r="AY54" s="5">
        <f t="shared" si="152"/>
        <v>1.358297040613788E-3</v>
      </c>
      <c r="AZ54" s="5">
        <f t="shared" si="153"/>
        <v>9.0986437120787295E-4</v>
      </c>
      <c r="BA54" s="5">
        <f t="shared" si="154"/>
        <v>4.063191625200561E-4</v>
      </c>
      <c r="BB54" s="5">
        <f t="shared" si="155"/>
        <v>1.3608780637148487E-4</v>
      </c>
      <c r="BC54" s="5">
        <f t="shared" si="156"/>
        <v>3.6463731472844033E-5</v>
      </c>
      <c r="BD54" s="5">
        <f t="shared" si="157"/>
        <v>4.5492067294852719E-4</v>
      </c>
      <c r="BE54" s="5">
        <f t="shared" si="158"/>
        <v>6.9655503646233214E-4</v>
      </c>
      <c r="BF54" s="5">
        <f t="shared" si="159"/>
        <v>5.3326760869794375E-4</v>
      </c>
      <c r="BG54" s="5">
        <f t="shared" si="160"/>
        <v>2.7217216884081914E-4</v>
      </c>
      <c r="BH54" s="5">
        <f t="shared" si="161"/>
        <v>1.0418458989903913E-4</v>
      </c>
      <c r="BI54" s="5">
        <f t="shared" si="162"/>
        <v>3.190459573779333E-5</v>
      </c>
      <c r="BJ54" s="8">
        <f t="shared" si="163"/>
        <v>0.41786911591854198</v>
      </c>
      <c r="BK54" s="8">
        <f t="shared" si="164"/>
        <v>0.24927461571029763</v>
      </c>
      <c r="BL54" s="8">
        <f t="shared" si="165"/>
        <v>0.30998127193076436</v>
      </c>
      <c r="BM54" s="8">
        <f t="shared" si="166"/>
        <v>0.54574445584685871</v>
      </c>
      <c r="BN54" s="8">
        <f t="shared" si="167"/>
        <v>0.45273328632184573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1.3026</v>
      </c>
      <c r="F55">
        <f>VLOOKUP(B55,home!$B$2:$E$405,3,FALSE)</f>
        <v>1.4545999999999999</v>
      </c>
      <c r="G55">
        <f>VLOOKUP(C55,away!$B$2:$E$405,4,FALSE)</f>
        <v>1.0909</v>
      </c>
      <c r="H55">
        <f>VLOOKUP(A55,away!$A$2:$E$405,3,FALSE)</f>
        <v>1.1000000000000001</v>
      </c>
      <c r="I55">
        <f>VLOOKUP(C55,away!$B$2:$E$405,3,FALSE)</f>
        <v>0.66990000000000005</v>
      </c>
      <c r="J55">
        <f>VLOOKUP(B55,home!$B$2:$E$405,4,FALSE)</f>
        <v>1.2919</v>
      </c>
      <c r="K55" s="3">
        <f t="shared" si="112"/>
        <v>2.0669958221639999</v>
      </c>
      <c r="L55" s="3">
        <f t="shared" si="113"/>
        <v>0.95198819100000021</v>
      </c>
      <c r="M55" s="5">
        <f t="shared" si="114"/>
        <v>4.8850824953004121E-2</v>
      </c>
      <c r="N55" s="5">
        <f t="shared" si="115"/>
        <v>0.10097445108712438</v>
      </c>
      <c r="O55" s="5">
        <f t="shared" si="116"/>
        <v>4.6505408475868065E-2</v>
      </c>
      <c r="P55" s="5">
        <f t="shared" si="117"/>
        <v>9.6126485027649561E-2</v>
      </c>
      <c r="Q55" s="5">
        <f t="shared" si="118"/>
        <v>0.10435688427119465</v>
      </c>
      <c r="R55" s="5">
        <f t="shared" si="119"/>
        <v>2.2136299843328856E-2</v>
      </c>
      <c r="S55" s="5">
        <f t="shared" si="120"/>
        <v>4.7288357630911895E-2</v>
      </c>
      <c r="T55" s="5">
        <f t="shared" si="121"/>
        <v>9.9346521475730976E-2</v>
      </c>
      <c r="U55" s="5">
        <f t="shared" si="122"/>
        <v>4.5755639294330346E-2</v>
      </c>
      <c r="V55" s="5">
        <f t="shared" si="123"/>
        <v>1.033910346484663E-2</v>
      </c>
      <c r="W55" s="5">
        <f t="shared" si="124"/>
        <v>7.1901747934203786E-2</v>
      </c>
      <c r="X55" s="5">
        <f t="shared" si="125"/>
        <v>6.8449614945620671E-2</v>
      </c>
      <c r="Y55" s="5">
        <f t="shared" si="126"/>
        <v>3.2581612553363996E-2</v>
      </c>
      <c r="Z55" s="5">
        <f t="shared" si="127"/>
        <v>7.0244986810947419E-3</v>
      </c>
      <c r="AA55" s="5">
        <f t="shared" si="128"/>
        <v>1.4519609426619359E-2</v>
      </c>
      <c r="AB55" s="5">
        <f t="shared" si="129"/>
        <v>1.5005986012137625E-2</v>
      </c>
      <c r="AC55" s="5">
        <f t="shared" si="130"/>
        <v>1.2715518051243536E-3</v>
      </c>
      <c r="AD55" s="5">
        <f t="shared" si="131"/>
        <v>3.7155153146572063E-2</v>
      </c>
      <c r="AE55" s="5">
        <f t="shared" si="132"/>
        <v>3.5371267030333109E-2</v>
      </c>
      <c r="AF55" s="5">
        <f t="shared" si="133"/>
        <v>1.6836514256792379E-2</v>
      </c>
      <c r="AG55" s="5">
        <f t="shared" si="134"/>
        <v>5.3427209166898304E-3</v>
      </c>
      <c r="AH55" s="5">
        <f t="shared" si="135"/>
        <v>1.6718099480243177E-3</v>
      </c>
      <c r="AI55" s="5">
        <f t="shared" si="136"/>
        <v>3.4556241780184785E-3</v>
      </c>
      <c r="AJ55" s="5">
        <f t="shared" si="137"/>
        <v>3.571380369466551E-3</v>
      </c>
      <c r="AK55" s="5">
        <f t="shared" si="138"/>
        <v>2.4606761010152944E-3</v>
      </c>
      <c r="AL55" s="5">
        <f t="shared" si="139"/>
        <v>1.0008412809794345E-4</v>
      </c>
      <c r="AM55" s="5">
        <f t="shared" si="140"/>
        <v>1.5359909265165606E-2</v>
      </c>
      <c r="AN55" s="5">
        <f t="shared" si="141"/>
        <v>1.4622452235269149E-2</v>
      </c>
      <c r="AO55" s="5">
        <f t="shared" si="142"/>
        <v>6.9602009257188928E-3</v>
      </c>
      <c r="AP55" s="5">
        <f t="shared" si="143"/>
        <v>2.2086763627572185E-3</v>
      </c>
      <c r="AQ55" s="5">
        <f t="shared" si="144"/>
        <v>5.2565845377142617E-4</v>
      </c>
      <c r="AR55" s="5">
        <f t="shared" si="145"/>
        <v>3.1830866562309489E-4</v>
      </c>
      <c r="AS55" s="5">
        <f t="shared" si="146"/>
        <v>6.5794268200153479E-4</v>
      </c>
      <c r="AT55" s="5">
        <f t="shared" si="147"/>
        <v>6.7998238746027478E-4</v>
      </c>
      <c r="AU55" s="5">
        <f t="shared" si="148"/>
        <v>4.6850691800849679E-4</v>
      </c>
      <c r="AV55" s="5">
        <f t="shared" si="149"/>
        <v>2.4210046054462365E-4</v>
      </c>
      <c r="AW55" s="5">
        <f t="shared" si="150"/>
        <v>5.4705862469897657E-6</v>
      </c>
      <c r="AX55" s="5">
        <f t="shared" si="151"/>
        <v>5.2914780466525686E-3</v>
      </c>
      <c r="AY55" s="5">
        <f t="shared" si="152"/>
        <v>5.0374246133489935E-3</v>
      </c>
      <c r="AZ55" s="5">
        <f t="shared" si="153"/>
        <v>2.3977843724804918E-3</v>
      </c>
      <c r="BA55" s="5">
        <f t="shared" si="154"/>
        <v>7.6088746905525798E-4</v>
      </c>
      <c r="BB55" s="5">
        <f t="shared" si="155"/>
        <v>1.8108897130512093E-4</v>
      </c>
      <c r="BC55" s="5">
        <f t="shared" si="156"/>
        <v>3.4478912440562604E-5</v>
      </c>
      <c r="BD55" s="5">
        <f t="shared" si="157"/>
        <v>5.0504348461025676E-5</v>
      </c>
      <c r="BE55" s="5">
        <f t="shared" si="158"/>
        <v>1.0439227727005491E-4</v>
      </c>
      <c r="BF55" s="5">
        <f t="shared" si="159"/>
        <v>1.0788920049169471E-4</v>
      </c>
      <c r="BG55" s="5">
        <f t="shared" si="160"/>
        <v>7.4335508890982372E-5</v>
      </c>
      <c r="BH55" s="5">
        <f t="shared" si="161"/>
        <v>3.8412796579023864E-5</v>
      </c>
      <c r="BI55" s="5">
        <f t="shared" si="162"/>
        <v>1.5879818009295579E-5</v>
      </c>
      <c r="BJ55" s="8">
        <f t="shared" si="163"/>
        <v>0.62569652724559111</v>
      </c>
      <c r="BK55" s="8">
        <f t="shared" si="164"/>
        <v>0.20901383162298348</v>
      </c>
      <c r="BL55" s="8">
        <f t="shared" si="165"/>
        <v>0.15784068871214904</v>
      </c>
      <c r="BM55" s="8">
        <f t="shared" si="166"/>
        <v>0.57559323857654676</v>
      </c>
      <c r="BN55" s="8">
        <f t="shared" si="167"/>
        <v>0.41895035365816968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1.3026</v>
      </c>
      <c r="F56">
        <f>VLOOKUP(B56,home!$B$2:$E$405,3,FALSE)</f>
        <v>1.1717</v>
      </c>
      <c r="G56">
        <f>VLOOKUP(C56,away!$B$2:$E$405,4,FALSE)</f>
        <v>0.80810000000000004</v>
      </c>
      <c r="H56">
        <f>VLOOKUP(A56,away!$A$2:$E$405,3,FALSE)</f>
        <v>1.1000000000000001</v>
      </c>
      <c r="I56">
        <f>VLOOKUP(C56,away!$B$2:$E$405,3,FALSE)</f>
        <v>0.622</v>
      </c>
      <c r="J56">
        <f>VLOOKUP(B56,home!$B$2:$E$405,4,FALSE)</f>
        <v>0.66990000000000005</v>
      </c>
      <c r="K56" s="3">
        <f t="shared" si="112"/>
        <v>1.233367813002</v>
      </c>
      <c r="L56" s="3">
        <f t="shared" si="113"/>
        <v>0.45834558000000003</v>
      </c>
      <c r="M56" s="5">
        <f t="shared" si="114"/>
        <v>0.18420364022564423</v>
      </c>
      <c r="N56" s="5">
        <f t="shared" si="115"/>
        <v>0.22719084089211006</v>
      </c>
      <c r="O56" s="5">
        <f t="shared" si="116"/>
        <v>8.4428924317334259E-2</v>
      </c>
      <c r="P56" s="5">
        <f t="shared" si="117"/>
        <v>0.10413191773938192</v>
      </c>
      <c r="Q56" s="5">
        <f t="shared" si="118"/>
        <v>0.1401049352825936</v>
      </c>
      <c r="R56" s="5">
        <f t="shared" si="119"/>
        <v>1.9348812142502336E-2</v>
      </c>
      <c r="S56" s="5">
        <f t="shared" si="120"/>
        <v>1.471666938666152E-2</v>
      </c>
      <c r="T56" s="5">
        <f t="shared" si="121"/>
        <v>6.4216477822962831E-2</v>
      </c>
      <c r="U56" s="5">
        <f t="shared" si="122"/>
        <v>2.3864202116384646E-2</v>
      </c>
      <c r="V56" s="5">
        <f t="shared" si="123"/>
        <v>9.2438455860425833E-4</v>
      </c>
      <c r="W56" s="5">
        <f t="shared" si="124"/>
        <v>5.7600305873426419E-2</v>
      </c>
      <c r="X56" s="5">
        <f t="shared" si="125"/>
        <v>2.6400845603733045E-2</v>
      </c>
      <c r="Y56" s="5">
        <f t="shared" si="126"/>
        <v>6.050355445366736E-3</v>
      </c>
      <c r="Z56" s="5">
        <f t="shared" si="127"/>
        <v>2.9561475079220917E-3</v>
      </c>
      <c r="AA56" s="5">
        <f t="shared" si="128"/>
        <v>3.6460171867571827E-3</v>
      </c>
      <c r="AB56" s="5">
        <f t="shared" si="129"/>
        <v>2.248440121899206E-3</v>
      </c>
      <c r="AC56" s="5">
        <f t="shared" si="130"/>
        <v>3.2660163738560006E-5</v>
      </c>
      <c r="AD56" s="5">
        <f t="shared" si="131"/>
        <v>1.7760590820838539E-2</v>
      </c>
      <c r="AE56" s="5">
        <f t="shared" si="132"/>
        <v>8.140488300919917E-3</v>
      </c>
      <c r="AF56" s="5">
        <f t="shared" si="133"/>
        <v>1.865578415884177E-3</v>
      </c>
      <c r="AG56" s="5">
        <f t="shared" si="134"/>
        <v>2.8502654035463811E-4</v>
      </c>
      <c r="AH56" s="5">
        <f t="shared" si="135"/>
        <v>3.3873428602102651E-4</v>
      </c>
      <c r="AI56" s="5">
        <f t="shared" si="136"/>
        <v>4.1778396553854736E-4</v>
      </c>
      <c r="AJ56" s="5">
        <f t="shared" si="137"/>
        <v>2.5764064794179061E-4</v>
      </c>
      <c r="AK56" s="5">
        <f t="shared" si="138"/>
        <v>1.059218941641282E-4</v>
      </c>
      <c r="AL56" s="5">
        <f t="shared" si="139"/>
        <v>7.3852296938592292E-7</v>
      </c>
      <c r="AM56" s="5">
        <f t="shared" si="140"/>
        <v>4.3810682116642036E-3</v>
      </c>
      <c r="AN56" s="5">
        <f t="shared" si="141"/>
        <v>2.0080432504947926E-3</v>
      </c>
      <c r="AO56" s="5">
        <f t="shared" si="142"/>
        <v>4.6018887415656044E-4</v>
      </c>
      <c r="AP56" s="5">
        <f t="shared" si="143"/>
        <v>7.0308512144945232E-5</v>
      </c>
      <c r="AQ56" s="5">
        <f t="shared" si="144"/>
        <v>8.0563989445029928E-6</v>
      </c>
      <c r="AR56" s="5">
        <f t="shared" si="145"/>
        <v>3.1051472558438674E-5</v>
      </c>
      <c r="AS56" s="5">
        <f t="shared" si="146"/>
        <v>3.8297886799893124E-5</v>
      </c>
      <c r="AT56" s="5">
        <f t="shared" si="147"/>
        <v>2.3617690442491179E-5</v>
      </c>
      <c r="AU56" s="5">
        <f t="shared" si="148"/>
        <v>9.7097664030711973E-6</v>
      </c>
      <c r="AV56" s="5">
        <f t="shared" si="149"/>
        <v>2.9939283383290527E-6</v>
      </c>
      <c r="AW56" s="5">
        <f t="shared" si="150"/>
        <v>1.1597040253103383E-8</v>
      </c>
      <c r="AX56" s="5">
        <f t="shared" si="151"/>
        <v>9.0057808647214365E-4</v>
      </c>
      <c r="AY56" s="5">
        <f t="shared" si="152"/>
        <v>4.127759853793649E-4</v>
      </c>
      <c r="AZ56" s="5">
        <f t="shared" si="153"/>
        <v>9.4597024214388269E-5</v>
      </c>
      <c r="BA56" s="5">
        <f t="shared" si="154"/>
        <v>1.4452709309939277E-5</v>
      </c>
      <c r="BB56" s="5">
        <f t="shared" si="155"/>
        <v>1.6560838578088797E-6</v>
      </c>
      <c r="BC56" s="5">
        <f t="shared" si="156"/>
        <v>1.5181174326720978E-7</v>
      </c>
      <c r="BD56" s="5">
        <f t="shared" si="157"/>
        <v>2.3720508666086076E-6</v>
      </c>
      <c r="BE56" s="5">
        <f t="shared" si="158"/>
        <v>2.9256111896785566E-6</v>
      </c>
      <c r="BF56" s="5">
        <f t="shared" si="159"/>
        <v>1.8041773373540109E-6</v>
      </c>
      <c r="BG56" s="5">
        <f t="shared" si="160"/>
        <v>7.4173808561336293E-7</v>
      </c>
      <c r="BH56" s="5">
        <f t="shared" si="161"/>
        <v>2.2870897011831077E-7</v>
      </c>
      <c r="BI56" s="5">
        <f t="shared" si="162"/>
        <v>5.6416456457752123E-8</v>
      </c>
      <c r="BJ56" s="8">
        <f t="shared" si="163"/>
        <v>0.55796732194657195</v>
      </c>
      <c r="BK56" s="8">
        <f t="shared" si="164"/>
        <v>0.3044227865823792</v>
      </c>
      <c r="BL56" s="8">
        <f t="shared" si="165"/>
        <v>0.13477027612599121</v>
      </c>
      <c r="BM56" s="8">
        <f t="shared" si="166"/>
        <v>0.24029469717495885</v>
      </c>
      <c r="BN56" s="8">
        <f t="shared" si="167"/>
        <v>0.75940907059956642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1.3026</v>
      </c>
      <c r="F57">
        <f>VLOOKUP(B57,home!$B$2:$E$405,3,FALSE)</f>
        <v>1.0101</v>
      </c>
      <c r="G57">
        <f>VLOOKUP(C57,away!$B$2:$E$405,4,FALSE)</f>
        <v>1.2525999999999999</v>
      </c>
      <c r="H57">
        <f>VLOOKUP(A57,away!$A$2:$E$405,3,FALSE)</f>
        <v>1.1000000000000001</v>
      </c>
      <c r="I57">
        <f>VLOOKUP(C57,away!$B$2:$E$405,3,FALSE)</f>
        <v>0.52629999999999999</v>
      </c>
      <c r="J57">
        <f>VLOOKUP(B57,home!$B$2:$E$405,4,FALSE)</f>
        <v>0.66990000000000005</v>
      </c>
      <c r="K57" s="3">
        <f t="shared" si="112"/>
        <v>1.6481162912759999</v>
      </c>
      <c r="L57" s="3">
        <f t="shared" si="113"/>
        <v>0.38782520700000006</v>
      </c>
      <c r="M57" s="5">
        <f t="shared" si="114"/>
        <v>0.13055750495569968</v>
      </c>
      <c r="N57" s="5">
        <f t="shared" si="115"/>
        <v>0.21517395086583574</v>
      </c>
      <c r="O57" s="5">
        <f t="shared" si="116"/>
        <v>5.0633491384847767E-2</v>
      </c>
      <c r="P57" s="5">
        <f t="shared" si="117"/>
        <v>8.3449882035550593E-2</v>
      </c>
      <c r="Q57" s="5">
        <f t="shared" si="118"/>
        <v>0.17731584694010272</v>
      </c>
      <c r="R57" s="5">
        <f t="shared" si="119"/>
        <v>9.8184721387306502E-3</v>
      </c>
      <c r="S57" s="5">
        <f t="shared" si="120"/>
        <v>1.3334895634897183E-2</v>
      </c>
      <c r="T57" s="5">
        <f t="shared" si="121"/>
        <v>6.8767555043925677E-2</v>
      </c>
      <c r="U57" s="5">
        <f t="shared" si="122"/>
        <v>1.6181983887281495E-2</v>
      </c>
      <c r="V57" s="5">
        <f t="shared" si="123"/>
        <v>9.4704583161448754E-4</v>
      </c>
      <c r="W57" s="5">
        <f t="shared" si="124"/>
        <v>9.7412378681128328E-2</v>
      </c>
      <c r="X57" s="5">
        <f t="shared" si="125"/>
        <v>3.7778975926370993E-2</v>
      </c>
      <c r="Y57" s="5">
        <f t="shared" si="126"/>
        <v>7.325819579446423E-3</v>
      </c>
      <c r="Z57" s="5">
        <f t="shared" si="127"/>
        <v>1.2692836632089827E-3</v>
      </c>
      <c r="AA57" s="5">
        <f t="shared" si="128"/>
        <v>2.0919270835852038E-3</v>
      </c>
      <c r="AB57" s="5">
        <f t="shared" si="129"/>
        <v>1.7238695533091327E-3</v>
      </c>
      <c r="AC57" s="5">
        <f t="shared" si="130"/>
        <v>3.7833358831662614E-5</v>
      </c>
      <c r="AD57" s="5">
        <f t="shared" si="131"/>
        <v>4.0136732069078633E-2</v>
      </c>
      <c r="AE57" s="5">
        <f t="shared" si="132"/>
        <v>1.5566036422993963E-2</v>
      </c>
      <c r="AF57" s="5">
        <f t="shared" si="133"/>
        <v>3.0184506489585863E-3</v>
      </c>
      <c r="AG57" s="5">
        <f t="shared" si="134"/>
        <v>3.9021041591721613E-4</v>
      </c>
      <c r="AH57" s="5">
        <f t="shared" si="135"/>
        <v>1.230650498564355E-4</v>
      </c>
      <c r="AI57" s="5">
        <f t="shared" si="136"/>
        <v>2.0282551355508451E-4</v>
      </c>
      <c r="AJ57" s="5">
        <f t="shared" si="137"/>
        <v>1.6714001658827798E-4</v>
      </c>
      <c r="AK57" s="5">
        <f t="shared" si="138"/>
        <v>9.1822061421093949E-5</v>
      </c>
      <c r="AL57" s="5">
        <f t="shared" si="139"/>
        <v>9.6729462854921662E-7</v>
      </c>
      <c r="AM57" s="5">
        <f t="shared" si="140"/>
        <v>1.3230000400325665E-2</v>
      </c>
      <c r="AN57" s="5">
        <f t="shared" si="141"/>
        <v>5.1309276438663851E-3</v>
      </c>
      <c r="AO57" s="5">
        <f t="shared" si="142"/>
        <v>9.9495153779225148E-4</v>
      </c>
      <c r="AP57" s="5">
        <f t="shared" si="143"/>
        <v>1.2862242869974945E-4</v>
      </c>
      <c r="AQ57" s="5">
        <f t="shared" si="144"/>
        <v>1.2470755008830769E-5</v>
      </c>
      <c r="AR57" s="5">
        <f t="shared" si="145"/>
        <v>9.5455456870074917E-6</v>
      </c>
      <c r="AS57" s="5">
        <f t="shared" si="146"/>
        <v>1.5732169355876404E-5</v>
      </c>
      <c r="AT57" s="5">
        <f t="shared" si="147"/>
        <v>1.2964222306266479E-5</v>
      </c>
      <c r="AU57" s="5">
        <f t="shared" si="148"/>
        <v>7.1221819955605005E-6</v>
      </c>
      <c r="AV57" s="5">
        <f t="shared" si="149"/>
        <v>2.9345460440789682E-6</v>
      </c>
      <c r="AW57" s="5">
        <f t="shared" si="150"/>
        <v>1.717434412297302E-8</v>
      </c>
      <c r="AX57" s="5">
        <f t="shared" si="151"/>
        <v>3.6340965322274586E-3</v>
      </c>
      <c r="AY57" s="5">
        <f t="shared" si="152"/>
        <v>1.4093942398690966E-3</v>
      </c>
      <c r="AZ57" s="5">
        <f t="shared" si="153"/>
        <v>2.7329930641091998E-4</v>
      </c>
      <c r="BA57" s="5">
        <f t="shared" si="154"/>
        <v>3.5330786693923833E-5</v>
      </c>
      <c r="BB57" s="5">
        <f t="shared" si="155"/>
        <v>3.4255424157609645E-6</v>
      </c>
      <c r="BC57" s="5">
        <f t="shared" si="156"/>
        <v>2.6570233929595539E-7</v>
      </c>
      <c r="BD57" s="5">
        <f t="shared" si="157"/>
        <v>6.1700053866527273E-7</v>
      </c>
      <c r="BE57" s="5">
        <f t="shared" si="158"/>
        <v>1.0168886395003035E-6</v>
      </c>
      <c r="BF57" s="5">
        <f t="shared" si="159"/>
        <v>8.3797536658696881E-7</v>
      </c>
      <c r="BG57" s="5">
        <f t="shared" si="160"/>
        <v>4.6036028445332054E-7</v>
      </c>
      <c r="BH57" s="5">
        <f t="shared" si="161"/>
        <v>1.8968182116599279E-7</v>
      </c>
      <c r="BI57" s="5">
        <f t="shared" si="162"/>
        <v>6.2523539924514657E-8</v>
      </c>
      <c r="BJ57" s="8">
        <f t="shared" si="163"/>
        <v>0.6877387414694075</v>
      </c>
      <c r="BK57" s="8">
        <f t="shared" si="164"/>
        <v>0.22973752335109127</v>
      </c>
      <c r="BL57" s="8">
        <f t="shared" si="165"/>
        <v>8.1086079784754225E-2</v>
      </c>
      <c r="BM57" s="8">
        <f t="shared" si="166"/>
        <v>0.33147310288216997</v>
      </c>
      <c r="BN57" s="8">
        <f t="shared" si="167"/>
        <v>0.66694914832076713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1.3026</v>
      </c>
      <c r="F58">
        <f>VLOOKUP(B58,home!$B$2:$E$405,3,FALSE)</f>
        <v>1.4545999999999999</v>
      </c>
      <c r="G58">
        <f>VLOOKUP(C58,away!$B$2:$E$405,4,FALSE)</f>
        <v>1.1717</v>
      </c>
      <c r="H58">
        <f>VLOOKUP(A58,away!$A$2:$E$405,3,FALSE)</f>
        <v>1.1000000000000001</v>
      </c>
      <c r="I58">
        <f>VLOOKUP(C58,away!$B$2:$E$405,3,FALSE)</f>
        <v>0.622</v>
      </c>
      <c r="J58">
        <f>VLOOKUP(B58,home!$B$2:$E$405,4,FALSE)</f>
        <v>1.3396999999999999</v>
      </c>
      <c r="K58" s="3">
        <f t="shared" si="112"/>
        <v>2.2200925885319998</v>
      </c>
      <c r="L58" s="3">
        <f t="shared" si="113"/>
        <v>0.91662273999999999</v>
      </c>
      <c r="M58" s="5">
        <f t="shared" si="114"/>
        <v>4.342520141964204E-2</v>
      </c>
      <c r="N58" s="5">
        <f t="shared" si="115"/>
        <v>9.6407967827256552E-2</v>
      </c>
      <c r="O58" s="5">
        <f t="shared" si="116"/>
        <v>3.9804527110324173E-2</v>
      </c>
      <c r="P58" s="5">
        <f t="shared" si="117"/>
        <v>8.8369735627651741E-2</v>
      </c>
      <c r="Q58" s="5">
        <f t="shared" si="118"/>
        <v>0.10701730742436191</v>
      </c>
      <c r="R58" s="5">
        <f t="shared" si="119"/>
        <v>1.8242867352134814E-2</v>
      </c>
      <c r="S58" s="5">
        <f t="shared" si="120"/>
        <v>4.4957823565608221E-2</v>
      </c>
      <c r="T58" s="5">
        <f t="shared" si="121"/>
        <v>9.8094497558740959E-2</v>
      </c>
      <c r="U58" s="5">
        <f t="shared" si="122"/>
        <v>4.050085460204688E-2</v>
      </c>
      <c r="V58" s="5">
        <f t="shared" si="123"/>
        <v>1.0165400256600478E-2</v>
      </c>
      <c r="W58" s="5">
        <f t="shared" si="124"/>
        <v>7.9196110352492133E-2</v>
      </c>
      <c r="X58" s="5">
        <f t="shared" si="125"/>
        <v>7.2592955668643697E-2</v>
      </c>
      <c r="Y58" s="5">
        <f t="shared" si="126"/>
        <v>3.3270176964845362E-2</v>
      </c>
      <c r="Z58" s="5">
        <f t="shared" si="127"/>
        <v>5.5739423525901187E-3</v>
      </c>
      <c r="AA58" s="5">
        <f t="shared" si="128"/>
        <v>1.2374668105889939E-2</v>
      </c>
      <c r="AB58" s="5">
        <f t="shared" si="129"/>
        <v>1.3736454473714792E-2</v>
      </c>
      <c r="AC58" s="5">
        <f t="shared" si="130"/>
        <v>1.2929038091040433E-3</v>
      </c>
      <c r="AD58" s="5">
        <f t="shared" si="131"/>
        <v>4.3955674408532562E-2</v>
      </c>
      <c r="AE58" s="5">
        <f t="shared" si="132"/>
        <v>4.0290770714896992E-2</v>
      </c>
      <c r="AF58" s="5">
        <f t="shared" si="133"/>
        <v>1.8465718324700318E-2</v>
      </c>
      <c r="AG58" s="5">
        <f t="shared" si="134"/>
        <v>5.6420324422850054E-3</v>
      </c>
      <c r="AH58" s="5">
        <f t="shared" si="135"/>
        <v>1.2773005779583002E-3</v>
      </c>
      <c r="AI58" s="5">
        <f t="shared" si="136"/>
        <v>2.835725546452862E-3</v>
      </c>
      <c r="AJ58" s="5">
        <f t="shared" si="137"/>
        <v>3.1477866343954278E-3</v>
      </c>
      <c r="AK58" s="5">
        <f t="shared" si="138"/>
        <v>2.3294592591004584E-3</v>
      </c>
      <c r="AL58" s="5">
        <f t="shared" si="139"/>
        <v>1.0524171593210316E-4</v>
      </c>
      <c r="AM58" s="5">
        <f t="shared" si="140"/>
        <v>1.9517133395661763E-2</v>
      </c>
      <c r="AN58" s="5">
        <f t="shared" si="141"/>
        <v>1.7889848290076987E-2</v>
      </c>
      <c r="AO58" s="5">
        <f t="shared" si="142"/>
        <v>8.1991208789173424E-3</v>
      </c>
      <c r="AP58" s="5">
        <f t="shared" si="143"/>
        <v>2.5051668818748072E-3</v>
      </c>
      <c r="AQ58" s="5">
        <f t="shared" si="144"/>
        <v>5.7407323285533552E-4</v>
      </c>
      <c r="AR58" s="5">
        <f t="shared" si="145"/>
        <v>2.341605511143442E-4</v>
      </c>
      <c r="AS58" s="5">
        <f t="shared" si="146"/>
        <v>5.1985810405552396E-4</v>
      </c>
      <c r="AT58" s="5">
        <f t="shared" si="147"/>
        <v>5.7706656195098314E-4</v>
      </c>
      <c r="AU58" s="5">
        <f t="shared" si="148"/>
        <v>4.2704706575900654E-4</v>
      </c>
      <c r="AV58" s="5">
        <f t="shared" si="149"/>
        <v>2.3702100641147708E-4</v>
      </c>
      <c r="AW58" s="5">
        <f t="shared" si="150"/>
        <v>5.9490433549349394E-6</v>
      </c>
      <c r="AX58" s="5">
        <f t="shared" si="151"/>
        <v>7.2216405335165119E-3</v>
      </c>
      <c r="AY58" s="5">
        <f t="shared" si="152"/>
        <v>6.6195199331269662E-3</v>
      </c>
      <c r="AZ58" s="5">
        <f t="shared" si="153"/>
        <v>3.0338012492937285E-3</v>
      </c>
      <c r="BA58" s="5">
        <f t="shared" si="154"/>
        <v>9.2695040458101339E-4</v>
      </c>
      <c r="BB58" s="5">
        <f t="shared" si="155"/>
        <v>2.1241595492278929E-4</v>
      </c>
      <c r="BC58" s="5">
        <f t="shared" si="156"/>
        <v>3.8941058924208725E-5</v>
      </c>
      <c r="BD58" s="5">
        <f t="shared" si="157"/>
        <v>3.5772814327056689E-5</v>
      </c>
      <c r="BE58" s="5">
        <f t="shared" si="158"/>
        <v>7.9418959958429876E-5</v>
      </c>
      <c r="BF58" s="5">
        <f t="shared" si="159"/>
        <v>8.8158722196314936E-5</v>
      </c>
      <c r="BG58" s="5">
        <f t="shared" si="160"/>
        <v>6.5240175254163428E-5</v>
      </c>
      <c r="BH58" s="5">
        <f t="shared" si="161"/>
        <v>3.6209807389074263E-5</v>
      </c>
      <c r="BI58" s="5">
        <f t="shared" si="162"/>
        <v>1.6077825003331E-5</v>
      </c>
      <c r="BJ58" s="8">
        <f t="shared" si="163"/>
        <v>0.66167182350050702</v>
      </c>
      <c r="BK58" s="8">
        <f t="shared" si="164"/>
        <v>0.1949358263276656</v>
      </c>
      <c r="BL58" s="8">
        <f t="shared" si="165"/>
        <v>0.13656567525543736</v>
      </c>
      <c r="BM58" s="8">
        <f t="shared" si="166"/>
        <v>0.59886608978505673</v>
      </c>
      <c r="BN58" s="8">
        <f t="shared" si="167"/>
        <v>0.39326760676137124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1.3026</v>
      </c>
      <c r="F59">
        <f>VLOOKUP(B59,home!$B$2:$E$405,3,FALSE)</f>
        <v>0.80810000000000004</v>
      </c>
      <c r="G59">
        <f>VLOOKUP(C59,away!$B$2:$E$405,4,FALSE)</f>
        <v>0.80810000000000004</v>
      </c>
      <c r="H59">
        <f>VLOOKUP(A59,away!$A$2:$E$405,3,FALSE)</f>
        <v>1.1000000000000001</v>
      </c>
      <c r="I59">
        <f>VLOOKUP(C59,away!$B$2:$E$405,3,FALSE)</f>
        <v>1.4354</v>
      </c>
      <c r="J59">
        <f>VLOOKUP(B59,home!$B$2:$E$405,4,FALSE)</f>
        <v>1.0526</v>
      </c>
      <c r="K59" s="3">
        <f t="shared" si="112"/>
        <v>0.850631159586</v>
      </c>
      <c r="L59" s="3">
        <f t="shared" si="113"/>
        <v>1.6619922440000001</v>
      </c>
      <c r="M59" s="5">
        <f t="shared" si="114"/>
        <v>8.105531926027354E-2</v>
      </c>
      <c r="N59" s="5">
        <f t="shared" si="115"/>
        <v>6.8948180212979909E-2</v>
      </c>
      <c r="O59" s="5">
        <f t="shared" si="116"/>
        <v>0.13471331194551844</v>
      </c>
      <c r="P59" s="5">
        <f t="shared" si="117"/>
        <v>0.11459134075188687</v>
      </c>
      <c r="Q59" s="5">
        <f t="shared" si="118"/>
        <v>2.9324735242955799E-2</v>
      </c>
      <c r="R59" s="5">
        <f t="shared" si="119"/>
        <v>0.11194623980850213</v>
      </c>
      <c r="S59" s="5">
        <f t="shared" si="120"/>
        <v>4.0500658979425078E-2</v>
      </c>
      <c r="T59" s="5">
        <f t="shared" si="121"/>
        <v>4.8737482531145994E-2</v>
      </c>
      <c r="U59" s="5">
        <f t="shared" si="122"/>
        <v>9.5224959779598592E-2</v>
      </c>
      <c r="V59" s="5">
        <f t="shared" si="123"/>
        <v>6.3619442679424274E-3</v>
      </c>
      <c r="W59" s="5">
        <f t="shared" si="124"/>
        <v>8.3148445147559775E-3</v>
      </c>
      <c r="X59" s="5">
        <f t="shared" si="125"/>
        <v>1.3819207093590377E-2</v>
      </c>
      <c r="Y59" s="5">
        <f t="shared" si="126"/>
        <v>1.14837075038885E-2</v>
      </c>
      <c r="Z59" s="5">
        <f t="shared" si="127"/>
        <v>6.2017927435564855E-2</v>
      </c>
      <c r="AA59" s="5">
        <f t="shared" si="128"/>
        <v>5.2754381529634922E-2</v>
      </c>
      <c r="AB59" s="5">
        <f t="shared" si="129"/>
        <v>2.2437260366897808E-2</v>
      </c>
      <c r="AC59" s="5">
        <f t="shared" si="130"/>
        <v>5.6213439329577263E-4</v>
      </c>
      <c r="AD59" s="5">
        <f t="shared" si="131"/>
        <v>1.768216457841042E-3</v>
      </c>
      <c r="AE59" s="5">
        <f t="shared" si="132"/>
        <v>2.938762038644965E-3</v>
      </c>
      <c r="AF59" s="5">
        <f t="shared" si="133"/>
        <v>2.4420998575947809E-3</v>
      </c>
      <c r="AG59" s="5">
        <f t="shared" si="134"/>
        <v>1.3529170074653432E-3</v>
      </c>
      <c r="AH59" s="5">
        <f t="shared" si="135"/>
        <v>2.5768328596715899E-2</v>
      </c>
      <c r="AI59" s="5">
        <f t="shared" si="136"/>
        <v>2.1919343234817527E-2</v>
      </c>
      <c r="AJ59" s="5">
        <f t="shared" si="137"/>
        <v>9.3226381765981886E-3</v>
      </c>
      <c r="AK59" s="5">
        <f t="shared" si="138"/>
        <v>2.643375507520143E-3</v>
      </c>
      <c r="AL59" s="5">
        <f t="shared" si="139"/>
        <v>3.1788528821245258E-5</v>
      </c>
      <c r="AM59" s="5">
        <f t="shared" si="140"/>
        <v>3.0082000318647505E-4</v>
      </c>
      <c r="AN59" s="5">
        <f t="shared" si="141"/>
        <v>4.9996051213597689E-4</v>
      </c>
      <c r="AO59" s="5">
        <f t="shared" si="142"/>
        <v>4.1546524673813086E-4</v>
      </c>
      <c r="AP59" s="5">
        <f t="shared" si="143"/>
        <v>2.3016667257677321E-4</v>
      </c>
      <c r="AQ59" s="5">
        <f t="shared" si="144"/>
        <v>9.5633806162471154E-5</v>
      </c>
      <c r="AR59" s="5">
        <f t="shared" si="145"/>
        <v>8.5653524537170379E-3</v>
      </c>
      <c r="AS59" s="5">
        <f t="shared" si="146"/>
        <v>7.2859556899681124E-3</v>
      </c>
      <c r="AT59" s="5">
        <f t="shared" si="147"/>
        <v>3.0988304686248953E-3</v>
      </c>
      <c r="AU59" s="5">
        <f t="shared" si="148"/>
        <v>8.7865391829560738E-4</v>
      </c>
      <c r="AV59" s="5">
        <f t="shared" si="149"/>
        <v>1.8685260034864376E-4</v>
      </c>
      <c r="AW59" s="5">
        <f t="shared" si="150"/>
        <v>1.248355297276664E-6</v>
      </c>
      <c r="AX59" s="5">
        <f t="shared" si="151"/>
        <v>4.2647811356195906E-5</v>
      </c>
      <c r="AY59" s="5">
        <f t="shared" si="152"/>
        <v>7.0880331697572714E-5</v>
      </c>
      <c r="AZ59" s="5">
        <f t="shared" si="153"/>
        <v>5.8901280766756623E-5</v>
      </c>
      <c r="BA59" s="5">
        <f t="shared" si="154"/>
        <v>3.2631157265338623E-5</v>
      </c>
      <c r="BB59" s="5">
        <f t="shared" si="155"/>
        <v>1.355818257193426E-5</v>
      </c>
      <c r="BC59" s="5">
        <f t="shared" si="156"/>
        <v>4.506718855458138E-6</v>
      </c>
      <c r="BD59" s="5">
        <f t="shared" si="157"/>
        <v>2.3725915575340145E-3</v>
      </c>
      <c r="BE59" s="5">
        <f t="shared" si="158"/>
        <v>2.0182003078091123E-3</v>
      </c>
      <c r="BF59" s="5">
        <f t="shared" si="159"/>
        <v>8.5837203405424373E-4</v>
      </c>
      <c r="BG59" s="5">
        <f t="shared" si="160"/>
        <v>2.4338599956125157E-4</v>
      </c>
      <c r="BH59" s="5">
        <f t="shared" si="161"/>
        <v>5.1757928758446282E-5</v>
      </c>
      <c r="BI59" s="5">
        <f t="shared" si="162"/>
        <v>8.8053813915133481E-6</v>
      </c>
      <c r="BJ59" s="8">
        <f t="shared" si="163"/>
        <v>0.19089532418417576</v>
      </c>
      <c r="BK59" s="8">
        <f t="shared" si="164"/>
        <v>0.2431740665133425</v>
      </c>
      <c r="BL59" s="8">
        <f t="shared" si="165"/>
        <v>0.50229859728586634</v>
      </c>
      <c r="BM59" s="8">
        <f t="shared" si="166"/>
        <v>0.45773715622043265</v>
      </c>
      <c r="BN59" s="8">
        <f t="shared" si="167"/>
        <v>0.54057912722211676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1.3026</v>
      </c>
      <c r="F60">
        <f>VLOOKUP(B60,home!$B$2:$E$405,3,FALSE)</f>
        <v>1.0505</v>
      </c>
      <c r="G60">
        <f>VLOOKUP(C60,away!$B$2:$E$405,4,FALSE)</f>
        <v>0.92930000000000001</v>
      </c>
      <c r="H60">
        <f>VLOOKUP(A60,away!$A$2:$E$405,3,FALSE)</f>
        <v>1.1000000000000001</v>
      </c>
      <c r="I60">
        <f>VLOOKUP(C60,away!$B$2:$E$405,3,FALSE)</f>
        <v>0.90910000000000002</v>
      </c>
      <c r="J60">
        <f>VLOOKUP(B60,home!$B$2:$E$405,4,FALSE)</f>
        <v>0.622</v>
      </c>
      <c r="K60" s="3">
        <f t="shared" si="112"/>
        <v>1.2716367420900001</v>
      </c>
      <c r="L60" s="3">
        <f t="shared" si="113"/>
        <v>0.62200622000000005</v>
      </c>
      <c r="M60" s="5">
        <f t="shared" si="114"/>
        <v>0.15052246119776352</v>
      </c>
      <c r="N60" s="5">
        <f t="shared" si="115"/>
        <v>0.19140989216889243</v>
      </c>
      <c r="O60" s="5">
        <f t="shared" si="116"/>
        <v>9.3625907114717563E-2</v>
      </c>
      <c r="P60" s="5">
        <f t="shared" si="117"/>
        <v>0.11905814349858039</v>
      </c>
      <c r="Q60" s="5">
        <f t="shared" si="118"/>
        <v>0.1217019258407243</v>
      </c>
      <c r="R60" s="5">
        <f t="shared" si="119"/>
        <v>2.911794828924829E-2</v>
      </c>
      <c r="S60" s="5">
        <f t="shared" si="120"/>
        <v>2.3542734786114388E-2</v>
      </c>
      <c r="T60" s="5">
        <f t="shared" si="121"/>
        <v>7.5699354858909246E-2</v>
      </c>
      <c r="U60" s="5">
        <f t="shared" si="122"/>
        <v>3.7027452898884781E-2</v>
      </c>
      <c r="V60" s="5">
        <f t="shared" si="123"/>
        <v>2.0690557661701739E-3</v>
      </c>
      <c r="W60" s="5">
        <f t="shared" si="124"/>
        <v>5.1586880160725851E-2</v>
      </c>
      <c r="X60" s="5">
        <f t="shared" si="125"/>
        <v>3.2087360330366084E-2</v>
      </c>
      <c r="Y60" s="5">
        <f t="shared" si="126"/>
        <v>9.9792688544344792E-3</v>
      </c>
      <c r="Z60" s="5">
        <f t="shared" si="127"/>
        <v>6.0371816498502665E-3</v>
      </c>
      <c r="AA60" s="5">
        <f t="shared" si="128"/>
        <v>7.6771020046211237E-3</v>
      </c>
      <c r="AB60" s="5">
        <f t="shared" si="129"/>
        <v>4.8812424909245077E-3</v>
      </c>
      <c r="AC60" s="5">
        <f t="shared" si="130"/>
        <v>1.0228454293260064E-4</v>
      </c>
      <c r="AD60" s="5">
        <f t="shared" si="131"/>
        <v>1.6399943055543164E-2</v>
      </c>
      <c r="AE60" s="5">
        <f t="shared" si="132"/>
        <v>1.0200866588193656E-2</v>
      </c>
      <c r="AF60" s="5">
        <f t="shared" si="133"/>
        <v>3.1725012336233159E-3</v>
      </c>
      <c r="AG60" s="5">
        <f t="shared" si="134"/>
        <v>6.5777183342379214E-4</v>
      </c>
      <c r="AH60" s="5">
        <f t="shared" si="135"/>
        <v>9.3879113436918192E-4</v>
      </c>
      <c r="AI60" s="5">
        <f t="shared" si="136"/>
        <v>1.1938012996122018E-3</v>
      </c>
      <c r="AJ60" s="5">
        <f t="shared" si="137"/>
        <v>7.5904079767083422E-4</v>
      </c>
      <c r="AK60" s="5">
        <f t="shared" si="138"/>
        <v>3.2174138902117845E-4</v>
      </c>
      <c r="AL60" s="5">
        <f t="shared" si="139"/>
        <v>3.2361436806847057E-6</v>
      </c>
      <c r="AM60" s="5">
        <f t="shared" si="140"/>
        <v>4.1709540315224862E-3</v>
      </c>
      <c r="AN60" s="5">
        <f t="shared" si="141"/>
        <v>2.5943593509410627E-3</v>
      </c>
      <c r="AO60" s="5">
        <f t="shared" si="142"/>
        <v>8.0685382660025185E-4</v>
      </c>
      <c r="AP60" s="5">
        <f t="shared" si="143"/>
        <v>1.6728936625871942E-4</v>
      </c>
      <c r="AQ60" s="5">
        <f t="shared" si="144"/>
        <v>2.6013756588195401E-5</v>
      </c>
      <c r="AR60" s="5">
        <f t="shared" si="145"/>
        <v>1.1678678497169747E-4</v>
      </c>
      <c r="AS60" s="5">
        <f t="shared" si="146"/>
        <v>1.4851036676057471E-4</v>
      </c>
      <c r="AT60" s="5">
        <f t="shared" si="147"/>
        <v>9.4425619477004136E-5</v>
      </c>
      <c r="AU60" s="5">
        <f t="shared" si="148"/>
        <v>4.0025029040522568E-5</v>
      </c>
      <c r="AV60" s="5">
        <f t="shared" si="149"/>
        <v>1.2724324382786935E-5</v>
      </c>
      <c r="AW60" s="5">
        <f t="shared" si="150"/>
        <v>7.1102208425516488E-8</v>
      </c>
      <c r="AX60" s="5">
        <f t="shared" si="151"/>
        <v>8.8398973267540088E-4</v>
      </c>
      <c r="AY60" s="5">
        <f t="shared" si="152"/>
        <v>5.4984711214023667E-4</v>
      </c>
      <c r="AZ60" s="5">
        <f t="shared" si="153"/>
        <v>1.7100416190013234E-4</v>
      </c>
      <c r="BA60" s="5">
        <f t="shared" si="154"/>
        <v>3.5455217449256455E-5</v>
      </c>
      <c r="BB60" s="5">
        <f t="shared" si="155"/>
        <v>5.5133414462225122E-6</v>
      </c>
      <c r="BC60" s="5">
        <f t="shared" si="156"/>
        <v>6.8586653450684007E-7</v>
      </c>
      <c r="BD60" s="5">
        <f t="shared" si="157"/>
        <v>1.2107017777699717E-5</v>
      </c>
      <c r="BE60" s="5">
        <f t="shared" si="158"/>
        <v>1.539572864325978E-5</v>
      </c>
      <c r="BF60" s="5">
        <f t="shared" si="159"/>
        <v>9.7888871070082809E-6</v>
      </c>
      <c r="BG60" s="5">
        <f t="shared" si="160"/>
        <v>4.1493028364809419E-6</v>
      </c>
      <c r="BH60" s="5">
        <f t="shared" si="161"/>
        <v>1.3191014852318551E-6</v>
      </c>
      <c r="BI60" s="5">
        <f t="shared" si="162"/>
        <v>3.3548358303326326E-7</v>
      </c>
      <c r="BJ60" s="8">
        <f t="shared" si="163"/>
        <v>0.5223077306888928</v>
      </c>
      <c r="BK60" s="8">
        <f t="shared" si="164"/>
        <v>0.29584776304738203</v>
      </c>
      <c r="BL60" s="8">
        <f t="shared" si="165"/>
        <v>0.17599859506513499</v>
      </c>
      <c r="BM60" s="8">
        <f t="shared" si="166"/>
        <v>0.29420521633140156</v>
      </c>
      <c r="BN60" s="8">
        <f t="shared" si="167"/>
        <v>0.70543627810992648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1.3026</v>
      </c>
      <c r="F61">
        <f>VLOOKUP(B61,home!$B$2:$E$405,3,FALSE)</f>
        <v>0.88890000000000002</v>
      </c>
      <c r="G61">
        <f>VLOOKUP(C61,away!$B$2:$E$405,4,FALSE)</f>
        <v>0.88890000000000002</v>
      </c>
      <c r="H61">
        <f>VLOOKUP(A61,away!$A$2:$E$405,3,FALSE)</f>
        <v>1.1000000000000001</v>
      </c>
      <c r="I61">
        <f>VLOOKUP(C61,away!$B$2:$E$405,3,FALSE)</f>
        <v>0.90910000000000002</v>
      </c>
      <c r="J61">
        <f>VLOOKUP(B61,home!$B$2:$E$405,4,FALSE)</f>
        <v>1.1483000000000001</v>
      </c>
      <c r="K61" s="3">
        <f t="shared" si="112"/>
        <v>1.0292405453460001</v>
      </c>
      <c r="L61" s="3">
        <f t="shared" si="113"/>
        <v>1.1483114830000001</v>
      </c>
      <c r="M61" s="5">
        <f t="shared" si="114"/>
        <v>0.11331859208410362</v>
      </c>
      <c r="N61" s="5">
        <f t="shared" si="115"/>
        <v>0.11663208951448374</v>
      </c>
      <c r="O61" s="5">
        <f t="shared" si="116"/>
        <v>0.1301250405275691</v>
      </c>
      <c r="P61" s="5">
        <f t="shared" si="117"/>
        <v>0.13392996767576559</v>
      </c>
      <c r="Q61" s="5">
        <f t="shared" si="118"/>
        <v>6.0021237708365358E-2</v>
      </c>
      <c r="R61" s="5">
        <f t="shared" si="119"/>
        <v>7.471203913182399E-2</v>
      </c>
      <c r="S61" s="5">
        <f t="shared" si="120"/>
        <v>3.9572580085355323E-2</v>
      </c>
      <c r="T61" s="5">
        <f t="shared" si="121"/>
        <v>6.8923076484388557E-2</v>
      </c>
      <c r="U61" s="5">
        <f t="shared" si="122"/>
        <v>7.6896659899950232E-2</v>
      </c>
      <c r="V61" s="5">
        <f t="shared" si="123"/>
        <v>5.1967096329462248E-3</v>
      </c>
      <c r="W61" s="5">
        <f t="shared" si="124"/>
        <v>2.0592097143766624E-2</v>
      </c>
      <c r="X61" s="5">
        <f t="shared" si="125"/>
        <v>2.3646141609238721E-2</v>
      </c>
      <c r="Y61" s="5">
        <f t="shared" si="126"/>
        <v>1.357656796926646E-2</v>
      </c>
      <c r="Z61" s="5">
        <f t="shared" si="127"/>
        <v>2.8597564151139624E-2</v>
      </c>
      <c r="AA61" s="5">
        <f t="shared" si="128"/>
        <v>2.9433772522486169E-2</v>
      </c>
      <c r="AB61" s="5">
        <f t="shared" si="129"/>
        <v>1.5147216041316885E-2</v>
      </c>
      <c r="AC61" s="5">
        <f t="shared" si="130"/>
        <v>3.8387078653665939E-4</v>
      </c>
      <c r="AD61" s="5">
        <f t="shared" si="131"/>
        <v>5.2985553235170429E-3</v>
      </c>
      <c r="AE61" s="5">
        <f t="shared" si="132"/>
        <v>6.0843919213054015E-3</v>
      </c>
      <c r="AF61" s="5">
        <f t="shared" si="133"/>
        <v>3.4933885551537125E-3</v>
      </c>
      <c r="AG61" s="5">
        <f t="shared" si="134"/>
        <v>1.337166064154596E-3</v>
      </c>
      <c r="AH61" s="5">
        <f t="shared" si="135"/>
        <v>8.2097278251456948E-3</v>
      </c>
      <c r="AI61" s="5">
        <f t="shared" si="136"/>
        <v>8.4497847438951869E-3</v>
      </c>
      <c r="AJ61" s="5">
        <f t="shared" si="137"/>
        <v>4.3484305289314962E-3</v>
      </c>
      <c r="AK61" s="5">
        <f t="shared" si="138"/>
        <v>1.4918603363322164E-3</v>
      </c>
      <c r="AL61" s="5">
        <f t="shared" si="139"/>
        <v>1.8147702362686733E-5</v>
      </c>
      <c r="AM61" s="5">
        <f t="shared" si="140"/>
        <v>1.0906975941445268E-3</v>
      </c>
      <c r="AN61" s="5">
        <f t="shared" si="141"/>
        <v>1.252460571836634E-3</v>
      </c>
      <c r="AO61" s="5">
        <f t="shared" si="142"/>
        <v>7.1910742832237656E-4</v>
      </c>
      <c r="AP61" s="5">
        <f t="shared" si="143"/>
        <v>2.7525310581772827E-4</v>
      </c>
      <c r="AQ61" s="5">
        <f t="shared" si="144"/>
        <v>7.901907553547788E-5</v>
      </c>
      <c r="AR61" s="5">
        <f t="shared" si="145"/>
        <v>1.8854649467838847E-3</v>
      </c>
      <c r="AS61" s="5">
        <f t="shared" si="146"/>
        <v>1.9405969700586126E-3</v>
      </c>
      <c r="AT61" s="5">
        <f t="shared" si="147"/>
        <v>9.9867054187996072E-4</v>
      </c>
      <c r="AU61" s="5">
        <f t="shared" si="148"/>
        <v>3.4262407104850544E-4</v>
      </c>
      <c r="AV61" s="5">
        <f t="shared" si="149"/>
        <v>8.8160646433657603E-5</v>
      </c>
      <c r="AW61" s="5">
        <f t="shared" si="150"/>
        <v>5.9579347290850299E-7</v>
      </c>
      <c r="AX61" s="5">
        <f t="shared" si="151"/>
        <v>1.870983644341471E-4</v>
      </c>
      <c r="AY61" s="5">
        <f t="shared" si="152"/>
        <v>2.1484720033024995E-4</v>
      </c>
      <c r="AZ61" s="5">
        <f t="shared" si="153"/>
        <v>1.2335575361481369E-4</v>
      </c>
      <c r="BA61" s="5">
        <f t="shared" si="154"/>
        <v>4.7216942790003127E-5</v>
      </c>
      <c r="BB61" s="5">
        <f t="shared" si="155"/>
        <v>1.3554939399478664E-5</v>
      </c>
      <c r="BC61" s="5">
        <f t="shared" si="156"/>
        <v>3.1130585127580963E-6</v>
      </c>
      <c r="BD61" s="5">
        <f t="shared" si="157"/>
        <v>3.6085017486431917E-4</v>
      </c>
      <c r="BE61" s="5">
        <f t="shared" si="158"/>
        <v>3.7140163076555138E-4</v>
      </c>
      <c r="BF61" s="5">
        <f t="shared" si="159"/>
        <v>1.9113080849576488E-4</v>
      </c>
      <c r="BG61" s="5">
        <f t="shared" si="160"/>
        <v>6.5573192522867661E-5</v>
      </c>
      <c r="BH61" s="5">
        <f t="shared" si="161"/>
        <v>1.6872647108078643E-5</v>
      </c>
      <c r="BI61" s="5">
        <f t="shared" si="162"/>
        <v>3.4732025021898951E-6</v>
      </c>
      <c r="BJ61" s="8">
        <f t="shared" si="163"/>
        <v>0.32361043632837844</v>
      </c>
      <c r="BK61" s="8">
        <f t="shared" si="164"/>
        <v>0.29263471516740036</v>
      </c>
      <c r="BL61" s="8">
        <f t="shared" si="165"/>
        <v>0.35507935038991439</v>
      </c>
      <c r="BM61" s="8">
        <f t="shared" si="166"/>
        <v>0.37096884798786395</v>
      </c>
      <c r="BN61" s="8">
        <f t="shared" si="167"/>
        <v>0.62873896664211137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1.5481</v>
      </c>
      <c r="F62">
        <f>VLOOKUP(B62,home!$B$2:$E$405,3,FALSE)</f>
        <v>1.2422</v>
      </c>
      <c r="G62">
        <f>VLOOKUP(C62,away!$B$2:$E$405,4,FALSE)</f>
        <v>0.83050000000000002</v>
      </c>
      <c r="H62">
        <f>VLOOKUP(A62,away!$A$2:$E$405,3,FALSE)</f>
        <v>1.2666999999999999</v>
      </c>
      <c r="I62">
        <f>VLOOKUP(C62,away!$B$2:$E$405,3,FALSE)</f>
        <v>1.1277999999999999</v>
      </c>
      <c r="J62">
        <f>VLOOKUP(B62,home!$B$2:$E$405,4,FALSE)</f>
        <v>1.0324</v>
      </c>
      <c r="K62" s="3">
        <f t="shared" si="112"/>
        <v>1.59709287551</v>
      </c>
      <c r="L62" s="3">
        <f t="shared" si="113"/>
        <v>1.4748703900239999</v>
      </c>
      <c r="M62" s="5">
        <f t="shared" si="114"/>
        <v>4.6330107208651189E-2</v>
      </c>
      <c r="N62" s="5">
        <f t="shared" si="115"/>
        <v>7.39934841445513E-2</v>
      </c>
      <c r="O62" s="5">
        <f t="shared" si="116"/>
        <v>6.8330903288677108E-2</v>
      </c>
      <c r="P62" s="5">
        <f t="shared" si="117"/>
        <v>0.10913079881950903</v>
      </c>
      <c r="Q62" s="5">
        <f t="shared" si="118"/>
        <v>5.9087233180712524E-2</v>
      </c>
      <c r="R62" s="5">
        <f t="shared" si="119"/>
        <v>5.0389612992031721E-2</v>
      </c>
      <c r="S62" s="5">
        <f t="shared" si="120"/>
        <v>6.4264535355749733E-2</v>
      </c>
      <c r="T62" s="5">
        <f t="shared" si="121"/>
        <v>8.7146010646676514E-2</v>
      </c>
      <c r="U62" s="5">
        <f t="shared" si="122"/>
        <v>8.0476891909279979E-2</v>
      </c>
      <c r="V62" s="5">
        <f t="shared" si="123"/>
        <v>1.6819492650266121E-2</v>
      </c>
      <c r="W62" s="5">
        <f t="shared" si="124"/>
        <v>3.1455933048838022E-2</v>
      </c>
      <c r="X62" s="5">
        <f t="shared" si="125"/>
        <v>4.6393424244308569E-2</v>
      </c>
      <c r="Y62" s="5">
        <f t="shared" si="126"/>
        <v>3.4212143854876143E-2</v>
      </c>
      <c r="Z62" s="5">
        <f t="shared" si="127"/>
        <v>2.4772716055572078E-2</v>
      </c>
      <c r="AA62" s="5">
        <f t="shared" si="128"/>
        <v>3.9564328319386353E-2</v>
      </c>
      <c r="AB62" s="5">
        <f t="shared" si="129"/>
        <v>3.1593953441615245E-2</v>
      </c>
      <c r="AC62" s="5">
        <f t="shared" si="130"/>
        <v>2.4761499315067116E-3</v>
      </c>
      <c r="AD62" s="5">
        <f t="shared" si="131"/>
        <v>1.2559511641204696E-2</v>
      </c>
      <c r="AE62" s="5">
        <f t="shared" si="132"/>
        <v>1.8523651832774535E-2</v>
      </c>
      <c r="AF62" s="5">
        <f t="shared" si="133"/>
        <v>1.3659992801636482E-2</v>
      </c>
      <c r="AG62" s="5">
        <f t="shared" si="134"/>
        <v>6.71557297035821E-3</v>
      </c>
      <c r="AH62" s="5">
        <f t="shared" si="135"/>
        <v>9.1341363477088506E-3</v>
      </c>
      <c r="AI62" s="5">
        <f t="shared" si="136"/>
        <v>1.4588064084862736E-2</v>
      </c>
      <c r="AJ62" s="5">
        <f t="shared" si="137"/>
        <v>1.1649246608708794E-2</v>
      </c>
      <c r="AK62" s="5">
        <f t="shared" si="138"/>
        <v>6.2016429212759499E-3</v>
      </c>
      <c r="AL62" s="5">
        <f t="shared" si="139"/>
        <v>2.3330334100478046E-4</v>
      </c>
      <c r="AM62" s="5">
        <f t="shared" si="140"/>
        <v>4.011741312410581E-3</v>
      </c>
      <c r="AN62" s="5">
        <f t="shared" si="141"/>
        <v>5.9167984741103864E-3</v>
      </c>
      <c r="AO62" s="5">
        <f t="shared" si="142"/>
        <v>4.3632554366022968E-3</v>
      </c>
      <c r="AP62" s="5">
        <f t="shared" si="143"/>
        <v>2.1450787491853226E-3</v>
      </c>
      <c r="AQ62" s="5">
        <f t="shared" si="144"/>
        <v>7.9092828286078784E-4</v>
      </c>
      <c r="AR62" s="5">
        <f t="shared" si="145"/>
        <v>2.6943334475355487E-3</v>
      </c>
      <c r="AS62" s="5">
        <f t="shared" si="146"/>
        <v>4.30310075330732E-3</v>
      </c>
      <c r="AT62" s="5">
        <f t="shared" si="147"/>
        <v>3.4362257778544182E-3</v>
      </c>
      <c r="AU62" s="5">
        <f t="shared" si="148"/>
        <v>1.829323902818367E-3</v>
      </c>
      <c r="AV62" s="5">
        <f t="shared" si="149"/>
        <v>7.3040004304784066E-4</v>
      </c>
      <c r="AW62" s="5">
        <f t="shared" si="150"/>
        <v>1.5265199567654489E-5</v>
      </c>
      <c r="AX62" s="5">
        <f t="shared" si="151"/>
        <v>1.0678539114066788E-3</v>
      </c>
      <c r="AY62" s="5">
        <f t="shared" si="152"/>
        <v>1.5749461148050221E-3</v>
      </c>
      <c r="AZ62" s="5">
        <f t="shared" si="153"/>
        <v>1.1614206953046333E-3</v>
      </c>
      <c r="BA62" s="5">
        <f t="shared" si="154"/>
        <v>5.7098166462196318E-4</v>
      </c>
      <c r="BB62" s="5">
        <f t="shared" si="155"/>
        <v>2.1053098759938693E-4</v>
      </c>
      <c r="BC62" s="5">
        <f t="shared" si="156"/>
        <v>6.2101183958569115E-5</v>
      </c>
      <c r="BD62" s="5">
        <f t="shared" si="157"/>
        <v>6.6229877043691009E-4</v>
      </c>
      <c r="BE62" s="5">
        <f t="shared" si="158"/>
        <v>1.057752647723822E-3</v>
      </c>
      <c r="BF62" s="5">
        <f t="shared" si="159"/>
        <v>8.4466460886577753E-4</v>
      </c>
      <c r="BG62" s="5">
        <f t="shared" si="160"/>
        <v>4.4966927633832482E-4</v>
      </c>
      <c r="BH62" s="5">
        <f t="shared" si="161"/>
        <v>1.7954089939391907E-4</v>
      </c>
      <c r="BI62" s="5">
        <f t="shared" si="162"/>
        <v>5.7348698256937094E-5</v>
      </c>
      <c r="BJ62" s="8">
        <f t="shared" si="163"/>
        <v>0.40562259517880256</v>
      </c>
      <c r="BK62" s="8">
        <f t="shared" si="164"/>
        <v>0.24082933342149254</v>
      </c>
      <c r="BL62" s="8">
        <f t="shared" si="165"/>
        <v>0.32817343873912597</v>
      </c>
      <c r="BM62" s="8">
        <f t="shared" si="166"/>
        <v>0.59057626284562259</v>
      </c>
      <c r="BN62" s="8">
        <f t="shared" si="167"/>
        <v>0.40726213963413288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1.5047999999999999</v>
      </c>
      <c r="F63">
        <f>VLOOKUP(B63,home!$B$2:$E$405,3,FALSE)</f>
        <v>1.2294</v>
      </c>
      <c r="G63">
        <f>VLOOKUP(C63,away!$B$2:$E$405,4,FALSE)</f>
        <v>1.3623000000000001</v>
      </c>
      <c r="H63">
        <f>VLOOKUP(A63,away!$A$2:$E$405,3,FALSE)</f>
        <v>1.2</v>
      </c>
      <c r="I63">
        <f>VLOOKUP(C63,away!$B$2:$E$405,3,FALSE)</f>
        <v>0.70830000000000004</v>
      </c>
      <c r="J63">
        <f>VLOOKUP(B63,home!$B$2:$E$405,4,FALSE)</f>
        <v>1</v>
      </c>
      <c r="K63" s="3">
        <f t="shared" si="112"/>
        <v>2.5202565257759999</v>
      </c>
      <c r="L63" s="3">
        <f t="shared" si="113"/>
        <v>0.84996000000000005</v>
      </c>
      <c r="M63" s="5">
        <f t="shared" si="114"/>
        <v>3.4382191906654147E-2</v>
      </c>
      <c r="N63" s="5">
        <f t="shared" si="115"/>
        <v>8.6651943523227873E-2</v>
      </c>
      <c r="O63" s="5">
        <f t="shared" si="116"/>
        <v>2.9223487832979754E-2</v>
      </c>
      <c r="P63" s="5">
        <f t="shared" si="117"/>
        <v>7.3650685917002759E-2</v>
      </c>
      <c r="Q63" s="5">
        <f t="shared" si="118"/>
        <v>0.10919256306779425</v>
      </c>
      <c r="R63" s="5">
        <f t="shared" si="119"/>
        <v>1.2419397859259735E-2</v>
      </c>
      <c r="S63" s="5">
        <f t="shared" si="120"/>
        <v>3.9442100948450416E-2</v>
      </c>
      <c r="T63" s="5">
        <f t="shared" si="121"/>
        <v>9.2809310905102388E-2</v>
      </c>
      <c r="U63" s="5">
        <f t="shared" si="122"/>
        <v>3.1300068501007833E-2</v>
      </c>
      <c r="V63" s="5">
        <f t="shared" si="123"/>
        <v>9.3877338101453888E-3</v>
      </c>
      <c r="W63" s="5">
        <f t="shared" si="124"/>
        <v>9.1731089879271949E-2</v>
      </c>
      <c r="X63" s="5">
        <f t="shared" si="125"/>
        <v>7.7967757153785983E-2</v>
      </c>
      <c r="Y63" s="5">
        <f t="shared" si="126"/>
        <v>3.3134737435215965E-2</v>
      </c>
      <c r="Z63" s="5">
        <f t="shared" si="127"/>
        <v>3.5186638014854687E-3</v>
      </c>
      <c r="AA63" s="5">
        <f t="shared" si="128"/>
        <v>8.8679354077055399E-3</v>
      </c>
      <c r="AB63" s="5">
        <f t="shared" si="129"/>
        <v>1.1174736040714972E-2</v>
      </c>
      <c r="AC63" s="5">
        <f t="shared" si="130"/>
        <v>1.2568516504863111E-3</v>
      </c>
      <c r="AD63" s="5">
        <f t="shared" si="131"/>
        <v>5.7796469471194975E-2</v>
      </c>
      <c r="AE63" s="5">
        <f t="shared" si="132"/>
        <v>4.912468719173687E-2</v>
      </c>
      <c r="AF63" s="5">
        <f t="shared" si="133"/>
        <v>2.0877009562744336E-2</v>
      </c>
      <c r="AG63" s="5">
        <f t="shared" si="134"/>
        <v>5.9148743493167262E-3</v>
      </c>
      <c r="AH63" s="5">
        <f t="shared" si="135"/>
        <v>7.4768087117764719E-4</v>
      </c>
      <c r="AI63" s="5">
        <f t="shared" si="136"/>
        <v>1.8843475947833499E-3</v>
      </c>
      <c r="AJ63" s="5">
        <f t="shared" si="137"/>
        <v>2.3745196612915244E-3</v>
      </c>
      <c r="AK63" s="5">
        <f t="shared" si="138"/>
        <v>1.9947995573177933E-3</v>
      </c>
      <c r="AL63" s="5">
        <f t="shared" si="139"/>
        <v>1.0769294337667727E-4</v>
      </c>
      <c r="AM63" s="5">
        <f t="shared" si="140"/>
        <v>2.9132385870318508E-2</v>
      </c>
      <c r="AN63" s="5">
        <f t="shared" si="141"/>
        <v>2.4761362694335917E-2</v>
      </c>
      <c r="AO63" s="5">
        <f t="shared" si="142"/>
        <v>1.0523083917838879E-2</v>
      </c>
      <c r="AP63" s="5">
        <f t="shared" si="143"/>
        <v>2.9814001356021115E-3</v>
      </c>
      <c r="AQ63" s="5">
        <f t="shared" si="144"/>
        <v>6.3351771481409257E-4</v>
      </c>
      <c r="AR63" s="5">
        <f t="shared" si="145"/>
        <v>1.2709976665323066E-4</v>
      </c>
      <c r="AS63" s="5">
        <f t="shared" si="146"/>
        <v>3.2032401633241137E-4</v>
      </c>
      <c r="AT63" s="5">
        <f t="shared" si="147"/>
        <v>4.0364934626226898E-4</v>
      </c>
      <c r="AU63" s="5">
        <f t="shared" si="148"/>
        <v>3.3909996634756646E-4</v>
      </c>
      <c r="AV63" s="5">
        <f t="shared" si="149"/>
        <v>2.1365472576946907E-4</v>
      </c>
      <c r="AW63" s="5">
        <f t="shared" si="150"/>
        <v>6.4080808409055143E-6</v>
      </c>
      <c r="AX63" s="5">
        <f t="shared" si="151"/>
        <v>1.2236847600182453E-2</v>
      </c>
      <c r="AY63" s="5">
        <f t="shared" si="152"/>
        <v>1.0400830986251077E-2</v>
      </c>
      <c r="AZ63" s="5">
        <f t="shared" si="153"/>
        <v>4.4201451525369825E-3</v>
      </c>
      <c r="BA63" s="5">
        <f t="shared" si="154"/>
        <v>1.2523155246167781E-3</v>
      </c>
      <c r="BB63" s="5">
        <f t="shared" si="155"/>
        <v>2.6610452582581916E-4</v>
      </c>
      <c r="BC63" s="5">
        <f t="shared" si="156"/>
        <v>4.523564055418267E-5</v>
      </c>
      <c r="BD63" s="5">
        <f t="shared" si="157"/>
        <v>1.8004952944096648E-5</v>
      </c>
      <c r="BE63" s="5">
        <f t="shared" si="158"/>
        <v>4.5377100153649374E-5</v>
      </c>
      <c r="BF63" s="5">
        <f t="shared" si="159"/>
        <v>5.7180966391513001E-5</v>
      </c>
      <c r="BG63" s="5">
        <f t="shared" si="160"/>
        <v>4.8036901232796248E-5</v>
      </c>
      <c r="BH63" s="5">
        <f t="shared" si="161"/>
        <v>3.0266328452502976E-5</v>
      </c>
      <c r="BI63" s="5">
        <f t="shared" si="162"/>
        <v>1.5255782358740096E-5</v>
      </c>
      <c r="BJ63" s="8">
        <f t="shared" si="163"/>
        <v>0.72185367230226805</v>
      </c>
      <c r="BK63" s="8">
        <f t="shared" si="164"/>
        <v>0.16862808816236677</v>
      </c>
      <c r="BL63" s="8">
        <f t="shared" si="165"/>
        <v>0.10160492317913641</v>
      </c>
      <c r="BM63" s="8">
        <f t="shared" si="166"/>
        <v>0.63969065443292794</v>
      </c>
      <c r="BN63" s="8">
        <f t="shared" si="167"/>
        <v>0.34552027010691849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1.5047999999999999</v>
      </c>
      <c r="F64">
        <f>VLOOKUP(B64,home!$B$2:$E$405,3,FALSE)</f>
        <v>0.8639</v>
      </c>
      <c r="G64">
        <f>VLOOKUP(C64,away!$B$2:$E$405,4,FALSE)</f>
        <v>0.99680000000000002</v>
      </c>
      <c r="H64">
        <f>VLOOKUP(A64,away!$A$2:$E$405,3,FALSE)</f>
        <v>1.2</v>
      </c>
      <c r="I64">
        <f>VLOOKUP(C64,away!$B$2:$E$405,3,FALSE)</f>
        <v>1.6667000000000001</v>
      </c>
      <c r="J64">
        <f>VLOOKUP(B64,home!$B$2:$E$405,4,FALSE)</f>
        <v>0.91669999999999996</v>
      </c>
      <c r="K64" s="3">
        <f t="shared" si="112"/>
        <v>1.2958367304960001</v>
      </c>
      <c r="L64" s="3">
        <f t="shared" si="113"/>
        <v>1.8334366679999998</v>
      </c>
      <c r="M64" s="5">
        <f t="shared" si="114"/>
        <v>4.3749574213181916E-2</v>
      </c>
      <c r="N64" s="5">
        <f t="shared" si="115"/>
        <v>5.6692305209001773E-2</v>
      </c>
      <c r="O64" s="5">
        <f t="shared" si="116"/>
        <v>8.0212073571834963E-2</v>
      </c>
      <c r="P64" s="5">
        <f t="shared" si="117"/>
        <v>0.10394175116363125</v>
      </c>
      <c r="Q64" s="5">
        <f t="shared" si="118"/>
        <v>3.6731985713157118E-2</v>
      </c>
      <c r="R64" s="5">
        <f t="shared" si="119"/>
        <v>7.3531878451457991E-2</v>
      </c>
      <c r="S64" s="5">
        <f t="shared" si="120"/>
        <v>6.1737101613362613E-2</v>
      </c>
      <c r="T64" s="5">
        <f t="shared" si="121"/>
        <v>6.7345769494954383E-2</v>
      </c>
      <c r="U64" s="5">
        <f t="shared" si="122"/>
        <v>9.5285308959766613E-2</v>
      </c>
      <c r="V64" s="5">
        <f t="shared" si="123"/>
        <v>1.629746008038855E-2</v>
      </c>
      <c r="W64" s="5">
        <f t="shared" si="124"/>
        <v>1.5866218757054441E-2</v>
      </c>
      <c r="X64" s="5">
        <f t="shared" si="125"/>
        <v>2.9089707251692996E-2</v>
      </c>
      <c r="Y64" s="5">
        <f t="shared" si="126"/>
        <v>2.6667067968319729E-2</v>
      </c>
      <c r="Z64" s="5">
        <f t="shared" si="127"/>
        <v>4.4938680739940708E-2</v>
      </c>
      <c r="AA64" s="5">
        <f t="shared" si="128"/>
        <v>5.8233193122848345E-2</v>
      </c>
      <c r="AB64" s="5">
        <f t="shared" si="129"/>
        <v>3.7730355291326984E-2</v>
      </c>
      <c r="AC64" s="5">
        <f t="shared" si="130"/>
        <v>2.4200043239571618E-3</v>
      </c>
      <c r="AD64" s="5">
        <f t="shared" si="131"/>
        <v>5.1400072598689313E-3</v>
      </c>
      <c r="AE64" s="5">
        <f t="shared" si="132"/>
        <v>9.4238777840299041E-3</v>
      </c>
      <c r="AF64" s="5">
        <f t="shared" si="133"/>
        <v>8.6390415419955058E-3</v>
      </c>
      <c r="AG64" s="5">
        <f t="shared" si="134"/>
        <v>5.2797118464899401E-3</v>
      </c>
      <c r="AH64" s="5">
        <f t="shared" si="135"/>
        <v>2.0598056270038176E-2</v>
      </c>
      <c r="AI64" s="5">
        <f t="shared" si="136"/>
        <v>2.6691717891538905E-2</v>
      </c>
      <c r="AJ64" s="5">
        <f t="shared" si="137"/>
        <v>1.7294054221946686E-2</v>
      </c>
      <c r="AK64" s="5">
        <f t="shared" si="138"/>
        <v>7.4700902266626509E-3</v>
      </c>
      <c r="AL64" s="5">
        <f t="shared" si="139"/>
        <v>2.2998119801575297E-4</v>
      </c>
      <c r="AM64" s="5">
        <f t="shared" si="140"/>
        <v>1.3321220404708515E-3</v>
      </c>
      <c r="AN64" s="5">
        <f t="shared" si="141"/>
        <v>2.4423613952502393E-3</v>
      </c>
      <c r="AO64" s="5">
        <f t="shared" si="142"/>
        <v>2.2389574692797151E-3</v>
      </c>
      <c r="AP64" s="5">
        <f t="shared" si="143"/>
        <v>1.3683289074233043E-3</v>
      </c>
      <c r="AQ64" s="5">
        <f t="shared" si="144"/>
        <v>6.2718609818856606E-4</v>
      </c>
      <c r="AR64" s="5">
        <f t="shared" si="145"/>
        <v>7.5530463310030565E-3</v>
      </c>
      <c r="AS64" s="5">
        <f t="shared" si="146"/>
        <v>9.7875148628518097E-3</v>
      </c>
      <c r="AT64" s="5">
        <f t="shared" si="147"/>
        <v>6.3415106297794498E-3</v>
      </c>
      <c r="AU64" s="5">
        <f t="shared" si="148"/>
        <v>2.7391874669663459E-3</v>
      </c>
      <c r="AV64" s="5">
        <f t="shared" si="149"/>
        <v>8.8738493285232182E-4</v>
      </c>
      <c r="AW64" s="5">
        <f t="shared" si="150"/>
        <v>1.517770228903333E-5</v>
      </c>
      <c r="AX64" s="5">
        <f t="shared" si="151"/>
        <v>2.8770211159090159E-4</v>
      </c>
      <c r="AY64" s="5">
        <f t="shared" si="152"/>
        <v>5.2748360085178676E-4</v>
      </c>
      <c r="AZ64" s="5">
        <f t="shared" si="153"/>
        <v>4.8355388778517102E-4</v>
      </c>
      <c r="BA64" s="5">
        <f t="shared" si="154"/>
        <v>2.9552180960642989E-4</v>
      </c>
      <c r="BB64" s="5">
        <f t="shared" si="155"/>
        <v>1.3545513048153585E-4</v>
      </c>
      <c r="BC64" s="5">
        <f t="shared" si="156"/>
        <v>4.9669680618714439E-5</v>
      </c>
      <c r="BD64" s="5">
        <f t="shared" si="157"/>
        <v>2.3080053497273115E-3</v>
      </c>
      <c r="BE64" s="5">
        <f t="shared" si="158"/>
        <v>2.9907981063579166E-3</v>
      </c>
      <c r="BF64" s="5">
        <f t="shared" si="159"/>
        <v>1.9377930198582359E-3</v>
      </c>
      <c r="BG64" s="5">
        <f t="shared" si="160"/>
        <v>8.3702112374368942E-4</v>
      </c>
      <c r="BH64" s="5">
        <f t="shared" si="161"/>
        <v>2.7116067908702744E-4</v>
      </c>
      <c r="BI64" s="5">
        <f t="shared" si="162"/>
        <v>7.0275993565441726E-5</v>
      </c>
      <c r="BJ64" s="8">
        <f t="shared" si="163"/>
        <v>0.27066403495811181</v>
      </c>
      <c r="BK64" s="8">
        <f t="shared" si="164"/>
        <v>0.22890335619338903</v>
      </c>
      <c r="BL64" s="8">
        <f t="shared" si="165"/>
        <v>0.45277042650321392</v>
      </c>
      <c r="BM64" s="8">
        <f t="shared" si="166"/>
        <v>0.60190462417382795</v>
      </c>
      <c r="BN64" s="8">
        <f t="shared" si="167"/>
        <v>0.39485956832226499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1.3526</v>
      </c>
      <c r="F65">
        <f>VLOOKUP(B65,home!$B$2:$E$405,3,FALSE)</f>
        <v>0.54479999999999995</v>
      </c>
      <c r="G65">
        <f>VLOOKUP(C65,away!$B$2:$E$405,4,FALSE)</f>
        <v>0.7782</v>
      </c>
      <c r="H65">
        <f>VLOOKUP(A65,away!$A$2:$E$405,3,FALSE)</f>
        <v>1.3421000000000001</v>
      </c>
      <c r="I65">
        <f>VLOOKUP(C65,away!$B$2:$E$405,3,FALSE)</f>
        <v>1.3332999999999999</v>
      </c>
      <c r="J65">
        <f>VLOOKUP(B65,home!$B$2:$E$405,4,FALSE)</f>
        <v>1.0588</v>
      </c>
      <c r="K65" s="3">
        <f t="shared" si="112"/>
        <v>0.573452840736</v>
      </c>
      <c r="L65" s="3">
        <f t="shared" si="113"/>
        <v>1.8946399394839999</v>
      </c>
      <c r="M65" s="5">
        <f t="shared" si="114"/>
        <v>8.4746334853763455E-2</v>
      </c>
      <c r="N65" s="5">
        <f t="shared" si="115"/>
        <v>4.8598026463854936E-2</v>
      </c>
      <c r="O65" s="5">
        <f t="shared" si="116"/>
        <v>0.16056379073882521</v>
      </c>
      <c r="P65" s="5">
        <f t="shared" si="117"/>
        <v>9.2075761918519961E-2</v>
      </c>
      <c r="Q65" s="5">
        <f t="shared" si="118"/>
        <v>1.3934338164930463E-2</v>
      </c>
      <c r="R65" s="5">
        <f t="shared" si="119"/>
        <v>0.15210528538436474</v>
      </c>
      <c r="S65" s="5">
        <f t="shared" si="120"/>
        <v>2.5009771654152781E-2</v>
      </c>
      <c r="T65" s="5">
        <f t="shared" si="121"/>
        <v>2.6400553617553446E-2</v>
      </c>
      <c r="U65" s="5">
        <f t="shared" si="122"/>
        <v>8.7225207994623938E-2</v>
      </c>
      <c r="V65" s="5">
        <f t="shared" si="123"/>
        <v>3.0191981287292697E-3</v>
      </c>
      <c r="W65" s="5">
        <f t="shared" si="124"/>
        <v>2.6635619348184788E-3</v>
      </c>
      <c r="X65" s="5">
        <f t="shared" si="125"/>
        <v>5.0464908229963697E-3</v>
      </c>
      <c r="Y65" s="5">
        <f t="shared" si="126"/>
        <v>4.780641533744202E-3</v>
      </c>
      <c r="Z65" s="5">
        <f t="shared" si="127"/>
        <v>9.6061582898609763E-2</v>
      </c>
      <c r="AA65" s="5">
        <f t="shared" si="128"/>
        <v>5.5086787598804518E-2</v>
      </c>
      <c r="AB65" s="5">
        <f t="shared" si="129"/>
        <v>1.5794837417777558E-2</v>
      </c>
      <c r="AC65" s="5">
        <f t="shared" si="130"/>
        <v>2.0501990481757983E-4</v>
      </c>
      <c r="AD65" s="5">
        <f t="shared" si="131"/>
        <v>3.8185678949948312E-4</v>
      </c>
      <c r="AE65" s="5">
        <f t="shared" si="132"/>
        <v>7.2348112454885538E-4</v>
      </c>
      <c r="AF65" s="5">
        <f t="shared" si="133"/>
        <v>6.8536811701652982E-4</v>
      </c>
      <c r="AG65" s="5">
        <f t="shared" si="134"/>
        <v>4.328419359161536E-4</v>
      </c>
      <c r="AH65" s="5">
        <f t="shared" si="135"/>
        <v>4.5500527902439844E-2</v>
      </c>
      <c r="AI65" s="5">
        <f t="shared" si="136"/>
        <v>2.6092406980641757E-2</v>
      </c>
      <c r="AJ65" s="5">
        <f t="shared" si="137"/>
        <v>7.4813824523444284E-3</v>
      </c>
      <c r="AK65" s="5">
        <f t="shared" si="138"/>
        <v>1.4300733399764585E-3</v>
      </c>
      <c r="AL65" s="5">
        <f t="shared" si="139"/>
        <v>8.9100556275928567E-6</v>
      </c>
      <c r="AM65" s="5">
        <f t="shared" si="140"/>
        <v>4.3795372138561486E-5</v>
      </c>
      <c r="AN65" s="5">
        <f t="shared" si="141"/>
        <v>8.29764612182834E-5</v>
      </c>
      <c r="AO65" s="5">
        <f t="shared" si="142"/>
        <v>7.8605258730602478E-5</v>
      </c>
      <c r="AP65" s="5">
        <f t="shared" si="143"/>
        <v>4.9642887548157599E-5</v>
      </c>
      <c r="AQ65" s="5">
        <f t="shared" si="144"/>
        <v>2.3513849365013103E-5</v>
      </c>
      <c r="AR65" s="5">
        <f t="shared" si="145"/>
        <v>1.7241423486313724E-2</v>
      </c>
      <c r="AS65" s="5">
        <f t="shared" si="146"/>
        <v>9.8871432765589937E-3</v>
      </c>
      <c r="AT65" s="5">
        <f t="shared" si="147"/>
        <v>2.8349051993532995E-3</v>
      </c>
      <c r="AU65" s="5">
        <f t="shared" si="148"/>
        <v>5.4189481326213549E-4</v>
      </c>
      <c r="AV65" s="5">
        <f t="shared" si="149"/>
        <v>7.7687780011318925E-5</v>
      </c>
      <c r="AW65" s="5">
        <f t="shared" si="150"/>
        <v>2.6890712607960944E-7</v>
      </c>
      <c r="AX65" s="5">
        <f t="shared" si="151"/>
        <v>4.1857634273247247E-6</v>
      </c>
      <c r="AY65" s="5">
        <f t="shared" si="152"/>
        <v>7.9305145666408586E-6</v>
      </c>
      <c r="AZ65" s="5">
        <f t="shared" si="153"/>
        <v>7.5127348193087091E-6</v>
      </c>
      <c r="BA65" s="5">
        <f t="shared" si="154"/>
        <v>4.7446424811381296E-6</v>
      </c>
      <c r="BB65" s="5">
        <f t="shared" si="155"/>
        <v>2.2473472858341919E-6</v>
      </c>
      <c r="BC65" s="5">
        <f t="shared" si="156"/>
        <v>8.5158278512648452E-7</v>
      </c>
      <c r="BD65" s="5">
        <f t="shared" si="157"/>
        <v>5.4443815917879015E-3</v>
      </c>
      <c r="BE65" s="5">
        <f t="shared" si="158"/>
        <v>3.1220960898615574E-3</v>
      </c>
      <c r="BF65" s="5">
        <f t="shared" si="159"/>
        <v>8.9518743589093422E-4</v>
      </c>
      <c r="BG65" s="5">
        <f t="shared" si="160"/>
        <v>1.7111592603427739E-4</v>
      </c>
      <c r="BH65" s="5">
        <f t="shared" si="161"/>
        <v>2.4531728469881899E-5</v>
      </c>
      <c r="BI65" s="5">
        <f t="shared" si="162"/>
        <v>2.8135578758435972E-6</v>
      </c>
      <c r="BJ65" s="8">
        <f t="shared" si="163"/>
        <v>0.10395316691924489</v>
      </c>
      <c r="BK65" s="8">
        <f t="shared" si="164"/>
        <v>0.20507292703017727</v>
      </c>
      <c r="BL65" s="8">
        <f t="shared" si="165"/>
        <v>0.59152348069521821</v>
      </c>
      <c r="BM65" s="8">
        <f t="shared" si="166"/>
        <v>0.44457995841155096</v>
      </c>
      <c r="BN65" s="8">
        <f t="shared" si="167"/>
        <v>0.55202353752425881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1.3526</v>
      </c>
      <c r="F66">
        <f>VLOOKUP(B66,home!$B$2:$E$405,3,FALSE)</f>
        <v>0.46689999999999998</v>
      </c>
      <c r="G66">
        <f>VLOOKUP(C66,away!$B$2:$E$405,4,FALSE)</f>
        <v>0.73929999999999996</v>
      </c>
      <c r="H66">
        <f>VLOOKUP(A66,away!$A$2:$E$405,3,FALSE)</f>
        <v>1.3421000000000001</v>
      </c>
      <c r="I66">
        <f>VLOOKUP(C66,away!$B$2:$E$405,3,FALSE)</f>
        <v>1.0196000000000001</v>
      </c>
      <c r="J66">
        <f>VLOOKUP(B66,home!$B$2:$E$405,4,FALSE)</f>
        <v>1.0588</v>
      </c>
      <c r="K66" s="3">
        <f t="shared" si="112"/>
        <v>0.466889345342</v>
      </c>
      <c r="L66" s="3">
        <f t="shared" si="113"/>
        <v>1.4488673834080001</v>
      </c>
      <c r="M66" s="5">
        <f t="shared" si="114"/>
        <v>0.14723037696152269</v>
      </c>
      <c r="N66" s="5">
        <f t="shared" si="115"/>
        <v>6.8740294314021205E-2</v>
      </c>
      <c r="O66" s="5">
        <f t="shared" si="116"/>
        <v>0.21331729102641489</v>
      </c>
      <c r="P66" s="5">
        <f t="shared" si="117"/>
        <v>9.9595570357451715E-2</v>
      </c>
      <c r="Q66" s="5">
        <f t="shared" si="118"/>
        <v>1.6047055505444881E-2</v>
      </c>
      <c r="R66" s="5">
        <f t="shared" si="119"/>
        <v>0.15453423264256233</v>
      </c>
      <c r="S66" s="5">
        <f t="shared" si="120"/>
        <v>1.6843123408932164E-2</v>
      </c>
      <c r="T66" s="5">
        <f t="shared" si="121"/>
        <v>2.3250055321576864E-2</v>
      </c>
      <c r="U66" s="5">
        <f t="shared" si="122"/>
        <v>7.2150386711414244E-2</v>
      </c>
      <c r="V66" s="5">
        <f t="shared" si="123"/>
        <v>1.2659679771805251E-3</v>
      </c>
      <c r="W66" s="5">
        <f t="shared" si="124"/>
        <v>2.4973997465346323E-3</v>
      </c>
      <c r="X66" s="5">
        <f t="shared" si="125"/>
        <v>3.6184010360854352E-3</v>
      </c>
      <c r="Y66" s="5">
        <f t="shared" si="126"/>
        <v>2.6212916206369515E-3</v>
      </c>
      <c r="Z66" s="5">
        <f t="shared" si="127"/>
        <v>7.4633203098597473E-2</v>
      </c>
      <c r="AA66" s="5">
        <f t="shared" si="128"/>
        <v>3.4845447335480693E-2</v>
      </c>
      <c r="AB66" s="5">
        <f t="shared" si="129"/>
        <v>8.134484047305858E-3</v>
      </c>
      <c r="AC66" s="5">
        <f t="shared" si="130"/>
        <v>5.3523602492759908E-5</v>
      </c>
      <c r="AD66" s="5">
        <f t="shared" si="131"/>
        <v>2.9150233317920776E-4</v>
      </c>
      <c r="AE66" s="5">
        <f t="shared" si="132"/>
        <v>4.223482227306858E-4</v>
      </c>
      <c r="AF66" s="5">
        <f t="shared" si="133"/>
        <v>3.0596328217741411E-4</v>
      </c>
      <c r="AG66" s="5">
        <f t="shared" si="134"/>
        <v>1.4776674002243783E-4</v>
      </c>
      <c r="AH66" s="5">
        <f t="shared" si="135"/>
        <v>2.7033403422205685E-2</v>
      </c>
      <c r="AI66" s="5">
        <f t="shared" si="136"/>
        <v>1.2621608026159793E-2</v>
      </c>
      <c r="AJ66" s="5">
        <f t="shared" si="137"/>
        <v>2.9464471542485389E-3</v>
      </c>
      <c r="AK66" s="5">
        <f t="shared" si="138"/>
        <v>4.5855492764396643E-4</v>
      </c>
      <c r="AL66" s="5">
        <f t="shared" si="139"/>
        <v>1.4482646388238435E-6</v>
      </c>
      <c r="AM66" s="5">
        <f t="shared" si="140"/>
        <v>2.7219866700741186E-5</v>
      </c>
      <c r="AN66" s="5">
        <f t="shared" si="141"/>
        <v>3.9437977043417433E-5</v>
      </c>
      <c r="AO66" s="5">
        <f t="shared" si="142"/>
        <v>2.8570199302900503E-5</v>
      </c>
      <c r="AP66" s="5">
        <f t="shared" si="143"/>
        <v>1.3798143302479504E-5</v>
      </c>
      <c r="AQ66" s="5">
        <f t="shared" si="144"/>
        <v>4.997919945638024E-6</v>
      </c>
      <c r="AR66" s="5">
        <f t="shared" si="145"/>
        <v>7.8335632961888044E-3</v>
      </c>
      <c r="AS66" s="5">
        <f t="shared" si="146"/>
        <v>3.65740723905271E-3</v>
      </c>
      <c r="AT66" s="5">
        <f t="shared" si="147"/>
        <v>8.5380223574520566E-4</v>
      </c>
      <c r="AU66" s="5">
        <f t="shared" si="148"/>
        <v>1.3287705563287168E-4</v>
      </c>
      <c r="AV66" s="5">
        <f t="shared" si="149"/>
        <v>1.5509720378850993E-5</v>
      </c>
      <c r="AW66" s="5">
        <f t="shared" si="150"/>
        <v>2.7213727090867164E-8</v>
      </c>
      <c r="AX66" s="5">
        <f t="shared" si="151"/>
        <v>2.1181109573675915E-6</v>
      </c>
      <c r="AY66" s="5">
        <f t="shared" si="152"/>
        <v>3.0688618805689962E-6</v>
      </c>
      <c r="AZ66" s="5">
        <f t="shared" si="153"/>
        <v>2.2231869414702787E-6</v>
      </c>
      <c r="BA66" s="5">
        <f t="shared" si="154"/>
        <v>1.0737010155716257E-6</v>
      </c>
      <c r="BB66" s="5">
        <f t="shared" si="155"/>
        <v>3.8891259524844328E-7</v>
      </c>
      <c r="BC66" s="5">
        <f t="shared" si="156"/>
        <v>1.1269655485040533E-7</v>
      </c>
      <c r="BD66" s="5">
        <f t="shared" si="157"/>
        <v>1.8916323926183377E-3</v>
      </c>
      <c r="BE66" s="5">
        <f t="shared" si="158"/>
        <v>8.8318300941729664E-4</v>
      </c>
      <c r="BF66" s="5">
        <f t="shared" si="159"/>
        <v>2.0617436854200951E-4</v>
      </c>
      <c r="BG66" s="5">
        <f t="shared" si="160"/>
        <v>3.2086871984959686E-5</v>
      </c>
      <c r="BH66" s="5">
        <f t="shared" si="161"/>
        <v>3.7452546637825965E-6</v>
      </c>
      <c r="BI66" s="5">
        <f t="shared" si="162"/>
        <v>3.4972389962250589E-7</v>
      </c>
      <c r="BJ66" s="8">
        <f t="shared" si="163"/>
        <v>0.11806508769865</v>
      </c>
      <c r="BK66" s="8">
        <f t="shared" si="164"/>
        <v>0.26499307943409928</v>
      </c>
      <c r="BL66" s="8">
        <f t="shared" si="165"/>
        <v>0.54155218646156045</v>
      </c>
      <c r="BM66" s="8">
        <f t="shared" si="166"/>
        <v>0.29977569423733602</v>
      </c>
      <c r="BN66" s="8">
        <f t="shared" si="167"/>
        <v>0.69946482080741768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1.3526</v>
      </c>
      <c r="F67">
        <f>VLOOKUP(B67,home!$B$2:$E$405,3,FALSE)</f>
        <v>0.7782</v>
      </c>
      <c r="G67">
        <f>VLOOKUP(C67,away!$B$2:$E$405,4,FALSE)</f>
        <v>0.62260000000000004</v>
      </c>
      <c r="H67">
        <f>VLOOKUP(A67,away!$A$2:$E$405,3,FALSE)</f>
        <v>1.3421000000000001</v>
      </c>
      <c r="I67">
        <f>VLOOKUP(C67,away!$B$2:$E$405,3,FALSE)</f>
        <v>1.3726</v>
      </c>
      <c r="J67">
        <f>VLOOKUP(B67,home!$B$2:$E$405,4,FALSE)</f>
        <v>1.2548999999999999</v>
      </c>
      <c r="K67" s="3">
        <f t="shared" si="112"/>
        <v>0.65534460103199998</v>
      </c>
      <c r="L67" s="3">
        <f t="shared" si="113"/>
        <v>2.3117346906539997</v>
      </c>
      <c r="M67" s="5">
        <f t="shared" si="114"/>
        <v>5.1453371372530671E-2</v>
      </c>
      <c r="N67" s="5">
        <f t="shared" si="115"/>
        <v>3.3719689133882437E-2</v>
      </c>
      <c r="O67" s="5">
        <f t="shared" si="116"/>
        <v>0.11894654355298254</v>
      </c>
      <c r="P67" s="5">
        <f t="shared" si="117"/>
        <v>7.795097512886473E-2</v>
      </c>
      <c r="Q67" s="5">
        <f t="shared" si="118"/>
        <v>1.1049008111183624E-2</v>
      </c>
      <c r="R67" s="5">
        <f t="shared" si="119"/>
        <v>0.13748642553240834</v>
      </c>
      <c r="S67" s="5">
        <f t="shared" si="120"/>
        <v>2.9523597586769919E-2</v>
      </c>
      <c r="T67" s="5">
        <f t="shared" si="121"/>
        <v>2.5542375347940606E-2</v>
      </c>
      <c r="U67" s="5">
        <f t="shared" si="122"/>
        <v>9.0100986687851894E-2</v>
      </c>
      <c r="V67" s="5">
        <f t="shared" si="123"/>
        <v>4.969749330123163E-3</v>
      </c>
      <c r="W67" s="5">
        <f t="shared" si="124"/>
        <v>2.4136359374743212E-3</v>
      </c>
      <c r="X67" s="5">
        <f t="shared" si="125"/>
        <v>5.5796859272685753E-3</v>
      </c>
      <c r="Y67" s="5">
        <f t="shared" si="126"/>
        <v>6.4493767605103497E-3</v>
      </c>
      <c r="Z67" s="5">
        <f t="shared" si="127"/>
        <v>0.10594404646576204</v>
      </c>
      <c r="AA67" s="5">
        <f t="shared" si="128"/>
        <v>6.9429858862820479E-2</v>
      </c>
      <c r="AB67" s="5">
        <f t="shared" si="129"/>
        <v>2.2750241578081577E-2</v>
      </c>
      <c r="AC67" s="5">
        <f t="shared" si="130"/>
        <v>4.7056781229201189E-4</v>
      </c>
      <c r="AD67" s="5">
        <f t="shared" si="131"/>
        <v>3.9544082012015158E-4</v>
      </c>
      <c r="AE67" s="5">
        <f t="shared" si="132"/>
        <v>9.1415426197242241E-4</v>
      </c>
      <c r="AF67" s="5">
        <f t="shared" si="133"/>
        <v>1.0566410600054269E-3</v>
      </c>
      <c r="AG67" s="5">
        <f t="shared" si="134"/>
        <v>8.1422459799465336E-4</v>
      </c>
      <c r="AH67" s="5">
        <f t="shared" si="135"/>
        <v>6.1228631870790362E-2</v>
      </c>
      <c r="AI67" s="5">
        <f t="shared" si="136"/>
        <v>4.0125853325098305E-2</v>
      </c>
      <c r="AJ67" s="5">
        <f t="shared" si="137"/>
        <v>1.3148130669202547E-2</v>
      </c>
      <c r="AK67" s="5">
        <f t="shared" si="138"/>
        <v>2.8721854825750487E-3</v>
      </c>
      <c r="AL67" s="5">
        <f t="shared" si="139"/>
        <v>2.8516086587866925E-5</v>
      </c>
      <c r="AM67" s="5">
        <f t="shared" si="140"/>
        <v>5.1830001298681537E-5</v>
      </c>
      <c r="AN67" s="5">
        <f t="shared" si="141"/>
        <v>1.1981721201880394E-4</v>
      </c>
      <c r="AO67" s="5">
        <f t="shared" si="142"/>
        <v>1.3849280278065726E-4</v>
      </c>
      <c r="AP67" s="5">
        <f t="shared" si="143"/>
        <v>1.0671953886464936E-4</v>
      </c>
      <c r="AQ67" s="5">
        <f t="shared" si="144"/>
        <v>6.1676815041001944E-5</v>
      </c>
      <c r="AR67" s="5">
        <f t="shared" si="145"/>
        <v>2.8308870471397844E-2</v>
      </c>
      <c r="AS67" s="5">
        <f t="shared" si="146"/>
        <v>1.8552065424744784E-2</v>
      </c>
      <c r="AT67" s="5">
        <f t="shared" si="147"/>
        <v>6.0789979570494649E-3</v>
      </c>
      <c r="AU67" s="5">
        <f t="shared" si="148"/>
        <v>1.3279461636123082E-3</v>
      </c>
      <c r="AV67" s="5">
        <f t="shared" si="149"/>
        <v>2.1756558719612077E-4</v>
      </c>
      <c r="AW67" s="5">
        <f t="shared" si="150"/>
        <v>1.2000383913349035E-6</v>
      </c>
      <c r="AX67" s="5">
        <f t="shared" si="151"/>
        <v>5.6610852537620786E-6</v>
      </c>
      <c r="AY67" s="5">
        <f t="shared" si="152"/>
        <v>1.3086927167871597E-5</v>
      </c>
      <c r="AZ67" s="5">
        <f t="shared" si="153"/>
        <v>1.5126751764015539E-5</v>
      </c>
      <c r="BA67" s="5">
        <f t="shared" si="154"/>
        <v>1.1656345603262102E-5</v>
      </c>
      <c r="BB67" s="5">
        <f t="shared" si="155"/>
        <v>6.7365946243283083E-6</v>
      </c>
      <c r="BC67" s="5">
        <f t="shared" si="156"/>
        <v>3.1146438979866008E-6</v>
      </c>
      <c r="BD67" s="5">
        <f t="shared" si="157"/>
        <v>1.0907099653660173E-2</v>
      </c>
      <c r="BE67" s="5">
        <f t="shared" si="158"/>
        <v>7.1479088709441897E-3</v>
      </c>
      <c r="BF67" s="5">
        <f t="shared" si="159"/>
        <v>2.3421717436210064E-3</v>
      </c>
      <c r="BG67" s="5">
        <f t="shared" si="160"/>
        <v>5.116432022905774E-4</v>
      </c>
      <c r="BH67" s="5">
        <f t="shared" si="161"/>
        <v>8.3825652568963321E-5</v>
      </c>
      <c r="BI67" s="5">
        <f t="shared" si="162"/>
        <v>1.0986937767810866E-5</v>
      </c>
      <c r="BJ67" s="8">
        <f t="shared" si="163"/>
        <v>8.8468150676667592E-2</v>
      </c>
      <c r="BK67" s="8">
        <f t="shared" si="164"/>
        <v>0.16440986424433623</v>
      </c>
      <c r="BL67" s="8">
        <f t="shared" si="165"/>
        <v>0.63157793922666428</v>
      </c>
      <c r="BM67" s="8">
        <f t="shared" si="166"/>
        <v>0.55978210089280134</v>
      </c>
      <c r="BN67" s="8">
        <f t="shared" si="167"/>
        <v>0.4306060128318524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1.2518</v>
      </c>
      <c r="F68">
        <f>VLOOKUP(B68,home!$B$2:$E$405,3,FALSE)</f>
        <v>1.3546</v>
      </c>
      <c r="G68">
        <f>VLOOKUP(C68,away!$B$2:$E$405,4,FALSE)</f>
        <v>0.7641</v>
      </c>
      <c r="H68">
        <f>VLOOKUP(A68,away!$A$2:$E$405,3,FALSE)</f>
        <v>1.0562</v>
      </c>
      <c r="I68">
        <f>VLOOKUP(C68,away!$B$2:$E$405,3,FALSE)</f>
        <v>1.6466000000000001</v>
      </c>
      <c r="J68">
        <f>VLOOKUP(B68,home!$B$2:$E$405,4,FALSE)</f>
        <v>0.61750000000000005</v>
      </c>
      <c r="K68" s="3">
        <f t="shared" si="112"/>
        <v>1.2956754147480001</v>
      </c>
      <c r="L68" s="3">
        <f t="shared" si="113"/>
        <v>1.0739182831</v>
      </c>
      <c r="M68" s="5">
        <f t="shared" si="114"/>
        <v>9.3518715415327261E-2</v>
      </c>
      <c r="N68" s="5">
        <f t="shared" si="115"/>
        <v>0.12116990038245433</v>
      </c>
      <c r="O68" s="5">
        <f t="shared" si="116"/>
        <v>0.10043145829654576</v>
      </c>
      <c r="P68" s="5">
        <f t="shared" si="117"/>
        <v>0.13012657138212338</v>
      </c>
      <c r="Q68" s="5">
        <f t="shared" si="118"/>
        <v>7.8498430466505217E-2</v>
      </c>
      <c r="R68" s="5">
        <f t="shared" si="119"/>
        <v>5.3927589631527821E-2</v>
      </c>
      <c r="S68" s="5">
        <f t="shared" si="120"/>
        <v>4.5266138720110226E-2</v>
      </c>
      <c r="T68" s="5">
        <f t="shared" si="121"/>
        <v>8.4300899672634017E-2</v>
      </c>
      <c r="U68" s="5">
        <f t="shared" si="122"/>
        <v>6.9872652062189761E-2</v>
      </c>
      <c r="V68" s="5">
        <f t="shared" si="123"/>
        <v>6.9983940946958612E-3</v>
      </c>
      <c r="W68" s="5">
        <f t="shared" si="124"/>
        <v>3.3902828817252047E-2</v>
      </c>
      <c r="X68" s="5">
        <f t="shared" si="125"/>
        <v>3.6408867715656525E-2</v>
      </c>
      <c r="Y68" s="5">
        <f t="shared" si="126"/>
        <v>1.955007435340643E-2</v>
      </c>
      <c r="Z68" s="5">
        <f t="shared" si="127"/>
        <v>1.9304608156270581E-2</v>
      </c>
      <c r="AA68" s="5">
        <f t="shared" si="128"/>
        <v>2.5012506179423508E-2</v>
      </c>
      <c r="AB68" s="5">
        <f t="shared" si="129"/>
        <v>1.6204044658955741E-2</v>
      </c>
      <c r="AC68" s="5">
        <f t="shared" si="130"/>
        <v>6.0861950511673763E-4</v>
      </c>
      <c r="AD68" s="5">
        <f t="shared" si="131"/>
        <v>1.0981765447230877E-2</v>
      </c>
      <c r="AE68" s="5">
        <f t="shared" si="132"/>
        <v>1.1793518694497086E-2</v>
      </c>
      <c r="AF68" s="5">
        <f t="shared" si="133"/>
        <v>6.3326376740510306E-3</v>
      </c>
      <c r="AG68" s="5">
        <f t="shared" si="134"/>
        <v>2.266911792803754E-3</v>
      </c>
      <c r="AH68" s="5">
        <f t="shared" si="135"/>
        <v>5.1828929117750892E-3</v>
      </c>
      <c r="AI68" s="5">
        <f t="shared" si="136"/>
        <v>6.7153469230586587E-3</v>
      </c>
      <c r="AJ68" s="5">
        <f t="shared" si="137"/>
        <v>4.3504549548553685E-3</v>
      </c>
      <c r="AK68" s="5">
        <f t="shared" si="138"/>
        <v>1.8789258426582394E-3</v>
      </c>
      <c r="AL68" s="5">
        <f t="shared" si="139"/>
        <v>3.3874532653875896E-5</v>
      </c>
      <c r="AM68" s="5">
        <f t="shared" si="140"/>
        <v>2.8457607001012232E-3</v>
      </c>
      <c r="AN68" s="5">
        <f t="shared" si="141"/>
        <v>3.0561144451661595E-3</v>
      </c>
      <c r="AO68" s="5">
        <f t="shared" si="142"/>
        <v>1.6410085889549753E-3</v>
      </c>
      <c r="AP68" s="5">
        <f t="shared" si="143"/>
        <v>5.8743637546762703E-4</v>
      </c>
      <c r="AQ68" s="5">
        <f t="shared" si="144"/>
        <v>1.5771466594317025E-4</v>
      </c>
      <c r="AR68" s="5">
        <f t="shared" si="145"/>
        <v>1.113200691460933E-3</v>
      </c>
      <c r="AS68" s="5">
        <f t="shared" si="146"/>
        <v>1.4423467676064048E-3</v>
      </c>
      <c r="AT68" s="5">
        <f t="shared" si="147"/>
        <v>9.344066231644334E-4</v>
      </c>
      <c r="AU68" s="5">
        <f t="shared" si="148"/>
        <v>4.0356256300395156E-4</v>
      </c>
      <c r="AV68" s="5">
        <f t="shared" si="149"/>
        <v>1.3072152279922775E-4</v>
      </c>
      <c r="AW68" s="5">
        <f t="shared" si="150"/>
        <v>1.3092972804202655E-6</v>
      </c>
      <c r="AX68" s="5">
        <f t="shared" si="151"/>
        <v>6.1453036256286858E-4</v>
      </c>
      <c r="AY68" s="5">
        <f t="shared" si="152"/>
        <v>6.5995539187633633E-4</v>
      </c>
      <c r="AZ68" s="5">
        <f t="shared" si="153"/>
        <v>3.5436908068321135E-4</v>
      </c>
      <c r="BA68" s="5">
        <f t="shared" si="154"/>
        <v>1.2685447823701328E-4</v>
      </c>
      <c r="BB68" s="5">
        <f t="shared" si="155"/>
        <v>3.4057835867959899E-5</v>
      </c>
      <c r="BC68" s="5">
        <f t="shared" si="156"/>
        <v>7.3150665242842217E-6</v>
      </c>
      <c r="BD68" s="5">
        <f t="shared" si="157"/>
        <v>1.9924776255324293E-4</v>
      </c>
      <c r="BE68" s="5">
        <f t="shared" si="158"/>
        <v>2.5816042738378408E-4</v>
      </c>
      <c r="BF68" s="5">
        <f t="shared" si="159"/>
        <v>1.6724605941100277E-4</v>
      </c>
      <c r="BG68" s="5">
        <f t="shared" si="160"/>
        <v>7.2232202464106524E-5</v>
      </c>
      <c r="BH68" s="5">
        <f t="shared" si="161"/>
        <v>2.3397372221460688E-5</v>
      </c>
      <c r="BI68" s="5">
        <f t="shared" si="162"/>
        <v>6.06307999141088E-6</v>
      </c>
      <c r="BJ68" s="8">
        <f t="shared" si="163"/>
        <v>0.41529095200787625</v>
      </c>
      <c r="BK68" s="8">
        <f t="shared" si="164"/>
        <v>0.27721226904190371</v>
      </c>
      <c r="BL68" s="8">
        <f t="shared" si="165"/>
        <v>0.28832645653304989</v>
      </c>
      <c r="BM68" s="8">
        <f t="shared" si="166"/>
        <v>0.42180297407002076</v>
      </c>
      <c r="BN68" s="8">
        <f t="shared" si="167"/>
        <v>0.57767266557448371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1.2518</v>
      </c>
      <c r="F69">
        <f>VLOOKUP(B69,home!$B$2:$E$405,3,FALSE)</f>
        <v>1.1113999999999999</v>
      </c>
      <c r="G69">
        <f>VLOOKUP(C69,away!$B$2:$E$405,4,FALSE)</f>
        <v>0.97250000000000003</v>
      </c>
      <c r="H69">
        <f>VLOOKUP(A69,away!$A$2:$E$405,3,FALSE)</f>
        <v>1.0562</v>
      </c>
      <c r="I69">
        <f>VLOOKUP(C69,away!$B$2:$E$405,3,FALSE)</f>
        <v>1.1526000000000001</v>
      </c>
      <c r="J69">
        <f>VLOOKUP(B69,home!$B$2:$E$405,4,FALSE)</f>
        <v>1.1113999999999999</v>
      </c>
      <c r="K69" s="3">
        <f t="shared" si="112"/>
        <v>1.3529911307</v>
      </c>
      <c r="L69" s="3">
        <f t="shared" si="113"/>
        <v>1.3529918197680002</v>
      </c>
      <c r="M69" s="5">
        <f t="shared" si="114"/>
        <v>6.6804625924664754E-2</v>
      </c>
      <c r="N69" s="5">
        <f t="shared" si="115"/>
        <v>9.0386066365802681E-2</v>
      </c>
      <c r="O69" s="5">
        <f t="shared" si="116"/>
        <v>9.038611239873269E-2</v>
      </c>
      <c r="P69" s="5">
        <f t="shared" si="117"/>
        <v>0.12229160841393862</v>
      </c>
      <c r="Q69" s="5">
        <f t="shared" si="118"/>
        <v>6.1145773065896324E-2</v>
      </c>
      <c r="R69" s="5">
        <f t="shared" si="119"/>
        <v>6.1145835348058182E-2</v>
      </c>
      <c r="S69" s="5">
        <f t="shared" si="120"/>
        <v>5.5966324492756903E-2</v>
      </c>
      <c r="T69" s="5">
        <f t="shared" si="121"/>
        <v>8.2729730771548243E-2</v>
      </c>
      <c r="U69" s="5">
        <f t="shared" si="122"/>
        <v>8.2729772905165269E-2</v>
      </c>
      <c r="V69" s="5">
        <f t="shared" si="123"/>
        <v>1.1383462920589817E-2</v>
      </c>
      <c r="W69" s="5">
        <f t="shared" si="124"/>
        <v>2.7576562879317548E-2</v>
      </c>
      <c r="X69" s="5">
        <f t="shared" si="125"/>
        <v>3.7310863993034536E-2</v>
      </c>
      <c r="Y69" s="5">
        <f t="shared" si="126"/>
        <v>2.5240646885526078E-2</v>
      </c>
      <c r="Z69" s="5">
        <f t="shared" si="127"/>
        <v>2.7576605012934595E-2</v>
      </c>
      <c r="AA69" s="5">
        <f t="shared" si="128"/>
        <v>3.7310901997317659E-2</v>
      </c>
      <c r="AB69" s="5">
        <f t="shared" si="129"/>
        <v>2.5240659740393863E-2</v>
      </c>
      <c r="AC69" s="5">
        <f t="shared" si="130"/>
        <v>1.3024004425318788E-3</v>
      </c>
      <c r="AD69" s="5">
        <f t="shared" si="131"/>
        <v>9.3277112477268744E-3</v>
      </c>
      <c r="AE69" s="5">
        <f t="shared" si="132"/>
        <v>1.2620317015332429E-2</v>
      </c>
      <c r="AF69" s="5">
        <f t="shared" si="133"/>
        <v>8.5375928423118419E-3</v>
      </c>
      <c r="AG69" s="5">
        <f t="shared" si="134"/>
        <v>3.8504310920525853E-3</v>
      </c>
      <c r="AH69" s="5">
        <f t="shared" si="135"/>
        <v>9.3277302498684326E-3</v>
      </c>
      <c r="AI69" s="5">
        <f t="shared" si="136"/>
        <v>1.2620336297634083E-2</v>
      </c>
      <c r="AJ69" s="5">
        <f t="shared" si="137"/>
        <v>8.5376015385750983E-3</v>
      </c>
      <c r="AK69" s="5">
        <f t="shared" si="138"/>
        <v>3.8504330530475923E-3</v>
      </c>
      <c r="AL69" s="5">
        <f t="shared" si="139"/>
        <v>9.5366237120081879E-5</v>
      </c>
      <c r="AM69" s="5">
        <f t="shared" si="140"/>
        <v>2.5240621175810188E-3</v>
      </c>
      <c r="AN69" s="5">
        <f t="shared" si="141"/>
        <v>3.4150353976734149E-3</v>
      </c>
      <c r="AO69" s="5">
        <f t="shared" si="142"/>
        <v>2.3102574786351454E-3</v>
      </c>
      <c r="AP69" s="5">
        <f t="shared" si="143"/>
        <v>1.0419198233837328E-3</v>
      </c>
      <c r="AQ69" s="5">
        <f t="shared" si="144"/>
        <v>3.5242724947307744E-4</v>
      </c>
      <c r="AR69" s="5">
        <f t="shared" si="145"/>
        <v>2.5240685450148995E-3</v>
      </c>
      <c r="AS69" s="5">
        <f t="shared" si="146"/>
        <v>3.4150423546840123E-3</v>
      </c>
      <c r="AT69" s="5">
        <f t="shared" si="147"/>
        <v>2.3102610084261566E-3</v>
      </c>
      <c r="AU69" s="5">
        <f t="shared" si="148"/>
        <v>1.0419208846675423E-3</v>
      </c>
      <c r="AV69" s="5">
        <f t="shared" si="149"/>
        <v>3.5242742896157063E-4</v>
      </c>
      <c r="AW69" s="5">
        <f t="shared" si="150"/>
        <v>4.8493358906976518E-6</v>
      </c>
      <c r="AX69" s="5">
        <f t="shared" si="151"/>
        <v>5.6917227640382968E-4</v>
      </c>
      <c r="AY69" s="5">
        <f t="shared" si="152"/>
        <v>7.7008543401311277E-4</v>
      </c>
      <c r="AZ69" s="5">
        <f t="shared" si="153"/>
        <v>5.209596463711159E-4</v>
      </c>
      <c r="BA69" s="5">
        <f t="shared" si="154"/>
        <v>2.3495137998978341E-4</v>
      </c>
      <c r="BB69" s="5">
        <f t="shared" si="155"/>
        <v>7.947182379234498E-5</v>
      </c>
      <c r="BC69" s="5">
        <f t="shared" si="156"/>
        <v>2.1504945498617309E-5</v>
      </c>
      <c r="BD69" s="5">
        <f t="shared" si="157"/>
        <v>5.6917401565647978E-4</v>
      </c>
      <c r="BE69" s="5">
        <f t="shared" si="158"/>
        <v>7.700873950081201E-4</v>
      </c>
      <c r="BF69" s="5">
        <f t="shared" si="159"/>
        <v>5.2096070765492706E-4</v>
      </c>
      <c r="BG69" s="5">
        <f t="shared" si="160"/>
        <v>2.3495173896677057E-4</v>
      </c>
      <c r="BH69" s="5">
        <f t="shared" si="161"/>
        <v>7.9471904741145553E-5</v>
      </c>
      <c r="BI69" s="5">
        <f t="shared" si="162"/>
        <v>2.1504956450921043E-5</v>
      </c>
      <c r="BJ69" s="8">
        <f t="shared" si="163"/>
        <v>0.37056554373136447</v>
      </c>
      <c r="BK69" s="8">
        <f t="shared" si="164"/>
        <v>0.25861387386561518</v>
      </c>
      <c r="BL69" s="8">
        <f t="shared" si="165"/>
        <v>0.34298925446902551</v>
      </c>
      <c r="BM69" s="8">
        <f t="shared" si="166"/>
        <v>0.50682001946372401</v>
      </c>
      <c r="BN69" s="8">
        <f t="shared" si="167"/>
        <v>0.4921600215170932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1.2518</v>
      </c>
      <c r="F70">
        <f>VLOOKUP(B70,home!$B$2:$E$405,3,FALSE)</f>
        <v>1.5282</v>
      </c>
      <c r="G70">
        <f>VLOOKUP(C70,away!$B$2:$E$405,4,FALSE)</f>
        <v>1.4239999999999999</v>
      </c>
      <c r="H70">
        <f>VLOOKUP(A70,away!$A$2:$E$405,3,FALSE)</f>
        <v>1.0562</v>
      </c>
      <c r="I70">
        <f>VLOOKUP(C70,away!$B$2:$E$405,3,FALSE)</f>
        <v>0.90559999999999996</v>
      </c>
      <c r="J70">
        <f>VLOOKUP(B70,home!$B$2:$E$405,4,FALSE)</f>
        <v>0.49399999999999999</v>
      </c>
      <c r="K70" s="3">
        <f t="shared" si="112"/>
        <v>2.7241130822400001</v>
      </c>
      <c r="L70" s="3">
        <f t="shared" si="113"/>
        <v>0.47250839168000003</v>
      </c>
      <c r="M70" s="5">
        <f t="shared" si="114"/>
        <v>4.0900153048633633E-2</v>
      </c>
      <c r="N70" s="5">
        <f t="shared" si="115"/>
        <v>0.1114166419854011</v>
      </c>
      <c r="O70" s="5">
        <f t="shared" si="116"/>
        <v>1.9325665536475724E-2</v>
      </c>
      <c r="P70" s="5">
        <f t="shared" si="117"/>
        <v>5.2645298310908237E-2</v>
      </c>
      <c r="Q70" s="5">
        <f t="shared" si="118"/>
        <v>0.15175576600584081</v>
      </c>
      <c r="R70" s="5">
        <f t="shared" si="119"/>
        <v>4.5657695703928752E-3</v>
      </c>
      <c r="S70" s="5">
        <f t="shared" si="120"/>
        <v>1.6940813344567103E-2</v>
      </c>
      <c r="T70" s="5">
        <f t="shared" si="121"/>
        <v>7.1705872923586267E-2</v>
      </c>
      <c r="U70" s="5">
        <f t="shared" si="122"/>
        <v>1.2437672617200536E-2</v>
      </c>
      <c r="V70" s="5">
        <f t="shared" si="123"/>
        <v>2.4228493203753017E-3</v>
      </c>
      <c r="W70" s="5">
        <f t="shared" si="124"/>
        <v>0.13779995582728774</v>
      </c>
      <c r="X70" s="5">
        <f t="shared" si="125"/>
        <v>6.5111635501526779E-2</v>
      </c>
      <c r="Y70" s="5">
        <f t="shared" si="126"/>
        <v>1.5382897085240405E-2</v>
      </c>
      <c r="Z70" s="5">
        <f t="shared" si="127"/>
        <v>7.1912147882927406E-4</v>
      </c>
      <c r="AA70" s="5">
        <f t="shared" si="128"/>
        <v>1.9589682281986008E-3</v>
      </c>
      <c r="AB70" s="5">
        <f t="shared" si="129"/>
        <v>2.6682254890641618E-3</v>
      </c>
      <c r="AC70" s="5">
        <f t="shared" si="130"/>
        <v>1.9491312337185769E-4</v>
      </c>
      <c r="AD70" s="5">
        <f t="shared" si="131"/>
        <v>9.3845665600302178E-2</v>
      </c>
      <c r="AE70" s="5">
        <f t="shared" si="132"/>
        <v>4.4342864518937881E-2</v>
      </c>
      <c r="AF70" s="5">
        <f t="shared" si="133"/>
        <v>1.0476187798163738E-2</v>
      </c>
      <c r="AG70" s="5">
        <f t="shared" si="134"/>
        <v>1.6500288824826631E-3</v>
      </c>
      <c r="AH70" s="5">
        <f t="shared" si="135"/>
        <v>8.4947733346040847E-5</v>
      </c>
      <c r="AI70" s="5">
        <f t="shared" si="136"/>
        <v>2.3140723171458498E-4</v>
      </c>
      <c r="AJ70" s="5">
        <f t="shared" si="137"/>
        <v>3.1518973361932204E-4</v>
      </c>
      <c r="AK70" s="5">
        <f t="shared" si="138"/>
        <v>2.8620415891337863E-4</v>
      </c>
      <c r="AL70" s="5">
        <f t="shared" si="139"/>
        <v>1.0035424085010955E-5</v>
      </c>
      <c r="AM70" s="5">
        <f t="shared" si="140"/>
        <v>5.1129241074660665E-2</v>
      </c>
      <c r="AN70" s="5">
        <f t="shared" si="141"/>
        <v>2.4158995468006907E-2</v>
      </c>
      <c r="AO70" s="5">
        <f t="shared" si="142"/>
        <v>5.7076640465961769E-3</v>
      </c>
      <c r="AP70" s="5">
        <f t="shared" si="143"/>
        <v>8.9897305296897346E-4</v>
      </c>
      <c r="AQ70" s="5">
        <f t="shared" si="144"/>
        <v>1.0619307785550726E-4</v>
      </c>
      <c r="AR70" s="5">
        <f t="shared" si="145"/>
        <v>8.0277033720398565E-6</v>
      </c>
      <c r="AS70" s="5">
        <f t="shared" si="146"/>
        <v>2.1868371776115937E-5</v>
      </c>
      <c r="AT70" s="5">
        <f t="shared" si="147"/>
        <v>2.978595882130271E-5</v>
      </c>
      <c r="AU70" s="5">
        <f t="shared" si="148"/>
        <v>2.7046773364057549E-5</v>
      </c>
      <c r="AV70" s="5">
        <f t="shared" si="149"/>
        <v>1.8419617288352386E-5</v>
      </c>
      <c r="AW70" s="5">
        <f t="shared" si="150"/>
        <v>3.5881276668224856E-7</v>
      </c>
      <c r="AX70" s="5">
        <f t="shared" si="151"/>
        <v>2.3213639082747647E-2</v>
      </c>
      <c r="AY70" s="5">
        <f t="shared" si="152"/>
        <v>1.096863926802908E-2</v>
      </c>
      <c r="AZ70" s="5">
        <f t="shared" si="153"/>
        <v>2.5913870497272567E-3</v>
      </c>
      <c r="BA70" s="5">
        <f t="shared" si="154"/>
        <v>4.081507090290022E-4</v>
      </c>
      <c r="BB70" s="5">
        <f t="shared" si="155"/>
        <v>4.8213658771586361E-5</v>
      </c>
      <c r="BC70" s="5">
        <f t="shared" si="156"/>
        <v>4.5562716726341207E-6</v>
      </c>
      <c r="BD70" s="5">
        <f t="shared" si="157"/>
        <v>6.3219286820111074E-7</v>
      </c>
      <c r="BE70" s="5">
        <f t="shared" si="158"/>
        <v>1.7221648627654739E-6</v>
      </c>
      <c r="BF70" s="5">
        <f t="shared" si="159"/>
        <v>2.3456859162167413E-6</v>
      </c>
      <c r="BG70" s="5">
        <f t="shared" si="160"/>
        <v>2.1299712303973817E-6</v>
      </c>
      <c r="BH70" s="5">
        <f t="shared" si="161"/>
        <v>1.4505706233800844E-6</v>
      </c>
      <c r="BI70" s="5">
        <f t="shared" si="162"/>
        <v>7.9030368237254351E-7</v>
      </c>
      <c r="BJ70" s="8">
        <f t="shared" si="163"/>
        <v>0.82272316888883501</v>
      </c>
      <c r="BK70" s="8">
        <f t="shared" si="164"/>
        <v>0.12408270183997022</v>
      </c>
      <c r="BL70" s="8">
        <f t="shared" si="165"/>
        <v>4.1988269612730438E-2</v>
      </c>
      <c r="BM70" s="8">
        <f t="shared" si="166"/>
        <v>0.59793568690745003</v>
      </c>
      <c r="BN70" s="8">
        <f t="shared" si="167"/>
        <v>0.38060929445765235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1.2518</v>
      </c>
      <c r="F71">
        <f>VLOOKUP(B71,home!$B$2:$E$405,3,FALSE)</f>
        <v>0.62519999999999998</v>
      </c>
      <c r="G71">
        <f>VLOOKUP(C71,away!$B$2:$E$405,4,FALSE)</f>
        <v>0.7641</v>
      </c>
      <c r="H71">
        <f>VLOOKUP(A71,away!$A$2:$E$405,3,FALSE)</f>
        <v>1.0562</v>
      </c>
      <c r="I71">
        <f>VLOOKUP(C71,away!$B$2:$E$405,3,FALSE)</f>
        <v>1.3584000000000001</v>
      </c>
      <c r="J71">
        <f>VLOOKUP(B71,home!$B$2:$E$405,4,FALSE)</f>
        <v>1.2349000000000001</v>
      </c>
      <c r="K71" s="3">
        <f t="shared" si="112"/>
        <v>0.59800403757599996</v>
      </c>
      <c r="L71" s="3">
        <f t="shared" si="113"/>
        <v>1.7717629945920004</v>
      </c>
      <c r="M71" s="5">
        <f t="shared" si="114"/>
        <v>9.3502506817177186E-2</v>
      </c>
      <c r="N71" s="5">
        <f t="shared" si="115"/>
        <v>5.5914876600149419E-2</v>
      </c>
      <c r="O71" s="5">
        <f t="shared" si="116"/>
        <v>0.16566428148026077</v>
      </c>
      <c r="P71" s="5">
        <f t="shared" si="117"/>
        <v>9.9067909207322891E-2</v>
      </c>
      <c r="Q71" s="5">
        <f t="shared" si="118"/>
        <v>1.6718660983726576E-2</v>
      </c>
      <c r="R71" s="5">
        <f t="shared" si="119"/>
        <v>0.1467589217261995</v>
      </c>
      <c r="S71" s="5">
        <f t="shared" si="120"/>
        <v>2.6241143068763639E-2</v>
      </c>
      <c r="T71" s="5">
        <f t="shared" si="121"/>
        <v>2.9621504850095834E-2</v>
      </c>
      <c r="U71" s="5">
        <f t="shared" si="122"/>
        <v>8.7762427742567442E-2</v>
      </c>
      <c r="V71" s="5">
        <f t="shared" si="123"/>
        <v>3.0892281424374358E-3</v>
      </c>
      <c r="W71" s="5">
        <f t="shared" si="124"/>
        <v>3.332608923710944E-3</v>
      </c>
      <c r="X71" s="5">
        <f t="shared" si="125"/>
        <v>5.9045931664781252E-3</v>
      </c>
      <c r="Y71" s="5">
        <f t="shared" si="126"/>
        <v>5.2307698352433742E-3</v>
      </c>
      <c r="Z71" s="5">
        <f t="shared" si="127"/>
        <v>8.6674008880234757E-2</v>
      </c>
      <c r="AA71" s="5">
        <f t="shared" si="128"/>
        <v>5.1831407263278458E-2</v>
      </c>
      <c r="AB71" s="5">
        <f t="shared" si="129"/>
        <v>1.5497695408343263E-2</v>
      </c>
      <c r="AC71" s="5">
        <f t="shared" si="130"/>
        <v>2.0456896260953765E-4</v>
      </c>
      <c r="AD71" s="5">
        <f t="shared" si="131"/>
        <v>4.9822839801023791E-4</v>
      </c>
      <c r="AE71" s="5">
        <f t="shared" si="132"/>
        <v>8.827426384493941E-4</v>
      </c>
      <c r="AF71" s="5">
        <f t="shared" si="133"/>
        <v>7.8200537027657134E-4</v>
      </c>
      <c r="AG71" s="5">
        <f t="shared" si="134"/>
        <v>4.6184272554274813E-4</v>
      </c>
      <c r="AH71" s="5">
        <f t="shared" si="135"/>
        <v>3.8391450381734589E-2</v>
      </c>
      <c r="AI71" s="5">
        <f t="shared" si="136"/>
        <v>2.2958242336675948E-2</v>
      </c>
      <c r="AJ71" s="5">
        <f t="shared" si="137"/>
        <v>6.8645608064902379E-3</v>
      </c>
      <c r="AK71" s="5">
        <f t="shared" si="138"/>
        <v>1.3683450261557082E-3</v>
      </c>
      <c r="AL71" s="5">
        <f t="shared" si="139"/>
        <v>8.6698079460324492E-6</v>
      </c>
      <c r="AM71" s="5">
        <f t="shared" si="140"/>
        <v>5.9588518729028942E-5</v>
      </c>
      <c r="AN71" s="5">
        <f t="shared" si="141"/>
        <v>1.0557673238664582E-4</v>
      </c>
      <c r="AO71" s="5">
        <f t="shared" si="142"/>
        <v>9.3528473766300946E-5</v>
      </c>
      <c r="AP71" s="5">
        <f t="shared" si="143"/>
        <v>5.5236762919933579E-5</v>
      </c>
      <c r="AQ71" s="5">
        <f t="shared" si="144"/>
        <v>2.4466613120647469E-5</v>
      </c>
      <c r="AR71" s="5">
        <f t="shared" si="145"/>
        <v>1.3604110219014441E-2</v>
      </c>
      <c r="AS71" s="5">
        <f t="shared" si="146"/>
        <v>8.1353128385995566E-3</v>
      </c>
      <c r="AT71" s="5">
        <f t="shared" si="147"/>
        <v>2.4324749622132019E-3</v>
      </c>
      <c r="AU71" s="5">
        <f t="shared" si="148"/>
        <v>4.8487661623534094E-4</v>
      </c>
      <c r="AV71" s="5">
        <f t="shared" si="149"/>
        <v>7.2489543558730608E-5</v>
      </c>
      <c r="AW71" s="5">
        <f t="shared" si="150"/>
        <v>2.5516242400557329E-7</v>
      </c>
      <c r="AX71" s="5">
        <f t="shared" si="151"/>
        <v>5.9390291321887296E-6</v>
      </c>
      <c r="AY71" s="5">
        <f t="shared" si="152"/>
        <v>1.0522552040215832E-5</v>
      </c>
      <c r="AZ71" s="5">
        <f t="shared" si="153"/>
        <v>9.3217341567614876E-6</v>
      </c>
      <c r="BA71" s="5">
        <f t="shared" si="154"/>
        <v>5.5053012081247567E-6</v>
      </c>
      <c r="BB71" s="5">
        <f t="shared" si="155"/>
        <v>2.4385222386595189E-6</v>
      </c>
      <c r="BC71" s="5">
        <f t="shared" si="156"/>
        <v>8.6409669278931483E-7</v>
      </c>
      <c r="BD71" s="5">
        <f t="shared" si="157"/>
        <v>4.0172098434001092E-3</v>
      </c>
      <c r="BE71" s="5">
        <f t="shared" si="158"/>
        <v>2.4023077061433155E-3</v>
      </c>
      <c r="BF71" s="5">
        <f t="shared" si="159"/>
        <v>7.1829485388682081E-4</v>
      </c>
      <c r="BG71" s="5">
        <f t="shared" si="160"/>
        <v>1.4318107426479392E-4</v>
      </c>
      <c r="BH71" s="5">
        <f t="shared" si="161"/>
        <v>2.1405715128703961E-5</v>
      </c>
      <c r="BI71" s="5">
        <f t="shared" si="162"/>
        <v>2.5601408148333283E-6</v>
      </c>
      <c r="BJ71" s="8">
        <f t="shared" si="163"/>
        <v>0.11972082182807456</v>
      </c>
      <c r="BK71" s="8">
        <f t="shared" si="164"/>
        <v>0.22212454855829691</v>
      </c>
      <c r="BL71" s="8">
        <f t="shared" si="165"/>
        <v>0.56913155568496587</v>
      </c>
      <c r="BM71" s="8">
        <f t="shared" si="166"/>
        <v>0.42001351074711929</v>
      </c>
      <c r="BN71" s="8">
        <f t="shared" si="167"/>
        <v>0.57762715681483634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1.2518</v>
      </c>
      <c r="F72">
        <f>VLOOKUP(B72,home!$B$2:$E$405,3,FALSE)</f>
        <v>0.7641</v>
      </c>
      <c r="G72">
        <f>VLOOKUP(C72,away!$B$2:$E$405,4,FALSE)</f>
        <v>0.86829999999999996</v>
      </c>
      <c r="H72">
        <f>VLOOKUP(A72,away!$A$2:$E$405,3,FALSE)</f>
        <v>1.0562</v>
      </c>
      <c r="I72">
        <f>VLOOKUP(C72,away!$B$2:$E$405,3,FALSE)</f>
        <v>0.74099999999999999</v>
      </c>
      <c r="J72">
        <f>VLOOKUP(B72,home!$B$2:$E$405,4,FALSE)</f>
        <v>0.69979999999999998</v>
      </c>
      <c r="K72" s="3">
        <f t="shared" si="112"/>
        <v>0.83052927995399994</v>
      </c>
      <c r="L72" s="3">
        <f t="shared" si="113"/>
        <v>0.54769441115999995</v>
      </c>
      <c r="M72" s="5">
        <f t="shared" si="114"/>
        <v>0.25202583141373386</v>
      </c>
      <c r="N72" s="5">
        <f t="shared" si="115"/>
        <v>0.20931483229385656</v>
      </c>
      <c r="O72" s="5">
        <f t="shared" si="116"/>
        <v>0.13803313933325437</v>
      </c>
      <c r="P72" s="5">
        <f t="shared" si="117"/>
        <v>0.11464056382023789</v>
      </c>
      <c r="Q72" s="5">
        <f t="shared" si="118"/>
        <v>8.6921048474354459E-2</v>
      </c>
      <c r="R72" s="5">
        <f t="shared" si="119"/>
        <v>3.7799989483846483E-2</v>
      </c>
      <c r="S72" s="5">
        <f t="shared" si="120"/>
        <v>1.3036817296960868E-2</v>
      </c>
      <c r="T72" s="5">
        <f t="shared" si="121"/>
        <v>4.7606172461571374E-2</v>
      </c>
      <c r="U72" s="5">
        <f t="shared" si="122"/>
        <v>3.139399804828779E-2</v>
      </c>
      <c r="V72" s="5">
        <f t="shared" si="123"/>
        <v>6.5890427755025771E-4</v>
      </c>
      <c r="W72" s="5">
        <f t="shared" si="124"/>
        <v>2.4063491934084115E-2</v>
      </c>
      <c r="X72" s="5">
        <f t="shared" si="125"/>
        <v>1.3179440045291606E-2</v>
      </c>
      <c r="Y72" s="5">
        <f t="shared" si="126"/>
        <v>3.6091528275122541E-3</v>
      </c>
      <c r="Z72" s="5">
        <f t="shared" si="127"/>
        <v>6.9009476607364978E-3</v>
      </c>
      <c r="AA72" s="5">
        <f t="shared" si="128"/>
        <v>5.7314390916717237E-3</v>
      </c>
      <c r="AB72" s="5">
        <f t="shared" si="129"/>
        <v>2.3800639909531619E-3</v>
      </c>
      <c r="AC72" s="5">
        <f t="shared" si="130"/>
        <v>1.8732493971501815E-5</v>
      </c>
      <c r="AD72" s="5">
        <f t="shared" si="131"/>
        <v>4.996358657298439E-3</v>
      </c>
      <c r="AE72" s="5">
        <f t="shared" si="132"/>
        <v>2.7364777127532364E-3</v>
      </c>
      <c r="AF72" s="5">
        <f t="shared" si="133"/>
        <v>7.4937677476942359E-4</v>
      </c>
      <c r="AG72" s="5">
        <f t="shared" si="134"/>
        <v>1.3680982379810647E-4</v>
      </c>
      <c r="AH72" s="5">
        <f t="shared" si="135"/>
        <v>9.449026163732638E-4</v>
      </c>
      <c r="AI72" s="5">
        <f t="shared" si="136"/>
        <v>7.8476928960313731E-4</v>
      </c>
      <c r="AJ72" s="5">
        <f t="shared" si="137"/>
        <v>3.2588693651205281E-4</v>
      </c>
      <c r="AK72" s="5">
        <f t="shared" si="138"/>
        <v>9.0219547575923391E-5</v>
      </c>
      <c r="AL72" s="5">
        <f t="shared" si="139"/>
        <v>3.4083866064137931E-7</v>
      </c>
      <c r="AM72" s="5">
        <f t="shared" si="140"/>
        <v>8.2992443160760166E-4</v>
      </c>
      <c r="AN72" s="5">
        <f t="shared" si="141"/>
        <v>4.5454497287662299E-4</v>
      </c>
      <c r="AO72" s="5">
        <f t="shared" si="142"/>
        <v>1.2447587063270008E-4</v>
      </c>
      <c r="AP72" s="5">
        <f t="shared" si="143"/>
        <v>2.2724912889935003E-5</v>
      </c>
      <c r="AQ72" s="5">
        <f t="shared" si="144"/>
        <v>3.1115769459788111E-6</v>
      </c>
      <c r="AR72" s="5">
        <f t="shared" si="145"/>
        <v>1.0350357641561965E-4</v>
      </c>
      <c r="AS72" s="5">
        <f t="shared" si="146"/>
        <v>8.5962750793128393E-5</v>
      </c>
      <c r="AT72" s="5">
        <f t="shared" si="147"/>
        <v>3.5697290759541024E-5</v>
      </c>
      <c r="AU72" s="5">
        <f t="shared" si="148"/>
        <v>9.882548396943397E-6</v>
      </c>
      <c r="AV72" s="5">
        <f t="shared" si="149"/>
        <v>2.051936451055988E-6</v>
      </c>
      <c r="AW72" s="5">
        <f t="shared" si="150"/>
        <v>4.3066502800391933E-9</v>
      </c>
      <c r="AX72" s="5">
        <f t="shared" si="151"/>
        <v>1.1487942343321565E-4</v>
      </c>
      <c r="AY72" s="5">
        <f t="shared" si="152"/>
        <v>6.2918818171655341E-5</v>
      </c>
      <c r="AZ72" s="5">
        <f t="shared" si="153"/>
        <v>1.7230142534703935E-5</v>
      </c>
      <c r="BA72" s="5">
        <f t="shared" si="154"/>
        <v>3.1456175899158478E-6</v>
      </c>
      <c r="BB72" s="5">
        <f t="shared" si="155"/>
        <v>4.3070929341087456E-7</v>
      </c>
      <c r="BC72" s="5">
        <f t="shared" si="156"/>
        <v>4.7179414567161735E-8</v>
      </c>
      <c r="BD72" s="5">
        <f t="shared" si="157"/>
        <v>9.4480550563178066E-6</v>
      </c>
      <c r="BE72" s="5">
        <f t="shared" si="158"/>
        <v>7.8468863628893749E-6</v>
      </c>
      <c r="BF72" s="5">
        <f t="shared" si="159"/>
        <v>3.2585344404256868E-6</v>
      </c>
      <c r="BG72" s="5">
        <f t="shared" si="160"/>
        <v>9.0210275417068545E-7</v>
      </c>
      <c r="BH72" s="5">
        <f t="shared" si="161"/>
        <v>1.8730568771647484E-7</v>
      </c>
      <c r="BI72" s="5">
        <f t="shared" si="162"/>
        <v>3.1112571590090533E-8</v>
      </c>
      <c r="BJ72" s="8">
        <f t="shared" si="163"/>
        <v>0.39494659466067983</v>
      </c>
      <c r="BK72" s="8">
        <f t="shared" si="164"/>
        <v>0.38044410895928671</v>
      </c>
      <c r="BL72" s="8">
        <f t="shared" si="165"/>
        <v>0.21774318043776728</v>
      </c>
      <c r="BM72" s="8">
        <f t="shared" si="166"/>
        <v>0.16123651238766534</v>
      </c>
      <c r="BN72" s="8">
        <f t="shared" si="167"/>
        <v>0.83873540481928355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1.2518</v>
      </c>
      <c r="F73">
        <f>VLOOKUP(B73,home!$B$2:$E$405,3,FALSE)</f>
        <v>1.0072000000000001</v>
      </c>
      <c r="G73">
        <f>VLOOKUP(C73,away!$B$2:$E$405,4,FALSE)</f>
        <v>0.79879999999999995</v>
      </c>
      <c r="H73">
        <f>VLOOKUP(A73,away!$A$2:$E$405,3,FALSE)</f>
        <v>1.0562</v>
      </c>
      <c r="I73">
        <f>VLOOKUP(C73,away!$B$2:$E$405,3,FALSE)</f>
        <v>1.1938</v>
      </c>
      <c r="J73">
        <f>VLOOKUP(B73,home!$B$2:$E$405,4,FALSE)</f>
        <v>1.1526000000000001</v>
      </c>
      <c r="K73" s="3">
        <f t="shared" si="112"/>
        <v>1.007137392448</v>
      </c>
      <c r="L73" s="3">
        <f t="shared" si="113"/>
        <v>1.4533036120559999</v>
      </c>
      <c r="M73" s="5">
        <f t="shared" si="114"/>
        <v>8.5397282075831527E-2</v>
      </c>
      <c r="N73" s="5">
        <f t="shared" si="115"/>
        <v>8.6006795991999313E-2</v>
      </c>
      <c r="O73" s="5">
        <f t="shared" si="116"/>
        <v>0.12410817850057103</v>
      </c>
      <c r="P73" s="5">
        <f t="shared" si="117"/>
        <v>0.12499398727653606</v>
      </c>
      <c r="Q73" s="5">
        <f t="shared" si="118"/>
        <v>4.3310330124094638E-2</v>
      </c>
      <c r="R73" s="5">
        <f t="shared" si="119"/>
        <v>9.0183432050285367E-2</v>
      </c>
      <c r="S73" s="5">
        <f t="shared" si="120"/>
        <v>4.5737687650917944E-2</v>
      </c>
      <c r="T73" s="5">
        <f t="shared" si="121"/>
        <v>6.294305920868451E-2</v>
      </c>
      <c r="U73" s="5">
        <f t="shared" si="122"/>
        <v>9.0827106597135804E-2</v>
      </c>
      <c r="V73" s="5">
        <f t="shared" si="123"/>
        <v>7.4383527194960787E-3</v>
      </c>
      <c r="W73" s="5">
        <f t="shared" si="124"/>
        <v>1.4539817649080914E-2</v>
      </c>
      <c r="X73" s="5">
        <f t="shared" si="125"/>
        <v>2.1130769508044864E-2</v>
      </c>
      <c r="Y73" s="5">
        <f t="shared" si="126"/>
        <v>1.5354711825782196E-2</v>
      </c>
      <c r="Z73" s="5">
        <f t="shared" si="127"/>
        <v>4.3687969182095499E-2</v>
      </c>
      <c r="AA73" s="5">
        <f t="shared" si="128"/>
        <v>4.399978736340425E-2</v>
      </c>
      <c r="AB73" s="5">
        <f t="shared" si="129"/>
        <v>2.2156915556722709E-2</v>
      </c>
      <c r="AC73" s="5">
        <f t="shared" si="130"/>
        <v>6.8045883792990384E-4</v>
      </c>
      <c r="AD73" s="5">
        <f t="shared" si="131"/>
        <v>3.6608985084411899E-3</v>
      </c>
      <c r="AE73" s="5">
        <f t="shared" si="132"/>
        <v>5.3203970256880022E-3</v>
      </c>
      <c r="AF73" s="5">
        <f t="shared" si="133"/>
        <v>3.8660761075021872E-3</v>
      </c>
      <c r="AG73" s="5">
        <f t="shared" si="134"/>
        <v>1.8728607905054422E-3</v>
      </c>
      <c r="AH73" s="5">
        <f t="shared" si="135"/>
        <v>1.5872970853932654E-2</v>
      </c>
      <c r="AI73" s="5">
        <f t="shared" si="136"/>
        <v>1.5986262476232839E-2</v>
      </c>
      <c r="AJ73" s="5">
        <f t="shared" si="137"/>
        <v>8.0501813526512242E-3</v>
      </c>
      <c r="AK73" s="5">
        <f t="shared" si="138"/>
        <v>2.7025462187475558E-3</v>
      </c>
      <c r="AL73" s="5">
        <f t="shared" si="139"/>
        <v>3.9838861969818168E-5</v>
      </c>
      <c r="AM73" s="5">
        <f t="shared" si="140"/>
        <v>7.3740555556164682E-4</v>
      </c>
      <c r="AN73" s="5">
        <f t="shared" si="141"/>
        <v>1.0716741574479025E-3</v>
      </c>
      <c r="AO73" s="5">
        <f t="shared" si="142"/>
        <v>7.7873396198305375E-4</v>
      </c>
      <c r="AP73" s="5">
        <f t="shared" si="143"/>
        <v>3.7724562659355044E-4</v>
      </c>
      <c r="AQ73" s="5">
        <f t="shared" si="144"/>
        <v>1.3706310794018398E-4</v>
      </c>
      <c r="AR73" s="5">
        <f t="shared" si="145"/>
        <v>4.6136491752159885E-3</v>
      </c>
      <c r="AS73" s="5">
        <f t="shared" si="146"/>
        <v>4.646578599996897E-3</v>
      </c>
      <c r="AT73" s="5">
        <f t="shared" si="147"/>
        <v>2.3398715275027766E-3</v>
      </c>
      <c r="AU73" s="5">
        <f t="shared" si="148"/>
        <v>7.855240362908217E-4</v>
      </c>
      <c r="AV73" s="5">
        <f t="shared" si="149"/>
        <v>1.9778265740379153E-4</v>
      </c>
      <c r="AW73" s="5">
        <f t="shared" si="150"/>
        <v>1.6197556243799209E-6</v>
      </c>
      <c r="AX73" s="5">
        <f t="shared" si="151"/>
        <v>1.2377811806750424E-4</v>
      </c>
      <c r="AY73" s="5">
        <f t="shared" si="152"/>
        <v>1.7988718608099788E-4</v>
      </c>
      <c r="AZ73" s="5">
        <f t="shared" si="153"/>
        <v>1.3071534864705204E-4</v>
      </c>
      <c r="BA73" s="5">
        <f t="shared" si="154"/>
        <v>6.3323029446640008E-5</v>
      </c>
      <c r="BB73" s="5">
        <f t="shared" si="155"/>
        <v>2.3006896855282602E-5</v>
      </c>
      <c r="BC73" s="5">
        <f t="shared" si="156"/>
        <v>6.6872012603964072E-6</v>
      </c>
      <c r="BD73" s="5">
        <f t="shared" si="157"/>
        <v>1.1175055018500957E-3</v>
      </c>
      <c r="BE73" s="5">
        <f t="shared" si="158"/>
        <v>1.1254815771795993E-3</v>
      </c>
      <c r="BF73" s="5">
        <f t="shared" si="159"/>
        <v>5.6675729044446197E-4</v>
      </c>
      <c r="BG73" s="5">
        <f t="shared" si="160"/>
        <v>1.9026748654970974E-4</v>
      </c>
      <c r="BH73" s="5">
        <f t="shared" si="161"/>
        <v>4.7906375067827387E-5</v>
      </c>
      <c r="BI73" s="5">
        <f t="shared" si="162"/>
        <v>9.6496603334895166E-6</v>
      </c>
      <c r="BJ73" s="8">
        <f t="shared" si="163"/>
        <v>0.26163523692970742</v>
      </c>
      <c r="BK73" s="8">
        <f t="shared" si="164"/>
        <v>0.26446749460876229</v>
      </c>
      <c r="BL73" s="8">
        <f t="shared" si="165"/>
        <v>0.429528354857519</v>
      </c>
      <c r="BM73" s="8">
        <f t="shared" si="166"/>
        <v>0.44514078212830971</v>
      </c>
      <c r="BN73" s="8">
        <f t="shared" si="167"/>
        <v>0.55400000601931787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1.3974</v>
      </c>
      <c r="F74">
        <f>VLOOKUP(B74,home!$B$2:$E$405,3,FALSE)</f>
        <v>1.2052</v>
      </c>
      <c r="G74">
        <f>VLOOKUP(C74,away!$B$2:$E$405,4,FALSE)</f>
        <v>1.5819000000000001</v>
      </c>
      <c r="H74">
        <f>VLOOKUP(A74,away!$A$2:$E$405,3,FALSE)</f>
        <v>1.3632</v>
      </c>
      <c r="I74">
        <f>VLOOKUP(C74,away!$B$2:$E$405,3,FALSE)</f>
        <v>0.65639999999999998</v>
      </c>
      <c r="J74">
        <f>VLOOKUP(B74,home!$B$2:$E$405,4,FALSE)</f>
        <v>1.2741</v>
      </c>
      <c r="K74" s="3">
        <f t="shared" si="112"/>
        <v>2.6641513167120001</v>
      </c>
      <c r="L74" s="3">
        <f t="shared" si="113"/>
        <v>1.1400703879679999</v>
      </c>
      <c r="M74" s="5">
        <f t="shared" si="114"/>
        <v>2.227652813847103E-2</v>
      </c>
      <c r="N74" s="5">
        <f t="shared" si="115"/>
        <v>5.9348041771879509E-2</v>
      </c>
      <c r="O74" s="5">
        <f t="shared" si="116"/>
        <v>2.5396810077406733E-2</v>
      </c>
      <c r="P74" s="5">
        <f t="shared" si="117"/>
        <v>6.766094500800772E-2</v>
      </c>
      <c r="Q74" s="5">
        <f t="shared" si="118"/>
        <v>7.9056081815415805E-2</v>
      </c>
      <c r="R74" s="5">
        <f t="shared" si="119"/>
        <v>1.4477075559049354E-2</v>
      </c>
      <c r="S74" s="5">
        <f t="shared" si="120"/>
        <v>5.1376985800028536E-2</v>
      </c>
      <c r="T74" s="5">
        <f t="shared" si="121"/>
        <v>9.012949786653103E-2</v>
      </c>
      <c r="U74" s="5">
        <f t="shared" si="122"/>
        <v>3.8569119912780447E-2</v>
      </c>
      <c r="V74" s="5">
        <f t="shared" si="123"/>
        <v>1.7338705311930665E-2</v>
      </c>
      <c r="W74" s="5">
        <f t="shared" si="124"/>
        <v>7.0205788154210552E-2</v>
      </c>
      <c r="X74" s="5">
        <f t="shared" si="125"/>
        <v>8.0039540138570023E-2</v>
      </c>
      <c r="Y74" s="5">
        <f t="shared" si="126"/>
        <v>4.5625354789279926E-2</v>
      </c>
      <c r="Z74" s="5">
        <f t="shared" si="127"/>
        <v>5.5016283830824813E-3</v>
      </c>
      <c r="AA74" s="5">
        <f t="shared" si="128"/>
        <v>1.4657170500849302E-2</v>
      </c>
      <c r="AB74" s="5">
        <f t="shared" si="129"/>
        <v>1.9524460044554982E-2</v>
      </c>
      <c r="AC74" s="5">
        <f t="shared" si="130"/>
        <v>3.2914498034889725E-3</v>
      </c>
      <c r="AD74" s="5">
        <f t="shared" si="131"/>
        <v>4.6759710737960931E-2</v>
      </c>
      <c r="AE74" s="5">
        <f t="shared" si="132"/>
        <v>5.3309361562298561E-2</v>
      </c>
      <c r="AF74" s="5">
        <f t="shared" si="133"/>
        <v>3.038821225932806E-2</v>
      </c>
      <c r="AG74" s="5">
        <f t="shared" si="134"/>
        <v>1.1548233646715355E-2</v>
      </c>
      <c r="AH74" s="5">
        <f t="shared" si="135"/>
        <v>1.5680609012891518E-3</v>
      </c>
      <c r="AI74" s="5">
        <f t="shared" si="136"/>
        <v>4.1775515148540984E-3</v>
      </c>
      <c r="AJ74" s="5">
        <f t="shared" si="137"/>
        <v>5.5648146844653797E-3</v>
      </c>
      <c r="AK74" s="5">
        <f t="shared" si="138"/>
        <v>4.9418361229589059E-3</v>
      </c>
      <c r="AL74" s="5">
        <f t="shared" si="139"/>
        <v>3.9988745600959806E-4</v>
      </c>
      <c r="AM74" s="5">
        <f t="shared" si="140"/>
        <v>2.4914988986322165E-2</v>
      </c>
      <c r="AN74" s="5">
        <f t="shared" si="141"/>
        <v>2.8404841159854751E-2</v>
      </c>
      <c r="AO74" s="5">
        <f t="shared" si="142"/>
        <v>1.6191759140642515E-2</v>
      </c>
      <c r="AP74" s="5">
        <f t="shared" si="143"/>
        <v>6.1532483751189056E-3</v>
      </c>
      <c r="AQ74" s="5">
        <f t="shared" si="144"/>
        <v>1.7537840655713196E-3</v>
      </c>
      <c r="AR74" s="5">
        <f t="shared" si="145"/>
        <v>3.5753996001803494E-4</v>
      </c>
      <c r="AS74" s="5">
        <f t="shared" si="146"/>
        <v>9.525405552592034E-4</v>
      </c>
      <c r="AT74" s="5">
        <f t="shared" si="147"/>
        <v>1.2688560872576935E-3</v>
      </c>
      <c r="AU74" s="5">
        <f t="shared" si="148"/>
        <v>1.1268082051952072E-3</v>
      </c>
      <c r="AV74" s="5">
        <f t="shared" si="149"/>
        <v>7.5049689088817391E-4</v>
      </c>
      <c r="AW74" s="5">
        <f t="shared" si="150"/>
        <v>3.3738504943998745E-5</v>
      </c>
      <c r="AX74" s="5">
        <f t="shared" si="151"/>
        <v>1.1062883452295872E-2</v>
      </c>
      <c r="AY74" s="5">
        <f t="shared" si="152"/>
        <v>1.2612465829503719E-2</v>
      </c>
      <c r="AZ74" s="5">
        <f t="shared" si="153"/>
        <v>7.1895494057377255E-3</v>
      </c>
      <c r="BA74" s="5">
        <f t="shared" si="154"/>
        <v>2.7321974601048366E-3</v>
      </c>
      <c r="BB74" s="5">
        <f t="shared" si="155"/>
        <v>7.7872435458672658E-4</v>
      </c>
      <c r="BC74" s="5">
        <f t="shared" si="156"/>
        <v>1.7756011541076393E-4</v>
      </c>
      <c r="BD74" s="5">
        <f t="shared" si="157"/>
        <v>6.7936786821970704E-5</v>
      </c>
      <c r="BE74" s="5">
        <f t="shared" si="158"/>
        <v>1.8099388006493567E-4</v>
      </c>
      <c r="BF74" s="5">
        <f t="shared" si="159"/>
        <v>2.4109754194590616E-4</v>
      </c>
      <c r="BG74" s="5">
        <f t="shared" si="160"/>
        <v>2.1410677794373755E-4</v>
      </c>
      <c r="BH74" s="5">
        <f t="shared" si="161"/>
        <v>1.4260321359394301E-4</v>
      </c>
      <c r="BI74" s="5">
        <f t="shared" si="162"/>
        <v>7.5983307852733154E-5</v>
      </c>
      <c r="BJ74" s="8">
        <f t="shared" si="163"/>
        <v>0.67838182508733913</v>
      </c>
      <c r="BK74" s="8">
        <f t="shared" si="164"/>
        <v>0.17495696734744026</v>
      </c>
      <c r="BL74" s="8">
        <f t="shared" si="165"/>
        <v>0.13425586252504984</v>
      </c>
      <c r="BM74" s="8">
        <f t="shared" si="166"/>
        <v>0.71230207364812193</v>
      </c>
      <c r="BN74" s="8">
        <f t="shared" si="167"/>
        <v>0.26821548237023013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1.3974</v>
      </c>
      <c r="F75">
        <f>VLOOKUP(B75,home!$B$2:$E$405,3,FALSE)</f>
        <v>1.5819000000000001</v>
      </c>
      <c r="G75">
        <f>VLOOKUP(C75,away!$B$2:$E$405,4,FALSE)</f>
        <v>0.71560000000000001</v>
      </c>
      <c r="H75">
        <f>VLOOKUP(A75,away!$A$2:$E$405,3,FALSE)</f>
        <v>1.3632</v>
      </c>
      <c r="I75">
        <f>VLOOKUP(C75,away!$B$2:$E$405,3,FALSE)</f>
        <v>1.0038</v>
      </c>
      <c r="J75">
        <f>VLOOKUP(B75,home!$B$2:$E$405,4,FALSE)</f>
        <v>0.88800000000000001</v>
      </c>
      <c r="K75" s="3">
        <f t="shared" si="112"/>
        <v>1.5818674761360001</v>
      </c>
      <c r="L75" s="3">
        <f t="shared" si="113"/>
        <v>1.2151215820800001</v>
      </c>
      <c r="M75" s="5">
        <f t="shared" si="114"/>
        <v>6.099343410555632E-2</v>
      </c>
      <c r="N75" s="5">
        <f t="shared" si="115"/>
        <v>9.6483529669423806E-2</v>
      </c>
      <c r="O75" s="5">
        <f t="shared" si="116"/>
        <v>7.411443814683584E-2</v>
      </c>
      <c r="P75" s="5">
        <f t="shared" si="117"/>
        <v>0.1172392192165729</v>
      </c>
      <c r="Q75" s="5">
        <f t="shared" si="118"/>
        <v>7.6312078783432172E-2</v>
      </c>
      <c r="R75" s="5">
        <f t="shared" si="119"/>
        <v>4.502902666797675E-2</v>
      </c>
      <c r="S75" s="5">
        <f t="shared" si="120"/>
        <v>5.6338172805306549E-2</v>
      </c>
      <c r="T75" s="5">
        <f t="shared" si="121"/>
        <v>9.272845390313772E-2</v>
      </c>
      <c r="U75" s="5">
        <f t="shared" si="122"/>
        <v>7.1229952768133029E-2</v>
      </c>
      <c r="V75" s="5">
        <f t="shared" si="123"/>
        <v>1.2032339561795549E-2</v>
      </c>
      <c r="W75" s="5">
        <f t="shared" si="124"/>
        <v>4.0238531821279816E-2</v>
      </c>
      <c r="X75" s="5">
        <f t="shared" si="125"/>
        <v>4.8894708447249961E-2</v>
      </c>
      <c r="Y75" s="5">
        <f t="shared" si="126"/>
        <v>2.9706507741881369E-2</v>
      </c>
      <c r="Z75" s="5">
        <f t="shared" si="127"/>
        <v>1.8238580708104801E-2</v>
      </c>
      <c r="AA75" s="5">
        <f t="shared" si="128"/>
        <v>2.8851017633032484E-2</v>
      </c>
      <c r="AB75" s="5">
        <f t="shared" si="129"/>
        <v>2.281924322356017E-2</v>
      </c>
      <c r="AC75" s="5">
        <f t="shared" si="130"/>
        <v>1.4455060985870576E-3</v>
      </c>
      <c r="AD75" s="5">
        <f t="shared" si="131"/>
        <v>1.5913006193886508E-2</v>
      </c>
      <c r="AE75" s="5">
        <f t="shared" si="132"/>
        <v>1.9336237261964217E-2</v>
      </c>
      <c r="AF75" s="5">
        <f t="shared" si="133"/>
        <v>1.1747939606616109E-2</v>
      </c>
      <c r="AG75" s="5">
        <f t="shared" si="134"/>
        <v>4.7583916536572185E-3</v>
      </c>
      <c r="AH75" s="5">
        <f t="shared" si="135"/>
        <v>5.540523261231522E-3</v>
      </c>
      <c r="AI75" s="5">
        <f t="shared" si="136"/>
        <v>8.7643735477171084E-3</v>
      </c>
      <c r="AJ75" s="5">
        <f t="shared" si="137"/>
        <v>6.9320387319201926E-3</v>
      </c>
      <c r="AK75" s="5">
        <f t="shared" si="138"/>
        <v>3.6551888711131978E-3</v>
      </c>
      <c r="AL75" s="5">
        <f t="shared" si="139"/>
        <v>1.1113983585698956E-4</v>
      </c>
      <c r="AM75" s="5">
        <f t="shared" si="140"/>
        <v>5.0344533891319553E-3</v>
      </c>
      <c r="AN75" s="5">
        <f t="shared" si="141"/>
        <v>6.1174729671100402E-3</v>
      </c>
      <c r="AO75" s="5">
        <f t="shared" si="142"/>
        <v>3.7167367150631931E-3</v>
      </c>
      <c r="AP75" s="5">
        <f t="shared" si="143"/>
        <v>1.5054289991274694E-3</v>
      </c>
      <c r="AQ75" s="5">
        <f t="shared" si="144"/>
        <v>4.5731981678222072E-4</v>
      </c>
      <c r="AR75" s="5">
        <f t="shared" si="145"/>
        <v>1.3464818781477378E-3</v>
      </c>
      <c r="AS75" s="5">
        <f t="shared" si="146"/>
        <v>2.1299558902484229E-3</v>
      </c>
      <c r="AT75" s="5">
        <f t="shared" si="147"/>
        <v>1.6846539741941404E-3</v>
      </c>
      <c r="AU75" s="5">
        <f t="shared" si="148"/>
        <v>8.8829977677365565E-4</v>
      </c>
      <c r="AV75" s="5">
        <f t="shared" si="149"/>
        <v>3.5129313148427879E-4</v>
      </c>
      <c r="AW75" s="5">
        <f t="shared" si="150"/>
        <v>5.9341303475303609E-6</v>
      </c>
      <c r="AX75" s="5">
        <f t="shared" si="151"/>
        <v>1.3273063460650832E-3</v>
      </c>
      <c r="AY75" s="5">
        <f t="shared" si="152"/>
        <v>1.6128385871354281E-3</v>
      </c>
      <c r="AZ75" s="5">
        <f t="shared" si="153"/>
        <v>9.7989748781983702E-4</v>
      </c>
      <c r="BA75" s="5">
        <f t="shared" si="154"/>
        <v>3.9689819522528583E-4</v>
      </c>
      <c r="BB75" s="5">
        <f t="shared" si="155"/>
        <v>1.2056989072671159E-4</v>
      </c>
      <c r="BC75" s="5">
        <f t="shared" si="156"/>
        <v>2.9301415274210902E-5</v>
      </c>
      <c r="BD75" s="5">
        <f t="shared" si="157"/>
        <v>2.72689865002821E-4</v>
      </c>
      <c r="BE75" s="5">
        <f t="shared" si="158"/>
        <v>4.3135922851987899E-4</v>
      </c>
      <c r="BF75" s="5">
        <f t="shared" si="159"/>
        <v>3.4117656706335661E-4</v>
      </c>
      <c r="BG75" s="5">
        <f t="shared" si="160"/>
        <v>1.7989870501908557E-4</v>
      </c>
      <c r="BH75" s="5">
        <f t="shared" si="161"/>
        <v>7.1143977617168919E-5</v>
      </c>
      <c r="BI75" s="5">
        <f t="shared" si="162"/>
        <v>2.2508068863109404E-5</v>
      </c>
      <c r="BJ75" s="8">
        <f t="shared" si="163"/>
        <v>0.45741760889199023</v>
      </c>
      <c r="BK75" s="8">
        <f t="shared" si="164"/>
        <v>0.24977265021081083</v>
      </c>
      <c r="BL75" s="8">
        <f t="shared" si="165"/>
        <v>0.27465526391445411</v>
      </c>
      <c r="BM75" s="8">
        <f t="shared" si="166"/>
        <v>0.52830547267877437</v>
      </c>
      <c r="BN75" s="8">
        <f t="shared" si="167"/>
        <v>0.47017172658979783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1.3974</v>
      </c>
      <c r="F76">
        <f>VLOOKUP(B76,home!$B$2:$E$405,3,FALSE)</f>
        <v>0.71560000000000001</v>
      </c>
      <c r="G76">
        <f>VLOOKUP(C76,away!$B$2:$E$405,4,FALSE)</f>
        <v>1.1676</v>
      </c>
      <c r="H76">
        <f>VLOOKUP(A76,away!$A$2:$E$405,3,FALSE)</f>
        <v>1.3632</v>
      </c>
      <c r="I76">
        <f>VLOOKUP(C76,away!$B$2:$E$405,3,FALSE)</f>
        <v>0.7722</v>
      </c>
      <c r="J76">
        <f>VLOOKUP(B76,home!$B$2:$E$405,4,FALSE)</f>
        <v>1.0038</v>
      </c>
      <c r="K76" s="3">
        <f t="shared" si="112"/>
        <v>1.167575994144</v>
      </c>
      <c r="L76" s="3">
        <f t="shared" si="113"/>
        <v>1.056663159552</v>
      </c>
      <c r="M76" s="5">
        <f t="shared" si="114"/>
        <v>0.10814967261823207</v>
      </c>
      <c r="N76" s="5">
        <f t="shared" si="115"/>
        <v>0.12627296152358042</v>
      </c>
      <c r="O76" s="5">
        <f t="shared" si="116"/>
        <v>0.1142777747732955</v>
      </c>
      <c r="P76" s="5">
        <f t="shared" si="117"/>
        <v>0.13342798648949461</v>
      </c>
      <c r="Q76" s="5">
        <f t="shared" si="118"/>
        <v>7.3716639292200764E-2</v>
      </c>
      <c r="R76" s="5">
        <f t="shared" si="119"/>
        <v>6.0376557279261125E-2</v>
      </c>
      <c r="S76" s="5">
        <f t="shared" si="120"/>
        <v>4.115367884997069E-2</v>
      </c>
      <c r="T76" s="5">
        <f t="shared" si="121"/>
        <v>7.7893656986051954E-2</v>
      </c>
      <c r="U76" s="5">
        <f t="shared" si="122"/>
        <v>7.0494218888325466E-2</v>
      </c>
      <c r="V76" s="5">
        <f t="shared" si="123"/>
        <v>5.6414127781867661E-3</v>
      </c>
      <c r="W76" s="5">
        <f t="shared" si="124"/>
        <v>2.8689926135515308E-2</v>
      </c>
      <c r="X76" s="5">
        <f t="shared" si="125"/>
        <v>3.0315587997667103E-2</v>
      </c>
      <c r="Y76" s="5">
        <f t="shared" si="126"/>
        <v>1.6016682498645803E-2</v>
      </c>
      <c r="Z76" s="5">
        <f t="shared" si="127"/>
        <v>2.1265894592525456E-2</v>
      </c>
      <c r="AA76" s="5">
        <f t="shared" si="128"/>
        <v>2.4829548020229422E-2</v>
      </c>
      <c r="AB76" s="5">
        <f t="shared" si="129"/>
        <v>1.4495192106932783E-2</v>
      </c>
      <c r="AC76" s="5">
        <f t="shared" si="130"/>
        <v>4.3500036207152543E-4</v>
      </c>
      <c r="AD76" s="5">
        <f t="shared" si="131"/>
        <v>8.3744172573980546E-3</v>
      </c>
      <c r="AE76" s="5">
        <f t="shared" si="132"/>
        <v>8.8489381986090222E-3</v>
      </c>
      <c r="AF76" s="5">
        <f t="shared" si="133"/>
        <v>4.675173497811296E-3</v>
      </c>
      <c r="AG76" s="5">
        <f t="shared" si="134"/>
        <v>1.6466945332170198E-3</v>
      </c>
      <c r="AH76" s="5">
        <f t="shared" si="135"/>
        <v>5.6177218427094344E-3</v>
      </c>
      <c r="AI76" s="5">
        <f t="shared" si="136"/>
        <v>6.5591171653259306E-3</v>
      </c>
      <c r="AJ76" s="5">
        <f t="shared" si="137"/>
        <v>3.8291338725062007E-3</v>
      </c>
      <c r="AK76" s="5">
        <f t="shared" si="138"/>
        <v>1.4902682626339633E-3</v>
      </c>
      <c r="AL76" s="5">
        <f t="shared" si="139"/>
        <v>2.1466998846419103E-5</v>
      </c>
      <c r="AM76" s="5">
        <f t="shared" si="140"/>
        <v>1.9555537109366408E-3</v>
      </c>
      <c r="AN76" s="5">
        <f t="shared" si="141"/>
        <v>2.0663615628719488E-3</v>
      </c>
      <c r="AO76" s="5">
        <f t="shared" si="142"/>
        <v>1.091724068900541E-3</v>
      </c>
      <c r="AP76" s="5">
        <f t="shared" si="143"/>
        <v>3.8452820133447034E-4</v>
      </c>
      <c r="AQ76" s="5">
        <f t="shared" si="144"/>
        <v>1.0157919603973224E-4</v>
      </c>
      <c r="AR76" s="5">
        <f t="shared" si="145"/>
        <v>1.1872079423603274E-3</v>
      </c>
      <c r="AS76" s="5">
        <f t="shared" si="146"/>
        <v>1.3861554935570117E-3</v>
      </c>
      <c r="AT76" s="5">
        <f t="shared" si="147"/>
        <v>8.0922093921399773E-4</v>
      </c>
      <c r="AU76" s="5">
        <f t="shared" si="148"/>
        <v>3.149423141949748E-4</v>
      </c>
      <c r="AV76" s="5">
        <f t="shared" si="149"/>
        <v>9.1929771398552437E-5</v>
      </c>
      <c r="AW76" s="5">
        <f t="shared" si="150"/>
        <v>7.3568272014638858E-7</v>
      </c>
      <c r="AX76" s="5">
        <f t="shared" si="151"/>
        <v>3.805429280248063E-4</v>
      </c>
      <c r="AY76" s="5">
        <f t="shared" si="152"/>
        <v>4.021056926718611E-4</v>
      </c>
      <c r="AZ76" s="5">
        <f t="shared" si="153"/>
        <v>2.1244513584624711E-4</v>
      </c>
      <c r="BA76" s="5">
        <f t="shared" si="154"/>
        <v>7.4827649491583109E-5</v>
      </c>
      <c r="BB76" s="5">
        <f t="shared" si="155"/>
        <v>1.9766905133406452E-5</v>
      </c>
      <c r="BC76" s="5">
        <f t="shared" si="156"/>
        <v>4.1773920865659835E-6</v>
      </c>
      <c r="BD76" s="5">
        <f t="shared" si="157"/>
        <v>2.090798159032819E-4</v>
      </c>
      <c r="BE76" s="5">
        <f t="shared" si="158"/>
        <v>2.4411657390871884E-4</v>
      </c>
      <c r="BF76" s="5">
        <f t="shared" si="159"/>
        <v>1.4251232573424987E-4</v>
      </c>
      <c r="BG76" s="5">
        <f t="shared" si="160"/>
        <v>5.5464656798980095E-5</v>
      </c>
      <c r="BH76" s="5">
        <f t="shared" si="161"/>
        <v>1.6189800450481241E-5</v>
      </c>
      <c r="BI76" s="5">
        <f t="shared" si="162"/>
        <v>3.7805644711927227E-6</v>
      </c>
      <c r="BJ76" s="8">
        <f t="shared" si="163"/>
        <v>0.38314429036403452</v>
      </c>
      <c r="BK76" s="8">
        <f t="shared" si="164"/>
        <v>0.28923132378947386</v>
      </c>
      <c r="BL76" s="8">
        <f t="shared" si="165"/>
        <v>0.30643013240921163</v>
      </c>
      <c r="BM76" s="8">
        <f t="shared" si="166"/>
        <v>0.38344867916922931</v>
      </c>
      <c r="BN76" s="8">
        <f t="shared" si="167"/>
        <v>0.61622159197606452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1.3974</v>
      </c>
      <c r="F77">
        <f>VLOOKUP(B77,home!$B$2:$E$405,3,FALSE)</f>
        <v>0.94159999999999999</v>
      </c>
      <c r="G77">
        <f>VLOOKUP(C77,away!$B$2:$E$405,4,FALSE)</f>
        <v>1.2052</v>
      </c>
      <c r="H77">
        <f>VLOOKUP(A77,away!$A$2:$E$405,3,FALSE)</f>
        <v>1.3632</v>
      </c>
      <c r="I77">
        <f>VLOOKUP(C77,away!$B$2:$E$405,3,FALSE)</f>
        <v>0.69499999999999995</v>
      </c>
      <c r="J77">
        <f>VLOOKUP(B77,home!$B$2:$E$405,4,FALSE)</f>
        <v>1.1583000000000001</v>
      </c>
      <c r="K77" s="3">
        <f t="shared" si="112"/>
        <v>1.585792325568</v>
      </c>
      <c r="L77" s="3">
        <f t="shared" si="113"/>
        <v>1.0974012192</v>
      </c>
      <c r="M77" s="5">
        <f t="shared" si="114"/>
        <v>6.8344543908649538E-2</v>
      </c>
      <c r="N77" s="5">
        <f t="shared" si="115"/>
        <v>0.10838025322478163</v>
      </c>
      <c r="O77" s="5">
        <f t="shared" si="116"/>
        <v>7.5001385811019936E-2</v>
      </c>
      <c r="P77" s="5">
        <f t="shared" si="117"/>
        <v>0.11893662202608009</v>
      </c>
      <c r="Q77" s="5">
        <f t="shared" si="118"/>
        <v>8.5934286903487617E-2</v>
      </c>
      <c r="R77" s="5">
        <f t="shared" si="119"/>
        <v>4.1153306115351423E-2</v>
      </c>
      <c r="S77" s="5">
        <f t="shared" si="120"/>
        <v>5.174487694980566E-2</v>
      </c>
      <c r="T77" s="5">
        <f t="shared" si="121"/>
        <v>9.4304391218969899E-2</v>
      </c>
      <c r="U77" s="5">
        <f t="shared" si="122"/>
        <v>6.5260597009474924E-2</v>
      </c>
      <c r="V77" s="5">
        <f t="shared" si="123"/>
        <v>1.0005449382065414E-2</v>
      </c>
      <c r="W77" s="5">
        <f t="shared" si="124"/>
        <v>4.542464422490311E-2</v>
      </c>
      <c r="X77" s="5">
        <f t="shared" si="125"/>
        <v>4.9849059954134911E-2</v>
      </c>
      <c r="Y77" s="5">
        <f t="shared" si="126"/>
        <v>2.7352209584820771E-2</v>
      </c>
      <c r="Z77" s="5">
        <f t="shared" si="127"/>
        <v>1.5053896101699157E-2</v>
      </c>
      <c r="AA77" s="5">
        <f t="shared" si="128"/>
        <v>2.3872352907972554E-2</v>
      </c>
      <c r="AB77" s="5">
        <f t="shared" si="129"/>
        <v>1.8928297017356904E-2</v>
      </c>
      <c r="AC77" s="5">
        <f t="shared" si="130"/>
        <v>1.0882492252658679E-3</v>
      </c>
      <c r="AD77" s="5">
        <f t="shared" si="131"/>
        <v>1.8008513050877039E-2</v>
      </c>
      <c r="AE77" s="5">
        <f t="shared" si="132"/>
        <v>1.9762564178011571E-2</v>
      </c>
      <c r="AF77" s="5">
        <f t="shared" si="133"/>
        <v>1.0843731011734071E-2</v>
      </c>
      <c r="AG77" s="5">
        <f t="shared" si="134"/>
        <v>3.9666412109846064E-3</v>
      </c>
      <c r="AH77" s="5">
        <f t="shared" si="135"/>
        <v>4.1300409839286952E-3</v>
      </c>
      <c r="AI77" s="5">
        <f t="shared" si="136"/>
        <v>6.549387296595436E-3</v>
      </c>
      <c r="AJ77" s="5">
        <f t="shared" si="137"/>
        <v>5.1929840560567975E-3</v>
      </c>
      <c r="AK77" s="5">
        <f t="shared" si="138"/>
        <v>2.7449980876306178E-3</v>
      </c>
      <c r="AL77" s="5">
        <f t="shared" si="139"/>
        <v>7.5753047352908193E-5</v>
      </c>
      <c r="AM77" s="5">
        <f t="shared" si="140"/>
        <v>5.7115523581943934E-3</v>
      </c>
      <c r="AN77" s="5">
        <f t="shared" si="141"/>
        <v>6.267864521407162E-3</v>
      </c>
      <c r="AO77" s="5">
        <f t="shared" si="142"/>
        <v>3.4391810837863216E-3</v>
      </c>
      <c r="AP77" s="5">
        <f t="shared" si="143"/>
        <v>1.2580538381322288E-3</v>
      </c>
      <c r="AQ77" s="5">
        <f t="shared" si="144"/>
        <v>3.4514745394638685E-4</v>
      </c>
      <c r="AR77" s="5">
        <f t="shared" si="145"/>
        <v>9.0646240222186391E-4</v>
      </c>
      <c r="AS77" s="5">
        <f t="shared" si="146"/>
        <v>1.4374611208593652E-3</v>
      </c>
      <c r="AT77" s="5">
        <f t="shared" si="147"/>
        <v>1.1397574068805786E-3</v>
      </c>
      <c r="AU77" s="5">
        <f t="shared" si="148"/>
        <v>6.0247284961350189E-4</v>
      </c>
      <c r="AV77" s="5">
        <f t="shared" si="149"/>
        <v>2.3884920532004386E-4</v>
      </c>
      <c r="AW77" s="5">
        <f t="shared" si="150"/>
        <v>3.6619242594873574E-6</v>
      </c>
      <c r="AX77" s="5">
        <f t="shared" si="151"/>
        <v>1.5095559827840786E-3</v>
      </c>
      <c r="AY77" s="5">
        <f t="shared" si="152"/>
        <v>1.6565885759579019E-3</v>
      </c>
      <c r="AZ77" s="5">
        <f t="shared" si="153"/>
        <v>9.0897116148449652E-4</v>
      </c>
      <c r="BA77" s="5">
        <f t="shared" si="154"/>
        <v>3.3250202027690888E-4</v>
      </c>
      <c r="BB77" s="5">
        <f t="shared" si="155"/>
        <v>9.1222030609585736E-5</v>
      </c>
      <c r="BC77" s="5">
        <f t="shared" si="156"/>
        <v>2.0021433521771829E-5</v>
      </c>
      <c r="BD77" s="5">
        <f t="shared" si="157"/>
        <v>1.6579215755953896E-4</v>
      </c>
      <c r="BE77" s="5">
        <f t="shared" si="158"/>
        <v>2.6291193109727752E-4</v>
      </c>
      <c r="BF77" s="5">
        <f t="shared" si="159"/>
        <v>2.0846186131716281E-4</v>
      </c>
      <c r="BG77" s="5">
        <f t="shared" si="160"/>
        <v>1.1019240661679249E-4</v>
      </c>
      <c r="BH77" s="5">
        <f t="shared" si="161"/>
        <v>4.3685568187194518E-5</v>
      </c>
      <c r="BI77" s="5">
        <f t="shared" si="162"/>
        <v>1.3855247753866122E-5</v>
      </c>
      <c r="BJ77" s="8">
        <f t="shared" si="163"/>
        <v>0.48536695502280636</v>
      </c>
      <c r="BK77" s="8">
        <f t="shared" si="164"/>
        <v>0.25185208311517737</v>
      </c>
      <c r="BL77" s="8">
        <f t="shared" si="165"/>
        <v>0.2479632514428145</v>
      </c>
      <c r="BM77" s="8">
        <f t="shared" si="166"/>
        <v>0.50083286104142877</v>
      </c>
      <c r="BN77" s="8">
        <f t="shared" si="167"/>
        <v>0.49775039798937015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1.3974</v>
      </c>
      <c r="F78">
        <f>VLOOKUP(B78,home!$B$2:$E$405,3,FALSE)</f>
        <v>0.75329999999999997</v>
      </c>
      <c r="G78">
        <f>VLOOKUP(C78,away!$B$2:$E$405,4,FALSE)</f>
        <v>1.0546</v>
      </c>
      <c r="H78">
        <f>VLOOKUP(A78,away!$A$2:$E$405,3,FALSE)</f>
        <v>1.3632</v>
      </c>
      <c r="I78">
        <f>VLOOKUP(C78,away!$B$2:$E$405,3,FALSE)</f>
        <v>1.0424</v>
      </c>
      <c r="J78">
        <f>VLOOKUP(B78,home!$B$2:$E$405,4,FALSE)</f>
        <v>1.1196999999999999</v>
      </c>
      <c r="K78" s="3">
        <f t="shared" si="112"/>
        <v>1.110136733532</v>
      </c>
      <c r="L78" s="3">
        <f t="shared" si="113"/>
        <v>1.5910933416959998</v>
      </c>
      <c r="M78" s="5">
        <f t="shared" si="114"/>
        <v>6.7122895726331594E-2</v>
      </c>
      <c r="N78" s="5">
        <f t="shared" si="115"/>
        <v>7.4515592206838802E-2</v>
      </c>
      <c r="O78" s="5">
        <f t="shared" si="116"/>
        <v>0.10679879246552106</v>
      </c>
      <c r="P78" s="5">
        <f t="shared" si="117"/>
        <v>0.11856126261283552</v>
      </c>
      <c r="Q78" s="5">
        <f t="shared" si="118"/>
        <v>4.1361248064851308E-2</v>
      </c>
      <c r="R78" s="5">
        <f t="shared" si="119"/>
        <v>8.4963423796531767E-2</v>
      </c>
      <c r="S78" s="5">
        <f t="shared" si="120"/>
        <v>5.2354613281513432E-2</v>
      </c>
      <c r="T78" s="5">
        <f t="shared" si="121"/>
        <v>6.580960640022146E-2</v>
      </c>
      <c r="U78" s="5">
        <f t="shared" si="122"/>
        <v>9.4321017763176779E-2</v>
      </c>
      <c r="V78" s="5">
        <f t="shared" si="123"/>
        <v>1.0275065008403235E-2</v>
      </c>
      <c r="W78" s="5">
        <f t="shared" si="124"/>
        <v>1.5305546940506922E-2</v>
      </c>
      <c r="X78" s="5">
        <f t="shared" si="125"/>
        <v>2.435255382805614E-2</v>
      </c>
      <c r="Y78" s="5">
        <f t="shared" si="126"/>
        <v>1.9373593124556786E-2</v>
      </c>
      <c r="Z78" s="5">
        <f t="shared" si="127"/>
        <v>4.5061579296785725E-2</v>
      </c>
      <c r="AA78" s="5">
        <f t="shared" si="128"/>
        <v>5.0024514448326896E-2</v>
      </c>
      <c r="AB78" s="5">
        <f t="shared" si="129"/>
        <v>2.7767025533094992E-2</v>
      </c>
      <c r="AC78" s="5">
        <f t="shared" si="130"/>
        <v>1.1343229717324281E-3</v>
      </c>
      <c r="AD78" s="5">
        <f t="shared" si="131"/>
        <v>4.2478124713637667E-3</v>
      </c>
      <c r="AE78" s="5">
        <f t="shared" si="132"/>
        <v>6.7586661399601173E-3</v>
      </c>
      <c r="AF78" s="5">
        <f t="shared" si="133"/>
        <v>5.3768343470183754E-3</v>
      </c>
      <c r="AG78" s="5">
        <f t="shared" si="134"/>
        <v>2.851681776314432E-3</v>
      </c>
      <c r="AH78" s="5">
        <f t="shared" si="135"/>
        <v>1.7924294696355512E-2</v>
      </c>
      <c r="AI78" s="5">
        <f t="shared" si="136"/>
        <v>1.9898417965077058E-2</v>
      </c>
      <c r="AJ78" s="5">
        <f t="shared" si="137"/>
        <v>1.1044982361102561E-2</v>
      </c>
      <c r="AK78" s="5">
        <f t="shared" si="138"/>
        <v>4.0871468800909834E-3</v>
      </c>
      <c r="AL78" s="5">
        <f t="shared" si="139"/>
        <v>8.0143600650162402E-5</v>
      </c>
      <c r="AM78" s="5">
        <f t="shared" si="140"/>
        <v>9.4313053232325213E-4</v>
      </c>
      <c r="AN78" s="5">
        <f t="shared" si="141"/>
        <v>1.5006087103297302E-3</v>
      </c>
      <c r="AO78" s="5">
        <f t="shared" si="142"/>
        <v>1.193804263748328E-3</v>
      </c>
      <c r="AP78" s="5">
        <f t="shared" si="143"/>
        <v>6.3315133844608668E-4</v>
      </c>
      <c r="AQ78" s="5">
        <f t="shared" si="144"/>
        <v>2.5185071972186964E-4</v>
      </c>
      <c r="AR78" s="5">
        <f t="shared" si="145"/>
        <v>5.703845189193632E-3</v>
      </c>
      <c r="AS78" s="5">
        <f t="shared" si="146"/>
        <v>6.3320480669036318E-3</v>
      </c>
      <c r="AT78" s="5">
        <f t="shared" si="147"/>
        <v>3.5147195787800078E-3</v>
      </c>
      <c r="AU78" s="5">
        <f t="shared" si="148"/>
        <v>1.3006064374892678E-3</v>
      </c>
      <c r="AV78" s="5">
        <f t="shared" si="149"/>
        <v>3.6096274553125705E-4</v>
      </c>
      <c r="AW78" s="5">
        <f t="shared" si="150"/>
        <v>3.9322260975361841E-6</v>
      </c>
      <c r="AX78" s="5">
        <f t="shared" si="151"/>
        <v>1.7450064140793833E-4</v>
      </c>
      <c r="AY78" s="5">
        <f t="shared" si="152"/>
        <v>2.7764680866585194E-4</v>
      </c>
      <c r="AZ78" s="5">
        <f t="shared" si="153"/>
        <v>2.208809943056902E-4</v>
      </c>
      <c r="BA78" s="5">
        <f t="shared" si="154"/>
        <v>1.171474264489919E-4</v>
      </c>
      <c r="BB78" s="5">
        <f t="shared" si="155"/>
        <v>4.6598122554953202E-5</v>
      </c>
      <c r="BC78" s="5">
        <f t="shared" si="156"/>
        <v>1.4828392506544037E-5</v>
      </c>
      <c r="BD78" s="5">
        <f t="shared" si="157"/>
        <v>1.5125583504317932E-3</v>
      </c>
      <c r="BE78" s="5">
        <f t="shared" si="158"/>
        <v>1.6791465864249011E-3</v>
      </c>
      <c r="BF78" s="5">
        <f t="shared" si="159"/>
        <v>9.3204115328757435E-4</v>
      </c>
      <c r="BG78" s="5">
        <f t="shared" si="160"/>
        <v>3.4489770714268847E-4</v>
      </c>
      <c r="BH78" s="5">
        <f t="shared" si="161"/>
        <v>9.5720903502515207E-5</v>
      </c>
      <c r="BI78" s="5">
        <f t="shared" si="162"/>
        <v>2.125265822900279E-5</v>
      </c>
      <c r="BJ78" s="8">
        <f t="shared" si="163"/>
        <v>0.26532728325014743</v>
      </c>
      <c r="BK78" s="8">
        <f t="shared" si="164"/>
        <v>0.24980595001013223</v>
      </c>
      <c r="BL78" s="8">
        <f t="shared" si="165"/>
        <v>0.43862741528619398</v>
      </c>
      <c r="BM78" s="8">
        <f t="shared" si="166"/>
        <v>0.50522529838778107</v>
      </c>
      <c r="BN78" s="8">
        <f t="shared" si="167"/>
        <v>0.49332321487291003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1.3974</v>
      </c>
      <c r="F79">
        <f>VLOOKUP(B79,home!$B$2:$E$405,3,FALSE)</f>
        <v>0.71560000000000001</v>
      </c>
      <c r="G79">
        <f>VLOOKUP(C79,away!$B$2:$E$405,4,FALSE)</f>
        <v>0.52729999999999999</v>
      </c>
      <c r="H79">
        <f>VLOOKUP(A79,away!$A$2:$E$405,3,FALSE)</f>
        <v>1.3632</v>
      </c>
      <c r="I79">
        <f>VLOOKUP(C79,away!$B$2:$E$405,3,FALSE)</f>
        <v>1.6215999999999999</v>
      </c>
      <c r="J79">
        <f>VLOOKUP(B79,home!$B$2:$E$405,4,FALSE)</f>
        <v>0.81079999999999997</v>
      </c>
      <c r="K79" s="3">
        <f t="shared" si="112"/>
        <v>0.52728915871199999</v>
      </c>
      <c r="L79" s="3">
        <f t="shared" si="113"/>
        <v>1.792326199296</v>
      </c>
      <c r="M79" s="5">
        <f t="shared" si="114"/>
        <v>9.8311393022783605E-2</v>
      </c>
      <c r="N79" s="5">
        <f t="shared" si="115"/>
        <v>5.1838531718788355E-2</v>
      </c>
      <c r="O79" s="5">
        <f t="shared" si="116"/>
        <v>0.17620608540402102</v>
      </c>
      <c r="P79" s="5">
        <f t="shared" si="117"/>
        <v>9.2911558532621064E-2</v>
      </c>
      <c r="Q79" s="5">
        <f t="shared" si="118"/>
        <v>1.3666947889432615E-2</v>
      </c>
      <c r="R79" s="5">
        <f t="shared" si="119"/>
        <v>0.15790939167250773</v>
      </c>
      <c r="S79" s="5">
        <f t="shared" si="120"/>
        <v>2.1952078603341731E-2</v>
      </c>
      <c r="T79" s="5">
        <f t="shared" si="121"/>
        <v>2.4495628766643244E-2</v>
      </c>
      <c r="U79" s="5">
        <f t="shared" si="122"/>
        <v>8.3263910287720289E-2</v>
      </c>
      <c r="V79" s="5">
        <f t="shared" si="123"/>
        <v>2.3051491720512637E-3</v>
      </c>
      <c r="W79" s="5">
        <f t="shared" si="124"/>
        <v>2.4021444849265561E-3</v>
      </c>
      <c r="X79" s="5">
        <f t="shared" si="125"/>
        <v>4.305426494828261E-3</v>
      </c>
      <c r="Y79" s="5">
        <f t="shared" si="126"/>
        <v>3.8583643529119193E-3</v>
      </c>
      <c r="Z79" s="5">
        <f t="shared" si="127"/>
        <v>9.4341713269843058E-2</v>
      </c>
      <c r="AA79" s="5">
        <f t="shared" si="128"/>
        <v>4.9745362621504273E-2</v>
      </c>
      <c r="AB79" s="5">
        <f t="shared" si="129"/>
        <v>1.3115095203258176E-2</v>
      </c>
      <c r="AC79" s="5">
        <f t="shared" si="130"/>
        <v>1.3615855932373291E-4</v>
      </c>
      <c r="AD79" s="5">
        <f t="shared" si="131"/>
        <v>3.1665618614039852E-4</v>
      </c>
      <c r="AE79" s="5">
        <f t="shared" si="132"/>
        <v>5.6755117858858708E-4</v>
      </c>
      <c r="AF79" s="5">
        <f t="shared" si="133"/>
        <v>5.0861842341282397E-4</v>
      </c>
      <c r="AG79" s="5">
        <f t="shared" si="134"/>
        <v>3.038700419091435E-4</v>
      </c>
      <c r="AH79" s="5">
        <f t="shared" si="135"/>
        <v>4.227278109500273E-2</v>
      </c>
      <c r="AI79" s="5">
        <f t="shared" si="136"/>
        <v>2.2289979180000526E-2</v>
      </c>
      <c r="AJ79" s="5">
        <f t="shared" si="137"/>
        <v>5.8766321847652349E-3</v>
      </c>
      <c r="AK79" s="5">
        <f t="shared" si="138"/>
        <v>1.0328948135882412E-3</v>
      </c>
      <c r="AL79" s="5">
        <f t="shared" si="139"/>
        <v>5.1471975181523746E-6</v>
      </c>
      <c r="AM79" s="5">
        <f t="shared" si="140"/>
        <v>3.3393874798184253E-5</v>
      </c>
      <c r="AN79" s="5">
        <f t="shared" si="141"/>
        <v>5.9852716696796056E-5</v>
      </c>
      <c r="AO79" s="5">
        <f t="shared" si="142"/>
        <v>5.3637796117354374E-5</v>
      </c>
      <c r="AP79" s="5">
        <f t="shared" si="143"/>
        <v>3.2045475751210504E-5</v>
      </c>
      <c r="AQ79" s="5">
        <f t="shared" si="144"/>
        <v>1.435898643944982E-5</v>
      </c>
      <c r="AR79" s="5">
        <f t="shared" si="145"/>
        <v>1.5153322614735594E-2</v>
      </c>
      <c r="AS79" s="5">
        <f t="shared" si="146"/>
        <v>7.9901827332154556E-3</v>
      </c>
      <c r="AT79" s="5">
        <f t="shared" si="147"/>
        <v>2.1065683656761626E-3</v>
      </c>
      <c r="AU79" s="5">
        <f t="shared" si="148"/>
        <v>3.7025688710223218E-4</v>
      </c>
      <c r="AV79" s="5">
        <f t="shared" si="149"/>
        <v>4.8808110626864986E-5</v>
      </c>
      <c r="AW79" s="5">
        <f t="shared" si="150"/>
        <v>1.3512454004637012E-7</v>
      </c>
      <c r="AX79" s="5">
        <f t="shared" si="151"/>
        <v>2.9347046914114037E-6</v>
      </c>
      <c r="AY79" s="5">
        <f t="shared" si="152"/>
        <v>5.2599481056135413E-6</v>
      </c>
      <c r="AZ79" s="5">
        <f t="shared" si="153"/>
        <v>4.713771398314258E-6</v>
      </c>
      <c r="BA79" s="5">
        <f t="shared" si="154"/>
        <v>2.8162053248969283E-6</v>
      </c>
      <c r="BB79" s="5">
        <f t="shared" si="155"/>
        <v>1.2618896466024177E-6</v>
      </c>
      <c r="BC79" s="5">
        <f t="shared" si="156"/>
        <v>4.5234357484517639E-7</v>
      </c>
      <c r="BD79" s="5">
        <f t="shared" si="157"/>
        <v>4.5266161881291952E-3</v>
      </c>
      <c r="BE79" s="5">
        <f t="shared" si="158"/>
        <v>2.3868356416507637E-3</v>
      </c>
      <c r="BF79" s="5">
        <f t="shared" si="159"/>
        <v>6.2927627873492382E-4</v>
      </c>
      <c r="BG79" s="5">
        <f t="shared" si="160"/>
        <v>1.1060351987051866E-4</v>
      </c>
      <c r="BH79" s="5">
        <f t="shared" si="161"/>
        <v>1.4580009235777939E-5</v>
      </c>
      <c r="BI79" s="5">
        <f t="shared" si="162"/>
        <v>1.5375761607893083E-6</v>
      </c>
      <c r="BJ79" s="8">
        <f t="shared" si="163"/>
        <v>0.10247446725012657</v>
      </c>
      <c r="BK79" s="8">
        <f t="shared" si="164"/>
        <v>0.21562674503574514</v>
      </c>
      <c r="BL79" s="8">
        <f t="shared" si="165"/>
        <v>0.5850507203875065</v>
      </c>
      <c r="BM79" s="8">
        <f t="shared" si="166"/>
        <v>0.40664461287950138</v>
      </c>
      <c r="BN79" s="8">
        <f t="shared" si="167"/>
        <v>0.59084390824015443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1.3974</v>
      </c>
      <c r="F80">
        <f>VLOOKUP(B80,home!$B$2:$E$405,3,FALSE)</f>
        <v>1.0546</v>
      </c>
      <c r="G80">
        <f>VLOOKUP(C80,away!$B$2:$E$405,4,FALSE)</f>
        <v>0.90390000000000004</v>
      </c>
      <c r="H80">
        <f>VLOOKUP(A80,away!$A$2:$E$405,3,FALSE)</f>
        <v>1.3632</v>
      </c>
      <c r="I80">
        <f>VLOOKUP(C80,away!$B$2:$E$405,3,FALSE)</f>
        <v>0.84940000000000004</v>
      </c>
      <c r="J80">
        <f>VLOOKUP(B80,home!$B$2:$E$405,4,FALSE)</f>
        <v>0.42470000000000002</v>
      </c>
      <c r="K80" s="3">
        <f t="shared" si="112"/>
        <v>1.3320756583560001</v>
      </c>
      <c r="L80" s="3">
        <f t="shared" si="113"/>
        <v>0.49176101337599998</v>
      </c>
      <c r="M80" s="5">
        <f t="shared" si="114"/>
        <v>0.16140530230535982</v>
      </c>
      <c r="N80" s="5">
        <f t="shared" si="115"/>
        <v>0.2150040743305614</v>
      </c>
      <c r="O80" s="5">
        <f t="shared" si="116"/>
        <v>7.9372835025943361E-2</v>
      </c>
      <c r="P80" s="5">
        <f t="shared" si="117"/>
        <v>0.10573062147276568</v>
      </c>
      <c r="Q80" s="5">
        <f t="shared" si="118"/>
        <v>0.14320084693155247</v>
      </c>
      <c r="R80" s="5">
        <f t="shared" si="119"/>
        <v>1.9516232893441988E-2</v>
      </c>
      <c r="S80" s="5">
        <f t="shared" si="120"/>
        <v>1.7315051236464304E-2</v>
      </c>
      <c r="T80" s="5">
        <f t="shared" si="121"/>
        <v>7.0420593603361697E-2</v>
      </c>
      <c r="U80" s="5">
        <f t="shared" si="122"/>
        <v>2.5997098780160762E-2</v>
      </c>
      <c r="V80" s="5">
        <f t="shared" si="123"/>
        <v>1.2602719172141528E-3</v>
      </c>
      <c r="W80" s="5">
        <f t="shared" si="124"/>
        <v>6.3584787484494865E-2</v>
      </c>
      <c r="X80" s="5">
        <f t="shared" si="125"/>
        <v>3.1268519528672795E-2</v>
      </c>
      <c r="Y80" s="5">
        <f t="shared" si="126"/>
        <v>7.6883194250936902E-3</v>
      </c>
      <c r="Z80" s="5">
        <f t="shared" si="127"/>
        <v>3.1991074883203525E-3</v>
      </c>
      <c r="AA80" s="5">
        <f t="shared" si="128"/>
        <v>4.2614532136559429E-3</v>
      </c>
      <c r="AB80" s="5">
        <f t="shared" si="129"/>
        <v>2.8382890475670162E-3</v>
      </c>
      <c r="AC80" s="5">
        <f t="shared" si="130"/>
        <v>5.1597334136688601E-5</v>
      </c>
      <c r="AD80" s="5">
        <f t="shared" si="131"/>
        <v>2.1174936912458697E-2</v>
      </c>
      <c r="AE80" s="5">
        <f t="shared" si="132"/>
        <v>1.0413008434243557E-2</v>
      </c>
      <c r="AF80" s="5">
        <f t="shared" si="133"/>
        <v>2.5603557899582232E-3</v>
      </c>
      <c r="AG80" s="5">
        <f t="shared" si="134"/>
        <v>4.1969438595765497E-4</v>
      </c>
      <c r="AH80" s="5">
        <f t="shared" si="135"/>
        <v>3.9329908508879154E-4</v>
      </c>
      <c r="AI80" s="5">
        <f t="shared" si="136"/>
        <v>5.2390413770046448E-4</v>
      </c>
      <c r="AJ80" s="5">
        <f t="shared" si="137"/>
        <v>3.4893997457138934E-4</v>
      </c>
      <c r="AK80" s="5">
        <f t="shared" si="138"/>
        <v>1.5493814878463652E-4</v>
      </c>
      <c r="AL80" s="5">
        <f t="shared" si="139"/>
        <v>1.3519799230112097E-6</v>
      </c>
      <c r="AM80" s="5">
        <f t="shared" si="140"/>
        <v>5.6413236056620346E-3</v>
      </c>
      <c r="AN80" s="5">
        <f t="shared" si="141"/>
        <v>2.7741830131023121E-3</v>
      </c>
      <c r="AO80" s="5">
        <f t="shared" si="142"/>
        <v>6.8211752490683901E-4</v>
      </c>
      <c r="AP80" s="5">
        <f t="shared" si="143"/>
        <v>1.1181293509657203E-4</v>
      </c>
      <c r="AQ80" s="5">
        <f t="shared" si="144"/>
        <v>1.3746310567908791E-5</v>
      </c>
      <c r="AR80" s="5">
        <f t="shared" si="145"/>
        <v>3.8681831328623573E-5</v>
      </c>
      <c r="AS80" s="5">
        <f t="shared" si="146"/>
        <v>5.1527125933491991E-5</v>
      </c>
      <c r="AT80" s="5">
        <f t="shared" si="147"/>
        <v>3.4319015100524436E-5</v>
      </c>
      <c r="AU80" s="5">
        <f t="shared" si="148"/>
        <v>1.5238508211386869E-5</v>
      </c>
      <c r="AV80" s="5">
        <f t="shared" si="149"/>
        <v>5.0747114645116155E-6</v>
      </c>
      <c r="AW80" s="5">
        <f t="shared" si="150"/>
        <v>2.4600884894007147E-8</v>
      </c>
      <c r="AX80" s="5">
        <f t="shared" si="151"/>
        <v>1.2524449760019163E-3</v>
      </c>
      <c r="AY80" s="5">
        <f t="shared" si="152"/>
        <v>6.1590361059638238E-4</v>
      </c>
      <c r="AZ80" s="5">
        <f t="shared" si="153"/>
        <v>1.5143869184440714E-4</v>
      </c>
      <c r="BA80" s="5">
        <f t="shared" si="154"/>
        <v>2.4823881521913814E-5</v>
      </c>
      <c r="BB80" s="5">
        <f t="shared" si="155"/>
        <v>3.0518542832855236E-6</v>
      </c>
      <c r="BC80" s="5">
        <f t="shared" si="156"/>
        <v>3.0015659100487518E-7</v>
      </c>
      <c r="BD80" s="5">
        <f t="shared" si="157"/>
        <v>3.1703694289005699E-6</v>
      </c>
      <c r="BE80" s="5">
        <f t="shared" si="158"/>
        <v>4.2231719442344625E-6</v>
      </c>
      <c r="BF80" s="5">
        <f t="shared" si="159"/>
        <v>2.8127922739833551E-6</v>
      </c>
      <c r="BG80" s="5">
        <f t="shared" si="160"/>
        <v>1.2489507067283498E-6</v>
      </c>
      <c r="BH80" s="5">
        <f t="shared" si="161"/>
        <v>4.1592420872983922E-7</v>
      </c>
      <c r="BI80" s="5">
        <f t="shared" si="162"/>
        <v>1.1080850283399973E-7</v>
      </c>
      <c r="BJ80" s="8">
        <f t="shared" si="163"/>
        <v>0.57700628338652971</v>
      </c>
      <c r="BK80" s="8">
        <f t="shared" si="164"/>
        <v>0.28638009985646007</v>
      </c>
      <c r="BL80" s="8">
        <f t="shared" si="165"/>
        <v>0.13356381351601834</v>
      </c>
      <c r="BM80" s="8">
        <f t="shared" si="166"/>
        <v>0.27530351227799216</v>
      </c>
      <c r="BN80" s="8">
        <f t="shared" si="167"/>
        <v>0.72422991295962469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1.3974</v>
      </c>
      <c r="F81">
        <f>VLOOKUP(B81,home!$B$2:$E$405,3,FALSE)</f>
        <v>1.2806</v>
      </c>
      <c r="G81">
        <f>VLOOKUP(C81,away!$B$2:$E$405,4,FALSE)</f>
        <v>1.4689000000000001</v>
      </c>
      <c r="H81">
        <f>VLOOKUP(A81,away!$A$2:$E$405,3,FALSE)</f>
        <v>1.3632</v>
      </c>
      <c r="I81">
        <f>VLOOKUP(C81,away!$B$2:$E$405,3,FALSE)</f>
        <v>0.73360000000000003</v>
      </c>
      <c r="J81">
        <f>VLOOKUP(B81,home!$B$2:$E$405,4,FALSE)</f>
        <v>1.3512999999999999</v>
      </c>
      <c r="K81" s="3">
        <f t="shared" si="112"/>
        <v>2.6286118853159999</v>
      </c>
      <c r="L81" s="3">
        <f t="shared" si="113"/>
        <v>1.351358808576</v>
      </c>
      <c r="M81" s="5">
        <f t="shared" si="114"/>
        <v>1.8686186949121397E-2</v>
      </c>
      <c r="N81" s="5">
        <f t="shared" si="115"/>
        <v>4.9118733105697213E-2</v>
      </c>
      <c r="O81" s="5">
        <f t="shared" si="116"/>
        <v>2.5251743332393085E-2</v>
      </c>
      <c r="P81" s="5">
        <f t="shared" si="117"/>
        <v>6.637703264847751E-2</v>
      </c>
      <c r="Q81" s="5">
        <f t="shared" si="118"/>
        <v>6.4557042816650104E-2</v>
      </c>
      <c r="R81" s="5">
        <f t="shared" si="119"/>
        <v>1.7062082892064841E-2</v>
      </c>
      <c r="S81" s="5">
        <f t="shared" si="120"/>
        <v>5.8946087760084906E-2</v>
      </c>
      <c r="T81" s="5">
        <f t="shared" si="121"/>
        <v>8.7239728465898086E-2</v>
      </c>
      <c r="U81" s="5">
        <f t="shared" si="122"/>
        <v>4.4849593878328417E-2</v>
      </c>
      <c r="V81" s="5">
        <f t="shared" si="123"/>
        <v>2.3265351640668262E-2</v>
      </c>
      <c r="W81" s="5">
        <f t="shared" si="124"/>
        <v>5.656513667623346E-2</v>
      </c>
      <c r="X81" s="5">
        <f t="shared" si="125"/>
        <v>7.6439795705733435E-2</v>
      </c>
      <c r="Y81" s="5">
        <f t="shared" si="126"/>
        <v>5.1648795626346403E-2</v>
      </c>
      <c r="Z81" s="5">
        <f t="shared" si="127"/>
        <v>7.6856653362818968E-3</v>
      </c>
      <c r="AA81" s="5">
        <f t="shared" si="128"/>
        <v>2.0202631249511781E-2</v>
      </c>
      <c r="AB81" s="5">
        <f t="shared" si="129"/>
        <v>2.6552438308561556E-2</v>
      </c>
      <c r="AC81" s="5">
        <f t="shared" si="130"/>
        <v>5.1651957192889132E-3</v>
      </c>
      <c r="AD81" s="5">
        <f t="shared" si="131"/>
        <v>3.7171947640417806E-2</v>
      </c>
      <c r="AE81" s="5">
        <f t="shared" si="132"/>
        <v>5.0232638875804453E-2</v>
      </c>
      <c r="AF81" s="5">
        <f t="shared" si="133"/>
        <v>3.3941159511417789E-2</v>
      </c>
      <c r="AG81" s="5">
        <f t="shared" si="134"/>
        <v>1.5288894959679169E-2</v>
      </c>
      <c r="AH81" s="5">
        <f t="shared" si="135"/>
        <v>2.5965228879879418E-3</v>
      </c>
      <c r="AI81" s="5">
        <f t="shared" si="136"/>
        <v>6.825250923860127E-3</v>
      </c>
      <c r="AJ81" s="5">
        <f t="shared" si="137"/>
        <v>8.9704678493613705E-3</v>
      </c>
      <c r="AK81" s="5">
        <f t="shared" si="138"/>
        <v>7.859959468558787E-3</v>
      </c>
      <c r="AL81" s="5">
        <f t="shared" si="139"/>
        <v>7.3391188010379427E-4</v>
      </c>
      <c r="AM81" s="5">
        <f t="shared" si="140"/>
        <v>1.9542124673589258E-2</v>
      </c>
      <c r="AN81" s="5">
        <f t="shared" si="141"/>
        <v>2.6408422315945229E-2</v>
      </c>
      <c r="AO81" s="5">
        <f t="shared" si="142"/>
        <v>1.7843627058623805E-2</v>
      </c>
      <c r="AP81" s="5">
        <f t="shared" si="143"/>
        <v>8.037714200872112E-3</v>
      </c>
      <c r="AQ81" s="5">
        <f t="shared" si="144"/>
        <v>2.7154589715412329E-3</v>
      </c>
      <c r="AR81" s="5">
        <f t="shared" si="145"/>
        <v>7.0176681527034E-4</v>
      </c>
      <c r="AS81" s="5">
        <f t="shared" si="146"/>
        <v>1.8446725913399732E-3</v>
      </c>
      <c r="AT81" s="5">
        <f t="shared" si="147"/>
        <v>2.4244641490564593E-3</v>
      </c>
      <c r="AU81" s="5">
        <f t="shared" si="148"/>
        <v>2.1243250925774507E-3</v>
      </c>
      <c r="AV81" s="5">
        <f t="shared" si="149"/>
        <v>1.3960065466560245E-3</v>
      </c>
      <c r="AW81" s="5">
        <f t="shared" si="150"/>
        <v>7.2416671795820232E-5</v>
      </c>
      <c r="AX81" s="5">
        <f t="shared" si="151"/>
        <v>8.5614435302206384E-3</v>
      </c>
      <c r="AY81" s="5">
        <f t="shared" si="152"/>
        <v>1.1569582128689665E-2</v>
      </c>
      <c r="AZ81" s="5">
        <f t="shared" si="153"/>
        <v>7.8173283605741262E-3</v>
      </c>
      <c r="BA81" s="5">
        <f t="shared" si="154"/>
        <v>3.5213385131976078E-3</v>
      </c>
      <c r="BB81" s="5">
        <f t="shared" si="155"/>
        <v>1.1896479544468758E-3</v>
      </c>
      <c r="BC81" s="5">
        <f t="shared" si="156"/>
        <v>3.2152824846924113E-4</v>
      </c>
      <c r="BD81" s="5">
        <f t="shared" si="157"/>
        <v>1.5805646123031661E-4</v>
      </c>
      <c r="BE81" s="5">
        <f t="shared" si="158"/>
        <v>4.1546909254099772E-4</v>
      </c>
      <c r="BF81" s="5">
        <f t="shared" si="159"/>
        <v>5.4605349731735994E-4</v>
      </c>
      <c r="BG81" s="5">
        <f t="shared" si="160"/>
        <v>4.7845423768892704E-4</v>
      </c>
      <c r="BH81" s="5">
        <f t="shared" si="161"/>
        <v>3.1441762394222996E-4</v>
      </c>
      <c r="BI81" s="5">
        <f t="shared" si="162"/>
        <v>1.6529638064947247E-4</v>
      </c>
      <c r="BJ81" s="8">
        <f t="shared" si="163"/>
        <v>0.62973208934004765</v>
      </c>
      <c r="BK81" s="8">
        <f t="shared" si="164"/>
        <v>0.18474334872643444</v>
      </c>
      <c r="BL81" s="8">
        <f t="shared" si="165"/>
        <v>0.17073967327889747</v>
      </c>
      <c r="BM81" s="8">
        <f t="shared" si="166"/>
        <v>0.74035078948036348</v>
      </c>
      <c r="BN81" s="8">
        <f t="shared" si="167"/>
        <v>0.24105282174440412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1.3974</v>
      </c>
      <c r="F82">
        <f>VLOOKUP(B82,home!$B$2:$E$405,3,FALSE)</f>
        <v>0.79090000000000005</v>
      </c>
      <c r="G82">
        <f>VLOOKUP(C82,away!$B$2:$E$405,4,FALSE)</f>
        <v>1.0923</v>
      </c>
      <c r="H82">
        <f>VLOOKUP(A82,away!$A$2:$E$405,3,FALSE)</f>
        <v>1.3632</v>
      </c>
      <c r="I82">
        <f>VLOOKUP(C82,away!$B$2:$E$405,3,FALSE)</f>
        <v>1.0038</v>
      </c>
      <c r="J82">
        <f>VLOOKUP(B82,home!$B$2:$E$405,4,FALSE)</f>
        <v>1.1196999999999999</v>
      </c>
      <c r="K82" s="3">
        <f t="shared" ref="K82:K100" si="168">E82*F82*G82</f>
        <v>1.2072139578180001</v>
      </c>
      <c r="L82" s="3">
        <f t="shared" ref="L82:L100" si="169">H82*I82*J82</f>
        <v>1.532175265152</v>
      </c>
      <c r="M82" s="5">
        <f t="shared" si="114"/>
        <v>6.4609797024260521E-2</v>
      </c>
      <c r="N82" s="5">
        <f t="shared" si="115"/>
        <v>7.7997848779475173E-2</v>
      </c>
      <c r="O82" s="5">
        <f t="shared" si="116"/>
        <v>9.8993532887063238E-2</v>
      </c>
      <c r="P82" s="5">
        <f t="shared" si="117"/>
        <v>0.11950637463497797</v>
      </c>
      <c r="Q82" s="5">
        <f t="shared" si="118"/>
        <v>4.7080045863180063E-2</v>
      </c>
      <c r="R82" s="5">
        <f t="shared" si="119"/>
        <v>7.5837721249784704E-2</v>
      </c>
      <c r="S82" s="5">
        <f t="shared" si="120"/>
        <v>5.5261640788907801E-2</v>
      </c>
      <c r="T82" s="5">
        <f t="shared" si="121"/>
        <v>7.2134881753786226E-2</v>
      </c>
      <c r="U82" s="5">
        <f t="shared" si="122"/>
        <v>9.1552355621850823E-2</v>
      </c>
      <c r="V82" s="5">
        <f t="shared" si="123"/>
        <v>1.1357270278621812E-2</v>
      </c>
      <c r="W82" s="5">
        <f t="shared" si="124"/>
        <v>1.8945229500247518E-2</v>
      </c>
      <c r="X82" s="5">
        <f t="shared" si="125"/>
        <v>2.9027412032907228E-2</v>
      </c>
      <c r="Y82" s="5">
        <f t="shared" si="126"/>
        <v>2.2237541364098001E-2</v>
      </c>
      <c r="Z82" s="5">
        <f t="shared" si="127"/>
        <v>3.8732226888137461E-2</v>
      </c>
      <c r="AA82" s="5">
        <f t="shared" si="128"/>
        <v>4.6758084916733188E-2</v>
      </c>
      <c r="AB82" s="5">
        <f t="shared" si="129"/>
        <v>2.8223506376159811E-2</v>
      </c>
      <c r="AC82" s="5">
        <f t="shared" si="130"/>
        <v>1.3129454231976178E-3</v>
      </c>
      <c r="AD82" s="5">
        <f t="shared" si="131"/>
        <v>5.7177363716910323E-3</v>
      </c>
      <c r="AE82" s="5">
        <f t="shared" si="132"/>
        <v>8.7605742413649421E-3</v>
      </c>
      <c r="AF82" s="5">
        <f t="shared" si="133"/>
        <v>6.7113675805735573E-3</v>
      </c>
      <c r="AG82" s="5">
        <f t="shared" si="134"/>
        <v>3.4276638007659436E-3</v>
      </c>
      <c r="AH82" s="5">
        <f t="shared" si="135"/>
        <v>1.4836140000564858E-2</v>
      </c>
      <c r="AI82" s="5">
        <f t="shared" si="136"/>
        <v>1.7910395288823849E-2</v>
      </c>
      <c r="AJ82" s="5">
        <f t="shared" si="137"/>
        <v>1.0810839591352954E-2</v>
      </c>
      <c r="AK82" s="5">
        <f t="shared" si="138"/>
        <v>4.3503321501375761E-3</v>
      </c>
      <c r="AL82" s="5">
        <f t="shared" si="139"/>
        <v>9.7140282029375529E-5</v>
      </c>
      <c r="AM82" s="5">
        <f t="shared" si="140"/>
        <v>1.3805062310058144E-3</v>
      </c>
      <c r="AN82" s="5">
        <f t="shared" si="141"/>
        <v>2.1151775005353217E-3</v>
      </c>
      <c r="AO82" s="5">
        <f t="shared" si="142"/>
        <v>1.620411323863126E-3</v>
      </c>
      <c r="AP82" s="5">
        <f t="shared" si="143"/>
        <v>8.2758471659842982E-4</v>
      </c>
      <c r="AQ82" s="5">
        <f t="shared" si="144"/>
        <v>3.1700120814748549E-4</v>
      </c>
      <c r="AR82" s="5">
        <f t="shared" si="145"/>
        <v>4.5463133478395295E-3</v>
      </c>
      <c r="AS82" s="5">
        <f t="shared" si="146"/>
        <v>5.4883729301261602E-3</v>
      </c>
      <c r="AT82" s="5">
        <f t="shared" si="147"/>
        <v>3.3128202034793885E-3</v>
      </c>
      <c r="AU82" s="5">
        <f t="shared" si="148"/>
        <v>1.3330942631272615E-3</v>
      </c>
      <c r="AV82" s="5">
        <f t="shared" si="149"/>
        <v>4.023325003835828E-4</v>
      </c>
      <c r="AW82" s="5">
        <f t="shared" si="150"/>
        <v>4.991022806232935E-6</v>
      </c>
      <c r="AX82" s="5">
        <f t="shared" si="151"/>
        <v>2.777610651541559E-4</v>
      </c>
      <c r="AY82" s="5">
        <f t="shared" si="152"/>
        <v>4.2557863365147073E-4</v>
      </c>
      <c r="AZ82" s="5">
        <f t="shared" si="153"/>
        <v>3.2603052792898411E-4</v>
      </c>
      <c r="BA82" s="5">
        <f t="shared" si="154"/>
        <v>1.6651197019241267E-4</v>
      </c>
      <c r="BB82" s="5">
        <f t="shared" si="155"/>
        <v>6.3781380520135439E-5</v>
      </c>
      <c r="BC82" s="5">
        <f t="shared" si="156"/>
        <v>1.9544850722039815E-5</v>
      </c>
      <c r="BD82" s="5">
        <f t="shared" si="157"/>
        <v>1.1609581431983511E-3</v>
      </c>
      <c r="BE82" s="5">
        <f t="shared" si="158"/>
        <v>1.4015248749115177E-3</v>
      </c>
      <c r="BF82" s="5">
        <f t="shared" si="159"/>
        <v>8.4597019561115567E-4</v>
      </c>
      <c r="BG82" s="5">
        <f t="shared" si="160"/>
        <v>3.4042234267993689E-4</v>
      </c>
      <c r="BH82" s="5">
        <f t="shared" si="161"/>
        <v>1.0274065090908051E-4</v>
      </c>
      <c r="BI82" s="5">
        <f t="shared" si="162"/>
        <v>2.4805989562549748E-5</v>
      </c>
      <c r="BJ82" s="8">
        <f t="shared" si="163"/>
        <v>0.29958019069640907</v>
      </c>
      <c r="BK82" s="8">
        <f t="shared" si="164"/>
        <v>0.25257074706564653</v>
      </c>
      <c r="BL82" s="8">
        <f t="shared" si="165"/>
        <v>0.40823226352429953</v>
      </c>
      <c r="BM82" s="8">
        <f t="shared" si="166"/>
        <v>0.51466952012490574</v>
      </c>
      <c r="BN82" s="8">
        <f t="shared" si="167"/>
        <v>0.48402532043874169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1.3974</v>
      </c>
      <c r="F83">
        <f>VLOOKUP(B83,home!$B$2:$E$405,3,FALSE)</f>
        <v>0.79090000000000005</v>
      </c>
      <c r="G83">
        <f>VLOOKUP(C83,away!$B$2:$E$405,4,FALSE)</f>
        <v>0.79090000000000005</v>
      </c>
      <c r="H83">
        <f>VLOOKUP(A83,away!$A$2:$E$405,3,FALSE)</f>
        <v>1.3632</v>
      </c>
      <c r="I83">
        <f>VLOOKUP(C83,away!$B$2:$E$405,3,FALSE)</f>
        <v>1.2741</v>
      </c>
      <c r="J83">
        <f>VLOOKUP(B83,home!$B$2:$E$405,4,FALSE)</f>
        <v>1.1196999999999999</v>
      </c>
      <c r="K83" s="3">
        <f t="shared" si="168"/>
        <v>0.87410557469400019</v>
      </c>
      <c r="L83" s="3">
        <f t="shared" si="169"/>
        <v>1.9447544384639999</v>
      </c>
      <c r="M83" s="5">
        <f t="shared" si="114"/>
        <v>5.9673931445101851E-2</v>
      </c>
      <c r="N83" s="5">
        <f t="shared" si="115"/>
        <v>5.2161316140071114E-2</v>
      </c>
      <c r="O83" s="5">
        <f t="shared" si="116"/>
        <v>0.11605114303845829</v>
      </c>
      <c r="P83" s="5">
        <f t="shared" si="117"/>
        <v>0.10144095107952719</v>
      </c>
      <c r="Q83" s="5">
        <f t="shared" si="118"/>
        <v>2.2797248610706148E-2</v>
      </c>
      <c r="R83" s="5">
        <f t="shared" si="119"/>
        <v>0.11284548775643116</v>
      </c>
      <c r="S83" s="5">
        <f t="shared" si="120"/>
        <v>4.3110393042336062E-2</v>
      </c>
      <c r="T83" s="5">
        <f t="shared" si="121"/>
        <v>4.4335050420438039E-2</v>
      </c>
      <c r="U83" s="5">
        <f t="shared" si="122"/>
        <v>9.8638869926960013E-2</v>
      </c>
      <c r="V83" s="5">
        <f t="shared" si="123"/>
        <v>8.1426943720530661E-3</v>
      </c>
      <c r="W83" s="5">
        <f t="shared" si="124"/>
        <v>6.6424006994344311E-3</v>
      </c>
      <c r="X83" s="5">
        <f t="shared" si="125"/>
        <v>1.2917838242281489E-2</v>
      </c>
      <c r="Y83" s="5">
        <f t="shared" si="126"/>
        <v>1.2561011628518462E-2</v>
      </c>
      <c r="Z83" s="5">
        <f t="shared" si="127"/>
        <v>7.3152254391651503E-2</v>
      </c>
      <c r="AA83" s="5">
        <f t="shared" si="128"/>
        <v>6.394279336517622E-2</v>
      </c>
      <c r="AB83" s="5">
        <f t="shared" si="129"/>
        <v>2.7946376071003535E-2</v>
      </c>
      <c r="AC83" s="5">
        <f t="shared" si="130"/>
        <v>8.6512091780276861E-4</v>
      </c>
      <c r="AD83" s="5">
        <f t="shared" si="131"/>
        <v>1.4515398701817402E-3</v>
      </c>
      <c r="AE83" s="5">
        <f t="shared" si="132"/>
        <v>2.822888605143398E-3</v>
      </c>
      <c r="AF83" s="5">
        <f t="shared" si="133"/>
        <v>2.7449125720710368E-3</v>
      </c>
      <c r="AG83" s="5">
        <f t="shared" si="134"/>
        <v>1.7793936359102613E-3</v>
      </c>
      <c r="AH83" s="5">
        <f t="shared" si="135"/>
        <v>3.5565792852952964E-2</v>
      </c>
      <c r="AI83" s="5">
        <f t="shared" si="136"/>
        <v>3.1088257801178208E-2</v>
      </c>
      <c r="AJ83" s="5">
        <f t="shared" si="137"/>
        <v>1.3587209725767057E-2</v>
      </c>
      <c r="AK83" s="5">
        <f t="shared" si="138"/>
        <v>3.9588852552765071E-3</v>
      </c>
      <c r="AL83" s="5">
        <f t="shared" si="139"/>
        <v>5.8825478111118994E-5</v>
      </c>
      <c r="AM83" s="5">
        <f t="shared" si="140"/>
        <v>2.5375981848329302E-4</v>
      </c>
      <c r="AN83" s="5">
        <f t="shared" si="141"/>
        <v>4.935005332992031E-4</v>
      </c>
      <c r="AO83" s="5">
        <f t="shared" si="142"/>
        <v>4.7986867625898815E-4</v>
      </c>
      <c r="AP83" s="5">
        <f t="shared" si="143"/>
        <v>3.110755793448372E-4</v>
      </c>
      <c r="AQ83" s="5">
        <f t="shared" si="144"/>
        <v>1.5124140340715806E-4</v>
      </c>
      <c r="AR83" s="5">
        <f t="shared" si="145"/>
        <v>1.3833346701654297E-2</v>
      </c>
      <c r="AS83" s="5">
        <f t="shared" si="146"/>
        <v>1.209180546859088E-2</v>
      </c>
      <c r="AT83" s="5">
        <f t="shared" si="147"/>
        <v>5.2847572841053427E-3</v>
      </c>
      <c r="AU83" s="5">
        <f t="shared" si="148"/>
        <v>1.5398119343137348E-3</v>
      </c>
      <c r="AV83" s="5">
        <f t="shared" si="149"/>
        <v>3.3648954894099675E-4</v>
      </c>
      <c r="AW83" s="5">
        <f t="shared" si="150"/>
        <v>2.7777402138177254E-6</v>
      </c>
      <c r="AX83" s="5">
        <f t="shared" si="151"/>
        <v>3.6968811994930647E-5</v>
      </c>
      <c r="AY83" s="5">
        <f t="shared" si="152"/>
        <v>7.1895261211882543E-5</v>
      </c>
      <c r="AZ83" s="5">
        <f t="shared" si="153"/>
        <v>6.9909314173168625E-5</v>
      </c>
      <c r="BA83" s="5">
        <f t="shared" si="154"/>
        <v>4.5318816342747973E-5</v>
      </c>
      <c r="BB83" s="5">
        <f t="shared" si="155"/>
        <v>2.2033492307123487E-5</v>
      </c>
      <c r="BC83" s="5">
        <f t="shared" si="156"/>
        <v>8.5699463918281612E-6</v>
      </c>
      <c r="BD83" s="5">
        <f t="shared" si="157"/>
        <v>4.4837437328089196E-3</v>
      </c>
      <c r="BE83" s="5">
        <f t="shared" si="158"/>
        <v>3.9192653923475615E-3</v>
      </c>
      <c r="BF83" s="5">
        <f t="shared" si="159"/>
        <v>1.712925864078136E-3</v>
      </c>
      <c r="BG83" s="5">
        <f t="shared" si="160"/>
        <v>4.9909268227607865E-4</v>
      </c>
      <c r="BH83" s="5">
        <f t="shared" si="161"/>
        <v>1.0906492396662542E-4</v>
      </c>
      <c r="BI83" s="5">
        <f t="shared" si="162"/>
        <v>1.9066851608560916E-5</v>
      </c>
      <c r="BJ83" s="8">
        <f t="shared" si="163"/>
        <v>0.16215774207797132</v>
      </c>
      <c r="BK83" s="8">
        <f t="shared" si="164"/>
        <v>0.21336381159614395</v>
      </c>
      <c r="BL83" s="8">
        <f t="shared" si="165"/>
        <v>0.5474541861778951</v>
      </c>
      <c r="BM83" s="8">
        <f t="shared" si="166"/>
        <v>0.53108879865236813</v>
      </c>
      <c r="BN83" s="8">
        <f t="shared" si="167"/>
        <v>0.46497007807029578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1.6263000000000001</v>
      </c>
      <c r="F84">
        <f>VLOOKUP(B84,home!$B$2:$E$405,3,FALSE)</f>
        <v>1.0032000000000001</v>
      </c>
      <c r="G84">
        <f>VLOOKUP(C84,away!$B$2:$E$405,4,FALSE)</f>
        <v>0.67959999999999998</v>
      </c>
      <c r="H84">
        <f>VLOOKUP(A84,away!$A$2:$E$405,3,FALSE)</f>
        <v>1.4262999999999999</v>
      </c>
      <c r="I84">
        <f>VLOOKUP(C84,away!$B$2:$E$405,3,FALSE)</f>
        <v>1.3284</v>
      </c>
      <c r="J84">
        <f>VLOOKUP(B84,home!$B$2:$E$405,4,FALSE)</f>
        <v>0.99629999999999996</v>
      </c>
      <c r="K84" s="3">
        <f t="shared" si="168"/>
        <v>1.108770227136</v>
      </c>
      <c r="L84" s="3">
        <f t="shared" si="169"/>
        <v>1.8876865413959998</v>
      </c>
      <c r="M84" s="5">
        <f t="shared" ref="M84:M100" si="170">_xlfn.POISSON.DIST(0,K84,FALSE) * _xlfn.POISSON.DIST(0,L84,FALSE)</f>
        <v>4.9963788370255446E-2</v>
      </c>
      <c r="N84" s="5">
        <f t="shared" ref="N84:N100" si="171">_xlfn.POISSON.DIST(1,K84,FALSE) * _xlfn.POISSON.DIST(0,L84,FALSE)</f>
        <v>5.5398360979863163E-2</v>
      </c>
      <c r="O84" s="5">
        <f t="shared" ref="O84:O100" si="172">_xlfn.POISSON.DIST(0,K84,FALSE) * _xlfn.POISSON.DIST(1,L84,FALSE)</f>
        <v>9.4315970863689161E-2</v>
      </c>
      <c r="P84" s="5">
        <f t="shared" ref="P84:P100" si="173">_xlfn.POISSON.DIST(1,K84,FALSE) * _xlfn.POISSON.DIST(1,L84,FALSE)</f>
        <v>0.10457474043708499</v>
      </c>
      <c r="Q84" s="5">
        <f t="shared" ref="Q84:Q100" si="174">_xlfn.POISSON.DIST(2,K84,FALSE) * _xlfn.POISSON.DIST(0,L84,FALSE)</f>
        <v>3.0712026643302505E-2</v>
      </c>
      <c r="R84" s="5">
        <f t="shared" ref="R84:R100" si="175">_xlfn.POISSON.DIST(0,K84,FALSE) * _xlfn.POISSON.DIST(2,L84,FALSE)</f>
        <v>8.9019494419041667E-2</v>
      </c>
      <c r="S84" s="5">
        <f t="shared" ref="S84:S100" si="176">_xlfn.POISSON.DIST(2,K84,FALSE) * _xlfn.POISSON.DIST(2,L84,FALSE)</f>
        <v>5.471901097872952E-2</v>
      </c>
      <c r="T84" s="5">
        <f t="shared" ref="T84:T100" si="177">_xlfn.POISSON.DIST(2,K84,FALSE) * _xlfn.POISSON.DIST(1,L84,FALSE)</f>
        <v>5.797467935355749E-2</v>
      </c>
      <c r="U84" s="5">
        <f t="shared" ref="U84:U100" si="178">_xlfn.POISSON.DIST(1,K84,FALSE) * _xlfn.POISSON.DIST(2,L84,FALSE)</f>
        <v>9.8702165046532703E-2</v>
      </c>
      <c r="V84" s="5">
        <f t="shared" ref="V84:V100" si="179">_xlfn.POISSON.DIST(3,K84,FALSE) * _xlfn.POISSON.DIST(3,L84,FALSE)</f>
        <v>1.2725274658852766E-2</v>
      </c>
      <c r="W84" s="5">
        <f t="shared" ref="W84:W100" si="180">_xlfn.POISSON.DIST(3,K84,FALSE) * _xlfn.POISSON.DIST(0,L84,FALSE)</f>
        <v>1.1350860252367138E-2</v>
      </c>
      <c r="X84" s="5">
        <f t="shared" ref="X84:X100" si="181">_xlfn.POISSON.DIST(3,K84,FALSE) * _xlfn.POISSON.DIST(1,L84,FALSE)</f>
        <v>2.1426866131660244E-2</v>
      </c>
      <c r="Y84" s="5">
        <f t="shared" ref="Y84:Y100" si="182">_xlfn.POISSON.DIST(3,K84,FALSE) * _xlfn.POISSON.DIST(2,L84,FALSE)</f>
        <v>2.022360341051441E-2</v>
      </c>
      <c r="Z84" s="5">
        <f t="shared" ref="Z84:Z100" si="183">_xlfn.POISSON.DIST(0,K84,FALSE) * _xlfn.POISSON.DIST(3,L84,FALSE)</f>
        <v>5.6013633845567096E-2</v>
      </c>
      <c r="AA84" s="5">
        <f t="shared" ref="AA84:AA100" si="184">_xlfn.POISSON.DIST(1,K84,FALSE) * _xlfn.POISSON.DIST(3,L84,FALSE)</f>
        <v>6.210624952166216E-2</v>
      </c>
      <c r="AB84" s="5">
        <f t="shared" ref="AB84:AB100" si="185">_xlfn.POISSON.DIST(2,K84,FALSE) * _xlfn.POISSON.DIST(3,L84,FALSE)</f>
        <v>3.4430780194349225E-2</v>
      </c>
      <c r="AC84" s="5">
        <f t="shared" ref="AC84:AC100" si="186">_xlfn.POISSON.DIST(4,K84,FALSE) * _xlfn.POISSON.DIST(4,L84,FALSE)</f>
        <v>1.6646334498531101E-3</v>
      </c>
      <c r="AD84" s="5">
        <f t="shared" ref="AD84:AD100" si="187">_xlfn.POISSON.DIST(4,K84,FALSE) * _xlfn.POISSON.DIST(0,L84,FALSE)</f>
        <v>3.1463739750515274E-3</v>
      </c>
      <c r="AE84" s="5">
        <f t="shared" ref="AE84:AE100" si="188">_xlfn.POISSON.DIST(4,K84,FALSE) * _xlfn.POISSON.DIST(1,L84,FALSE)</f>
        <v>5.9393678069034001E-3</v>
      </c>
      <c r="AF84" s="5">
        <f t="shared" ref="AF84:AF100" si="189">_xlfn.POISSON.DIST(4,K84,FALSE) * _xlfn.POISSON.DIST(2,L84,FALSE)</f>
        <v>5.6058323367461135E-3</v>
      </c>
      <c r="AG84" s="5">
        <f t="shared" ref="AG84:AG100" si="190">_xlfn.POISSON.DIST(4,K84,FALSE) * _xlfn.POISSON.DIST(3,L84,FALSE)</f>
        <v>3.5273514184660424E-3</v>
      </c>
      <c r="AH84" s="5">
        <f t="shared" ref="AH84:AH100" si="191">_xlfn.POISSON.DIST(0,K84,FALSE) * _xlfn.POISSON.DIST(4,L84,FALSE)</f>
        <v>2.6434045686240127E-2</v>
      </c>
      <c r="AI84" s="5">
        <f t="shared" ref="AI84:AI100" si="192">_xlfn.POISSON.DIST(1,K84,FALSE) * _xlfn.POISSON.DIST(4,L84,FALSE)</f>
        <v>2.9309282839655868E-2</v>
      </c>
      <c r="AJ84" s="5">
        <f t="shared" ref="AJ84:AJ100" si="193">_xlfn.POISSON.DIST(2,K84,FALSE) * _xlfn.POISSON.DIST(4,L84,FALSE)</f>
        <v>1.6248630095659251E-2</v>
      </c>
      <c r="AK84" s="5">
        <f t="shared" ref="AK84:AK100" si="194">_xlfn.POISSON.DIST(3,K84,FALSE) * _xlfn.POISSON.DIST(4,L84,FALSE)</f>
        <v>6.0053324272709872E-3</v>
      </c>
      <c r="AL84" s="5">
        <f t="shared" ref="AL84:AL100" si="195">_xlfn.POISSON.DIST(5,K84,FALSE) * _xlfn.POISSON.DIST(5,L84,FALSE)</f>
        <v>1.3936382057443112E-4</v>
      </c>
      <c r="AM84" s="5">
        <f t="shared" ref="AM84:AM100" si="196">_xlfn.POISSON.DIST(5,K84,FALSE) * _xlfn.POISSON.DIST(0,L84,FALSE)</f>
        <v>6.9772115739453555E-4</v>
      </c>
      <c r="AN84" s="5">
        <f t="shared" ref="AN84:AN100" si="197">_xlfn.POISSON.DIST(5,K84,FALSE) * _xlfn.POISSON.DIST(1,L84,FALSE)</f>
        <v>1.3170788384609046E-3</v>
      </c>
      <c r="AO84" s="5">
        <f t="shared" ref="AO84:AO100" si="198">_xlfn.POISSON.DIST(5,K84,FALSE) * _xlfn.POISSON.DIST(2,L84,FALSE)</f>
        <v>1.2431159986600632E-3</v>
      </c>
      <c r="AP84" s="5">
        <f t="shared" ref="AP84:AP100" si="199">_xlfn.POISSON.DIST(5,K84,FALSE) * _xlfn.POISSON.DIST(3,L84,FALSE)</f>
        <v>7.8220444668821636E-4</v>
      </c>
      <c r="AQ84" s="5">
        <f t="shared" ref="AQ84:AQ100" si="200">_xlfn.POISSON.DIST(5,K84,FALSE) * _xlfn.POISSON.DIST(4,L84,FALSE)</f>
        <v>3.691392016583629E-4</v>
      </c>
      <c r="AR84" s="5">
        <f t="shared" ref="AR84:AR100" si="201">_xlfn.POISSON.DIST(0,K84,FALSE) * _xlfn.POISSON.DIST(5,L84,FALSE)</f>
        <v>9.9798384553124956E-3</v>
      </c>
      <c r="AS84" s="5">
        <f t="shared" ref="AS84:AS100" si="202">_xlfn.POISSON.DIST(1,K84,FALSE) * _xlfn.POISSON.DIST(5,L84,FALSE)</f>
        <v>1.1065347750877424E-2</v>
      </c>
      <c r="AT84" s="5">
        <f t="shared" ref="AT84:AT100" si="203">_xlfn.POISSON.DIST(2,K84,FALSE) * _xlfn.POISSON.DIST(5,L84,FALSE)</f>
        <v>6.1344640695395946E-3</v>
      </c>
      <c r="AU84" s="5">
        <f t="shared" ref="AU84:AU100" si="204">_xlfn.POISSON.DIST(3,K84,FALSE) * _xlfn.POISSON.DIST(5,L84,FALSE)</f>
        <v>2.2672370399136831E-3</v>
      </c>
      <c r="AV84" s="5">
        <f t="shared" ref="AV84:AV100" si="205">_xlfn.POISSON.DIST(4,K84,FALSE) * _xlfn.POISSON.DIST(5,L84,FALSE)</f>
        <v>6.2846123192906187E-4</v>
      </c>
      <c r="AW84" s="5">
        <f t="shared" ref="AW84:AW100" si="206">_xlfn.POISSON.DIST(6,K84,FALSE) * _xlfn.POISSON.DIST(6,L84,FALSE)</f>
        <v>8.1024988509299174E-6</v>
      </c>
      <c r="AX84" s="5">
        <f t="shared" ref="AX84:AX100" si="207">_xlfn.POISSON.DIST(6,K84,FALSE) * _xlfn.POISSON.DIST(0,L84,FALSE)</f>
        <v>1.2893540769365539E-4</v>
      </c>
      <c r="AY84" s="5">
        <f t="shared" ref="AY84:AY100" si="208">_xlfn.POISSON.DIST(6,K84,FALSE) * _xlfn.POISSON.DIST(1,L84,FALSE)</f>
        <v>2.4338963381271948E-4</v>
      </c>
      <c r="AZ84" s="5">
        <f t="shared" ref="AZ84:AZ100" si="209">_xlfn.POISSON.DIST(6,K84,FALSE) * _xlfn.POISSON.DIST(2,L84,FALSE)</f>
        <v>2.2972166803178571E-4</v>
      </c>
      <c r="BA84" s="5">
        <f t="shared" ref="BA84:BA100" si="210">_xlfn.POISSON.DIST(6,K84,FALSE) * _xlfn.POISSON.DIST(3,L84,FALSE)</f>
        <v>1.4454750033688054E-4</v>
      </c>
      <c r="BB84" s="5">
        <f t="shared" ref="BB84:BB100" si="211">_xlfn.POISSON.DIST(6,K84,FALSE) * _xlfn.POISSON.DIST(4,L84,FALSE)</f>
        <v>6.8215092744590812E-5</v>
      </c>
      <c r="BC84" s="5">
        <f t="shared" ref="BC84:BC100" si="212">_xlfn.POISSON.DIST(6,K84,FALSE) * _xlfn.POISSON.DIST(5,L84,FALSE)</f>
        <v>2.5753742498808804E-5</v>
      </c>
      <c r="BD84" s="5">
        <f t="shared" ref="BD84:BD100" si="213">_xlfn.POISSON.DIST(0,K84,FALSE) * _xlfn.POISSON.DIST(6,L84,FALSE)</f>
        <v>3.1398011228999365E-3</v>
      </c>
      <c r="BE84" s="5">
        <f t="shared" ref="BE84:BE100" si="214">_xlfn.POISSON.DIST(1,K84,FALSE) * _xlfn.POISSON.DIST(6,L84,FALSE)</f>
        <v>3.4813180041996304E-3</v>
      </c>
      <c r="BF84" s="5">
        <f t="shared" ref="BF84:BF100" si="215">_xlfn.POISSON.DIST(2,K84,FALSE) * _xlfn.POISSON.DIST(6,L84,FALSE)</f>
        <v>1.9299908771245355E-3</v>
      </c>
      <c r="BG84" s="5">
        <f t="shared" ref="BG84:BG100" si="216">_xlfn.POISSON.DIST(3,K84,FALSE) * _xlfn.POISSON.DIST(6,L84,FALSE)</f>
        <v>7.1330547439992658E-4</v>
      </c>
      <c r="BH84" s="5">
        <f t="shared" ref="BH84:BH100" si="217">_xlfn.POISSON.DIST(4,K84,FALSE) * _xlfn.POISSON.DIST(6,L84,FALSE)</f>
        <v>1.9772296821693976E-4</v>
      </c>
      <c r="BI84" s="5">
        <f t="shared" ref="BI84:BI100" si="218">_xlfn.POISSON.DIST(5,K84,FALSE) * _xlfn.POISSON.DIST(6,L84,FALSE)</f>
        <v>4.384586807598004E-5</v>
      </c>
      <c r="BJ84" s="8">
        <f t="shared" ref="BJ84:BJ100" si="219">SUM(N84,Q84,T84,W84,X84,Y84,AD84,AE84,AF84,AG84,AM84,AN84,AO84,AP84,AQ84,AX84,AY84,AZ84,BA84,BB84,BC84)</f>
        <v>0.22055514499641257</v>
      </c>
      <c r="BK84" s="8">
        <f t="shared" ref="BK84:BK100" si="220">SUM(M84,P84,S84,V84,AC84,AL84,AY84)</f>
        <v>0.22403020134916293</v>
      </c>
      <c r="BL84" s="8">
        <f t="shared" ref="BL84:BL100" si="221">SUM(O84,R84,U84,AA84,AB84,AH84,AI84,AJ84,AK84,AR84,AS84,AT84,AU84,AV84,BD84,BE84,BF84,BG84,BH84,BI84)</f>
        <v>0.49615328395659036</v>
      </c>
      <c r="BM84" s="8">
        <f t="shared" ref="BM84:BM100" si="222">SUM(S84:BI84)</f>
        <v>0.57253259529953437</v>
      </c>
      <c r="BN84" s="8">
        <f t="shared" ref="BN84:BN100" si="223">SUM(M84:R84)</f>
        <v>0.42398438171323694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1.6263000000000001</v>
      </c>
      <c r="F85">
        <f>VLOOKUP(B85,home!$B$2:$E$405,3,FALSE)</f>
        <v>1.5858000000000001</v>
      </c>
      <c r="G85">
        <f>VLOOKUP(C85,away!$B$2:$E$405,4,FALSE)</f>
        <v>1.8447</v>
      </c>
      <c r="H85">
        <f>VLOOKUP(A85,away!$A$2:$E$405,3,FALSE)</f>
        <v>1.4262999999999999</v>
      </c>
      <c r="I85">
        <f>VLOOKUP(C85,away!$B$2:$E$405,3,FALSE)</f>
        <v>0.81179999999999997</v>
      </c>
      <c r="J85">
        <f>VLOOKUP(B85,home!$B$2:$E$405,4,FALSE)</f>
        <v>0.88560000000000005</v>
      </c>
      <c r="K85" s="3">
        <f t="shared" si="168"/>
        <v>4.7574564703380009</v>
      </c>
      <c r="L85" s="3">
        <f t="shared" si="169"/>
        <v>1.0254099731040001</v>
      </c>
      <c r="M85" s="5">
        <f t="shared" si="170"/>
        <v>3.0798744573069994E-3</v>
      </c>
      <c r="N85" s="5">
        <f t="shared" si="171"/>
        <v>1.4652368664743924E-2</v>
      </c>
      <c r="O85" s="5">
        <f t="shared" si="172"/>
        <v>3.1581339844308667E-3</v>
      </c>
      <c r="P85" s="5">
        <f t="shared" si="173"/>
        <v>1.5024684958424959E-2</v>
      </c>
      <c r="Q85" s="5">
        <f t="shared" si="174"/>
        <v>3.485400305493188E-2</v>
      </c>
      <c r="R85" s="5">
        <f t="shared" si="175"/>
        <v>1.6191910420170416E-3</v>
      </c>
      <c r="S85" s="5">
        <f t="shared" si="176"/>
        <v>1.8323892842803263E-2</v>
      </c>
      <c r="T85" s="5">
        <f t="shared" si="177"/>
        <v>3.573964233512443E-2</v>
      </c>
      <c r="U85" s="5">
        <f t="shared" si="178"/>
        <v>7.7032308995573055E-3</v>
      </c>
      <c r="V85" s="5">
        <f t="shared" si="179"/>
        <v>9.9322488985038038E-3</v>
      </c>
      <c r="W85" s="5">
        <f t="shared" si="180"/>
        <v>5.527213411695537E-2</v>
      </c>
      <c r="X85" s="5">
        <f t="shared" si="181"/>
        <v>5.6676597558267885E-2</v>
      </c>
      <c r="Y85" s="5">
        <f t="shared" si="182"/>
        <v>2.9058374188924853E-2</v>
      </c>
      <c r="Z85" s="5">
        <f t="shared" si="183"/>
        <v>5.5344488094831099E-4</v>
      </c>
      <c r="AA85" s="5">
        <f t="shared" si="184"/>
        <v>2.6329899298429865E-3</v>
      </c>
      <c r="AB85" s="5">
        <f t="shared" si="185"/>
        <v>6.2631674890331578E-3</v>
      </c>
      <c r="AC85" s="5">
        <f t="shared" si="186"/>
        <v>3.0283074987569204E-3</v>
      </c>
      <c r="AD85" s="5">
        <f t="shared" si="187"/>
        <v>6.573869302102478E-2</v>
      </c>
      <c r="AE85" s="5">
        <f t="shared" si="188"/>
        <v>6.7409111442581132E-2</v>
      </c>
      <c r="AF85" s="5">
        <f t="shared" si="189"/>
        <v>3.4560987575650834E-2</v>
      </c>
      <c r="AG85" s="5">
        <f t="shared" si="190"/>
        <v>1.1813060446798602E-2</v>
      </c>
      <c r="AH85" s="5">
        <f t="shared" si="191"/>
        <v>1.418769751219385E-4</v>
      </c>
      <c r="AI85" s="5">
        <f t="shared" si="192"/>
        <v>6.7497353328584999E-4</v>
      </c>
      <c r="AJ85" s="5">
        <f t="shared" si="193"/>
        <v>1.6055786016188345E-3</v>
      </c>
      <c r="AK85" s="5">
        <f t="shared" si="194"/>
        <v>2.5461567689692545E-3</v>
      </c>
      <c r="AL85" s="5">
        <f t="shared" si="195"/>
        <v>5.9092494524393884E-4</v>
      </c>
      <c r="AM85" s="5">
        <f t="shared" si="196"/>
        <v>6.2549794092887578E-2</v>
      </c>
      <c r="AN85" s="5">
        <f t="shared" si="197"/>
        <v>6.4139182678448592E-2</v>
      </c>
      <c r="AO85" s="5">
        <f t="shared" si="198"/>
        <v>3.2884478792610257E-2</v>
      </c>
      <c r="AP85" s="5">
        <f t="shared" si="199"/>
        <v>1.1240024171423182E-2</v>
      </c>
      <c r="AQ85" s="5">
        <f t="shared" si="200"/>
        <v>2.8814082208268388E-3</v>
      </c>
      <c r="AR85" s="5">
        <f t="shared" si="201"/>
        <v>2.9096413048772774E-5</v>
      </c>
      <c r="AS85" s="5">
        <f t="shared" si="202"/>
        <v>1.3842491852251109E-4</v>
      </c>
      <c r="AT85" s="5">
        <f t="shared" si="203"/>
        <v>3.292752621404655E-4</v>
      </c>
      <c r="AU85" s="5">
        <f t="shared" si="204"/>
        <v>5.2217090879746629E-4</v>
      </c>
      <c r="AV85" s="5">
        <f t="shared" si="205"/>
        <v>6.2105134217019524E-4</v>
      </c>
      <c r="AW85" s="5">
        <f t="shared" si="206"/>
        <v>8.0075965391855468E-5</v>
      </c>
      <c r="AX85" s="5">
        <f t="shared" si="207"/>
        <v>4.9596320437586279E-2</v>
      </c>
      <c r="AY85" s="5">
        <f t="shared" si="208"/>
        <v>5.0856561605962712E-2</v>
      </c>
      <c r="AZ85" s="5">
        <f t="shared" si="209"/>
        <v>2.6074412734266073E-2</v>
      </c>
      <c r="BA85" s="5">
        <f t="shared" si="210"/>
        <v>8.9123209535154589E-3</v>
      </c>
      <c r="BB85" s="5">
        <f t="shared" si="211"/>
        <v>2.2846956973096252E-3</v>
      </c>
      <c r="BC85" s="5">
        <f t="shared" si="212"/>
        <v>4.6854995070581764E-4</v>
      </c>
      <c r="BD85" s="5">
        <f t="shared" si="213"/>
        <v>4.9726253536274926E-6</v>
      </c>
      <c r="BE85" s="5">
        <f t="shared" si="214"/>
        <v>2.3657048663181907E-5</v>
      </c>
      <c r="BF85" s="5">
        <f t="shared" si="215"/>
        <v>5.6273689615877859E-5</v>
      </c>
      <c r="BG85" s="5">
        <f t="shared" si="216"/>
        <v>8.9239876257616831E-5</v>
      </c>
      <c r="BH85" s="5">
        <f t="shared" si="217"/>
        <v>1.0613870667849046E-4</v>
      </c>
      <c r="BI85" s="5">
        <f t="shared" si="218"/>
        <v>1.009900553681783E-4</v>
      </c>
      <c r="BJ85" s="8">
        <f t="shared" si="219"/>
        <v>0.71766272174054613</v>
      </c>
      <c r="BK85" s="8">
        <f t="shared" si="220"/>
        <v>0.10083649520700259</v>
      </c>
      <c r="BL85" s="8">
        <f t="shared" si="221"/>
        <v>2.8366590070493615E-2</v>
      </c>
      <c r="BM85" s="8">
        <f t="shared" si="222"/>
        <v>0.72425451009656427</v>
      </c>
      <c r="BN85" s="8">
        <f t="shared" si="223"/>
        <v>7.238825616185568E-2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1.6263000000000001</v>
      </c>
      <c r="F86">
        <f>VLOOKUP(B86,home!$B$2:$E$405,3,FALSE)</f>
        <v>0.6149</v>
      </c>
      <c r="G86">
        <f>VLOOKUP(C86,away!$B$2:$E$405,4,FALSE)</f>
        <v>0.80910000000000004</v>
      </c>
      <c r="H86">
        <f>VLOOKUP(A86,away!$A$2:$E$405,3,FALSE)</f>
        <v>1.4262999999999999</v>
      </c>
      <c r="I86">
        <f>VLOOKUP(C86,away!$B$2:$E$405,3,FALSE)</f>
        <v>0.84870000000000001</v>
      </c>
      <c r="J86">
        <f>VLOOKUP(B86,home!$B$2:$E$405,4,FALSE)</f>
        <v>1.4391</v>
      </c>
      <c r="K86" s="3">
        <f t="shared" si="168"/>
        <v>0.80910960401700005</v>
      </c>
      <c r="L86" s="3">
        <f t="shared" si="169"/>
        <v>1.7420317156709999</v>
      </c>
      <c r="M86" s="5">
        <f t="shared" si="170"/>
        <v>7.7992600694136521E-2</v>
      </c>
      <c r="N86" s="5">
        <f t="shared" si="171"/>
        <v>6.3104562263888803E-2</v>
      </c>
      <c r="O86" s="5">
        <f t="shared" si="172"/>
        <v>0.13586558399684986</v>
      </c>
      <c r="P86" s="5">
        <f t="shared" si="173"/>
        <v>0.10993014886722964</v>
      </c>
      <c r="Q86" s="5">
        <f t="shared" si="174"/>
        <v>2.5529253692500597E-2</v>
      </c>
      <c r="R86" s="5">
        <f t="shared" si="175"/>
        <v>0.11834107819533739</v>
      </c>
      <c r="S86" s="5">
        <f t="shared" si="176"/>
        <v>3.8736487571954366E-2</v>
      </c>
      <c r="T86" s="5">
        <f t="shared" si="177"/>
        <v>4.4472769609747019E-2</v>
      </c>
      <c r="U86" s="5">
        <f t="shared" si="178"/>
        <v>9.5750902917574265E-2</v>
      </c>
      <c r="V86" s="5">
        <f t="shared" si="179"/>
        <v>6.0665410813610871E-3</v>
      </c>
      <c r="W86" s="5">
        <f t="shared" si="180"/>
        <v>6.8853214486628983E-3</v>
      </c>
      <c r="X86" s="5">
        <f t="shared" si="181"/>
        <v>1.1994448336160562E-2</v>
      </c>
      <c r="Y86" s="5">
        <f t="shared" si="182"/>
        <v>1.0447354706784481E-2</v>
      </c>
      <c r="Z86" s="5">
        <f t="shared" si="183"/>
        <v>6.87179704943265E-2</v>
      </c>
      <c r="AA86" s="5">
        <f t="shared" si="184"/>
        <v>5.5600369895516408E-2</v>
      </c>
      <c r="AB86" s="5">
        <f t="shared" si="185"/>
        <v>2.2493396634680005E-2</v>
      </c>
      <c r="AC86" s="5">
        <f t="shared" si="186"/>
        <v>5.3442230276317586E-4</v>
      </c>
      <c r="AD86" s="5">
        <f t="shared" si="187"/>
        <v>1.3927449277143485E-3</v>
      </c>
      <c r="AE86" s="5">
        <f t="shared" si="188"/>
        <v>2.4262058359183093E-3</v>
      </c>
      <c r="AF86" s="5">
        <f t="shared" si="189"/>
        <v>2.1132637574578826E-3</v>
      </c>
      <c r="AG86" s="5">
        <f t="shared" si="190"/>
        <v>1.2271241630232329E-3</v>
      </c>
      <c r="AH86" s="5">
        <f t="shared" si="191"/>
        <v>2.9927221009415205E-2</v>
      </c>
      <c r="AI86" s="5">
        <f t="shared" si="192"/>
        <v>2.4214401940257178E-2</v>
      </c>
      <c r="AJ86" s="5">
        <f t="shared" si="193"/>
        <v>9.7960525826949821E-3</v>
      </c>
      <c r="AK86" s="5">
        <f t="shared" si="194"/>
        <v>2.6420267420380161E-3</v>
      </c>
      <c r="AL86" s="5">
        <f t="shared" si="195"/>
        <v>3.0130613816107979E-5</v>
      </c>
      <c r="AM86" s="5">
        <f t="shared" si="196"/>
        <v>2.2537665939192841E-4</v>
      </c>
      <c r="AN86" s="5">
        <f t="shared" si="197"/>
        <v>3.926132886327196E-4</v>
      </c>
      <c r="AO86" s="5">
        <f t="shared" si="198"/>
        <v>3.4197240039604511E-4</v>
      </c>
      <c r="AP86" s="5">
        <f t="shared" si="199"/>
        <v>1.9857558912468416E-4</v>
      </c>
      <c r="AQ86" s="5">
        <f t="shared" si="200"/>
        <v>8.6481243553313328E-5</v>
      </c>
      <c r="AR86" s="5">
        <f t="shared" si="201"/>
        <v>1.0426833632059344E-2</v>
      </c>
      <c r="AS86" s="5">
        <f t="shared" si="202"/>
        <v>8.4364512311866733E-3</v>
      </c>
      <c r="AT86" s="5">
        <f t="shared" si="203"/>
        <v>3.413006857487091E-3</v>
      </c>
      <c r="AU86" s="5">
        <f t="shared" si="204"/>
        <v>9.2049887565622869E-4</v>
      </c>
      <c r="AV86" s="5">
        <f t="shared" si="205"/>
        <v>1.8619612019507621E-4</v>
      </c>
      <c r="AW86" s="5">
        <f t="shared" si="206"/>
        <v>1.17969270047077E-6</v>
      </c>
      <c r="AX86" s="5">
        <f t="shared" si="207"/>
        <v>3.0392403272546239E-5</v>
      </c>
      <c r="AY86" s="5">
        <f t="shared" si="208"/>
        <v>5.2944530416238634E-5</v>
      </c>
      <c r="AZ86" s="5">
        <f t="shared" si="209"/>
        <v>4.6115525578197827E-5</v>
      </c>
      <c r="BA86" s="5">
        <f t="shared" si="210"/>
        <v>2.6778236047352607E-5</v>
      </c>
      <c r="BB86" s="5">
        <f t="shared" si="211"/>
        <v>1.1662134121053176E-5</v>
      </c>
      <c r="BC86" s="5">
        <f t="shared" si="212"/>
        <v>4.0631615022567118E-6</v>
      </c>
      <c r="BD86" s="5">
        <f t="shared" si="213"/>
        <v>3.0273124801787387E-3</v>
      </c>
      <c r="BE86" s="5">
        <f t="shared" si="214"/>
        <v>2.4494276020731415E-3</v>
      </c>
      <c r="BF86" s="5">
        <f t="shared" si="215"/>
        <v>9.9092769859085461E-4</v>
      </c>
      <c r="BG86" s="5">
        <f t="shared" si="216"/>
        <v>2.6725637260544119E-4</v>
      </c>
      <c r="BH86" s="5">
        <f t="shared" si="217"/>
        <v>5.4059924452452081E-5</v>
      </c>
      <c r="BI86" s="5">
        <f t="shared" si="218"/>
        <v>8.7480808133824903E-6</v>
      </c>
      <c r="BJ86" s="8">
        <f t="shared" si="219"/>
        <v>0.17101002391389444</v>
      </c>
      <c r="BK86" s="8">
        <f t="shared" si="220"/>
        <v>0.23334327566167715</v>
      </c>
      <c r="BL86" s="8">
        <f t="shared" si="221"/>
        <v>0.52481175278966186</v>
      </c>
      <c r="BM86" s="8">
        <f t="shared" si="222"/>
        <v>0.46706803031190136</v>
      </c>
      <c r="BN86" s="8">
        <f t="shared" si="223"/>
        <v>0.53076322770994278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1.6263000000000001</v>
      </c>
      <c r="F87">
        <f>VLOOKUP(B87,home!$B$2:$E$405,3,FALSE)</f>
        <v>0.71199999999999997</v>
      </c>
      <c r="G87">
        <f>VLOOKUP(C87,away!$B$2:$E$405,4,FALSE)</f>
        <v>1.0356000000000001</v>
      </c>
      <c r="H87">
        <f>VLOOKUP(A87,away!$A$2:$E$405,3,FALSE)</f>
        <v>1.4262999999999999</v>
      </c>
      <c r="I87">
        <f>VLOOKUP(C87,away!$B$2:$E$405,3,FALSE)</f>
        <v>0.66420000000000001</v>
      </c>
      <c r="J87">
        <f>VLOOKUP(B87,home!$B$2:$E$405,4,FALSE)</f>
        <v>1.1808000000000001</v>
      </c>
      <c r="K87" s="3">
        <f t="shared" si="168"/>
        <v>1.1991477513600002</v>
      </c>
      <c r="L87" s="3">
        <f t="shared" si="169"/>
        <v>1.1186290615679999</v>
      </c>
      <c r="M87" s="5">
        <f t="shared" si="170"/>
        <v>9.8492309211055701E-2</v>
      </c>
      <c r="N87" s="5">
        <f t="shared" si="171"/>
        <v>0.11810683111669128</v>
      </c>
      <c r="O87" s="5">
        <f t="shared" si="172"/>
        <v>0.11017635942442851</v>
      </c>
      <c r="P87" s="5">
        <f t="shared" si="173"/>
        <v>0.1321177336568346</v>
      </c>
      <c r="Q87" s="5">
        <f t="shared" si="174"/>
        <v>7.0813770476917837E-2</v>
      </c>
      <c r="R87" s="5">
        <f t="shared" si="175"/>
        <v>6.1623238774963576E-2</v>
      </c>
      <c r="S87" s="5">
        <f t="shared" si="176"/>
        <v>4.4305732311581775E-2</v>
      </c>
      <c r="T87" s="5">
        <f t="shared" si="177"/>
        <v>7.9214341614686323E-2</v>
      </c>
      <c r="U87" s="5">
        <f t="shared" si="178"/>
        <v>7.3895368208517942E-2</v>
      </c>
      <c r="V87" s="5">
        <f t="shared" si="179"/>
        <v>6.6035307594639586E-3</v>
      </c>
      <c r="W87" s="5">
        <f t="shared" si="180"/>
        <v>2.8305391210906406E-2</v>
      </c>
      <c r="X87" s="5">
        <f t="shared" si="181"/>
        <v>3.1663233207571341E-2</v>
      </c>
      <c r="Y87" s="5">
        <f t="shared" si="182"/>
        <v>1.7709706424597137E-2</v>
      </c>
      <c r="Z87" s="5">
        <f t="shared" si="183"/>
        <v>2.2977848587206098E-2</v>
      </c>
      <c r="AA87" s="5">
        <f t="shared" si="184"/>
        <v>2.755383546443875E-2</v>
      </c>
      <c r="AB87" s="5">
        <f t="shared" si="185"/>
        <v>1.652055991926258E-2</v>
      </c>
      <c r="AC87" s="5">
        <f t="shared" si="186"/>
        <v>5.5362413894421796E-4</v>
      </c>
      <c r="AD87" s="5">
        <f t="shared" si="187"/>
        <v>8.4855865554808833E-3</v>
      </c>
      <c r="AE87" s="5">
        <f t="shared" si="188"/>
        <v>9.4922237254116155E-3</v>
      </c>
      <c r="AF87" s="5">
        <f t="shared" si="189"/>
        <v>5.3091386590753513E-3</v>
      </c>
      <c r="AG87" s="5">
        <f t="shared" si="190"/>
        <v>1.9796522653119501E-3</v>
      </c>
      <c r="AH87" s="5">
        <f t="shared" si="191"/>
        <v>6.425922300489488E-3</v>
      </c>
      <c r="AI87" s="5">
        <f t="shared" si="192"/>
        <v>7.7056302770460491E-3</v>
      </c>
      <c r="AJ87" s="5">
        <f t="shared" si="193"/>
        <v>4.6200946097656528E-3</v>
      </c>
      <c r="AK87" s="5">
        <f t="shared" si="194"/>
        <v>1.8467253541236475E-3</v>
      </c>
      <c r="AL87" s="5">
        <f t="shared" si="195"/>
        <v>2.9705290543361984E-5</v>
      </c>
      <c r="AM87" s="5">
        <f t="shared" si="196"/>
        <v>2.0350944073951084E-3</v>
      </c>
      <c r="AN87" s="5">
        <f t="shared" si="197"/>
        <v>2.2765157471466746E-3</v>
      </c>
      <c r="AO87" s="5">
        <f t="shared" si="198"/>
        <v>1.2732883369377297E-3</v>
      </c>
      <c r="AP87" s="5">
        <f t="shared" si="199"/>
        <v>4.7477911248471072E-4</v>
      </c>
      <c r="AQ87" s="5">
        <f t="shared" si="200"/>
        <v>1.3277542826271497E-4</v>
      </c>
      <c r="AR87" s="5">
        <f t="shared" si="201"/>
        <v>1.4376446865410858E-3</v>
      </c>
      <c r="AS87" s="5">
        <f t="shared" si="202"/>
        <v>1.7239483931203955E-3</v>
      </c>
      <c r="AT87" s="5">
        <f t="shared" si="203"/>
        <v>1.0336344195355041E-3</v>
      </c>
      <c r="AU87" s="5">
        <f t="shared" si="204"/>
        <v>4.1316012997143307E-4</v>
      </c>
      <c r="AV87" s="5">
        <f t="shared" si="205"/>
        <v>1.2386001020171236E-4</v>
      </c>
      <c r="AW87" s="5">
        <f t="shared" si="206"/>
        <v>1.1068533888707855E-6</v>
      </c>
      <c r="AX87" s="5">
        <f t="shared" si="207"/>
        <v>4.0672981373885943E-4</v>
      </c>
      <c r="AY87" s="5">
        <f t="shared" si="208"/>
        <v>4.5497978985442768E-4</v>
      </c>
      <c r="AZ87" s="5">
        <f t="shared" si="209"/>
        <v>2.5447680767863221E-4</v>
      </c>
      <c r="BA87" s="5">
        <f t="shared" si="210"/>
        <v>9.4888384188122915E-5</v>
      </c>
      <c r="BB87" s="5">
        <f t="shared" si="211"/>
        <v>2.6536226039515947E-5</v>
      </c>
      <c r="BC87" s="5">
        <f t="shared" si="212"/>
        <v>5.9368387264280012E-6</v>
      </c>
      <c r="BD87" s="5">
        <f t="shared" si="213"/>
        <v>2.6803185442894601E-4</v>
      </c>
      <c r="BE87" s="5">
        <f t="shared" si="214"/>
        <v>3.2140979553132147E-4</v>
      </c>
      <c r="BF87" s="5">
        <f t="shared" si="215"/>
        <v>1.9270891678823082E-4</v>
      </c>
      <c r="BG87" s="5">
        <f t="shared" si="216"/>
        <v>7.7028821411209486E-5</v>
      </c>
      <c r="BH87" s="5">
        <f t="shared" si="217"/>
        <v>2.3092234496290724E-5</v>
      </c>
      <c r="BI87" s="5">
        <f t="shared" si="218"/>
        <v>5.5382002140209648E-6</v>
      </c>
      <c r="BJ87" s="8">
        <f t="shared" si="219"/>
        <v>0.37851587614910315</v>
      </c>
      <c r="BK87" s="8">
        <f t="shared" si="220"/>
        <v>0.28255761515827804</v>
      </c>
      <c r="BL87" s="8">
        <f t="shared" si="221"/>
        <v>0.31598779179527642</v>
      </c>
      <c r="BM87" s="8">
        <f t="shared" si="222"/>
        <v>0.40825501609250658</v>
      </c>
      <c r="BN87" s="8">
        <f t="shared" si="223"/>
        <v>0.59133024266089151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1.6263000000000001</v>
      </c>
      <c r="F88">
        <f>VLOOKUP(B88,home!$B$2:$E$405,3,FALSE)</f>
        <v>0.80910000000000004</v>
      </c>
      <c r="G88">
        <f>VLOOKUP(C88,away!$B$2:$E$405,4,FALSE)</f>
        <v>1.1974</v>
      </c>
      <c r="H88">
        <f>VLOOKUP(A88,away!$A$2:$E$405,3,FALSE)</f>
        <v>1.4262999999999999</v>
      </c>
      <c r="I88">
        <f>VLOOKUP(C88,away!$B$2:$E$405,3,FALSE)</f>
        <v>0.95940000000000003</v>
      </c>
      <c r="J88">
        <f>VLOOKUP(B88,home!$B$2:$E$405,4,FALSE)</f>
        <v>0.92249999999999999</v>
      </c>
      <c r="K88" s="3">
        <f t="shared" si="168"/>
        <v>1.5755860137420004</v>
      </c>
      <c r="L88" s="3">
        <f t="shared" si="169"/>
        <v>1.2623418229500001</v>
      </c>
      <c r="M88" s="5">
        <f t="shared" si="170"/>
        <v>5.854685900828166E-2</v>
      </c>
      <c r="N88" s="5">
        <f t="shared" si="171"/>
        <v>9.2245612201973415E-2</v>
      </c>
      <c r="O88" s="5">
        <f t="shared" si="172"/>
        <v>7.3906148728510895E-2</v>
      </c>
      <c r="P88" s="5">
        <f t="shared" si="173"/>
        <v>0.11644549426617787</v>
      </c>
      <c r="Q88" s="5">
        <f t="shared" si="174"/>
        <v>7.2670448207248869E-2</v>
      </c>
      <c r="R88" s="5">
        <f t="shared" si="175"/>
        <v>4.6647411256581138E-2</v>
      </c>
      <c r="S88" s="5">
        <f t="shared" si="176"/>
        <v>5.7900429521660683E-2</v>
      </c>
      <c r="T88" s="5">
        <f t="shared" si="177"/>
        <v>9.1734946064532086E-2</v>
      </c>
      <c r="U88" s="5">
        <f t="shared" si="178"/>
        <v>7.3497008753140386E-2</v>
      </c>
      <c r="V88" s="5">
        <f t="shared" si="179"/>
        <v>1.279553249801358E-2</v>
      </c>
      <c r="W88" s="5">
        <f t="shared" si="180"/>
        <v>3.8166180602567927E-2</v>
      </c>
      <c r="X88" s="5">
        <f t="shared" si="181"/>
        <v>4.8178765996884525E-2</v>
      </c>
      <c r="Y88" s="5">
        <f t="shared" si="182"/>
        <v>3.0409035647994343E-2</v>
      </c>
      <c r="Z88" s="5">
        <f t="shared" si="183"/>
        <v>1.9628326053843674E-2</v>
      </c>
      <c r="AA88" s="5">
        <f t="shared" si="184"/>
        <v>3.0926116003603801E-2</v>
      </c>
      <c r="AB88" s="5">
        <f t="shared" si="185"/>
        <v>2.4363377917320399E-2</v>
      </c>
      <c r="AC88" s="5">
        <f t="shared" si="186"/>
        <v>1.5905871503706214E-3</v>
      </c>
      <c r="AD88" s="5">
        <f t="shared" si="187"/>
        <v>1.503352508883931E-2</v>
      </c>
      <c r="AE88" s="5">
        <f t="shared" si="188"/>
        <v>1.8977447466009975E-2</v>
      </c>
      <c r="AF88" s="5">
        <f t="shared" si="189"/>
        <v>1.1978012814590445E-2</v>
      </c>
      <c r="AG88" s="5">
        <f t="shared" si="190"/>
        <v>5.040115510562858E-3</v>
      </c>
      <c r="AH88" s="5">
        <f t="shared" si="191"/>
        <v>6.1944142230664989E-3</v>
      </c>
      <c r="AI88" s="5">
        <f t="shared" si="192"/>
        <v>9.7598324131880944E-3</v>
      </c>
      <c r="AJ88" s="5">
        <f t="shared" si="193"/>
        <v>7.688727723342499E-3</v>
      </c>
      <c r="AK88" s="5">
        <f t="shared" si="194"/>
        <v>4.0380839547896064E-3</v>
      </c>
      <c r="AL88" s="5">
        <f t="shared" si="195"/>
        <v>1.2654254047831238E-4</v>
      </c>
      <c r="AM88" s="5">
        <f t="shared" si="196"/>
        <v>4.7373223734429306E-3</v>
      </c>
      <c r="AN88" s="5">
        <f t="shared" si="197"/>
        <v>5.9801201607937692E-3</v>
      </c>
      <c r="AO88" s="5">
        <f t="shared" si="198"/>
        <v>3.7744778926182272E-3</v>
      </c>
      <c r="AP88" s="5">
        <f t="shared" si="199"/>
        <v>1.5882271012173904E-3</v>
      </c>
      <c r="AQ88" s="5">
        <f t="shared" si="200"/>
        <v>5.0122137355233852E-4</v>
      </c>
      <c r="AR88" s="5">
        <f t="shared" si="201"/>
        <v>1.5638936284906348E-3</v>
      </c>
      <c r="AS88" s="5">
        <f t="shared" si="202"/>
        <v>2.4640489280300716E-3</v>
      </c>
      <c r="AT88" s="5">
        <f t="shared" si="203"/>
        <v>1.9411605140900751E-3</v>
      </c>
      <c r="AU88" s="5">
        <f t="shared" si="204"/>
        <v>1.0194884521428516E-3</v>
      </c>
      <c r="AV88" s="5">
        <f t="shared" si="205"/>
        <v>4.0157293659193931E-4</v>
      </c>
      <c r="AW88" s="5">
        <f t="shared" si="206"/>
        <v>6.9912227009719651E-6</v>
      </c>
      <c r="AX88" s="5">
        <f t="shared" si="207"/>
        <v>1.2440098123639573E-3</v>
      </c>
      <c r="AY88" s="5">
        <f t="shared" si="208"/>
        <v>1.5703656143072051E-3</v>
      </c>
      <c r="AZ88" s="5">
        <f t="shared" si="209"/>
        <v>9.9116909613127706E-4</v>
      </c>
      <c r="BA88" s="5">
        <f t="shared" si="210"/>
        <v>4.1706473455402034E-4</v>
      </c>
      <c r="BB88" s="5">
        <f t="shared" si="211"/>
        <v>1.3161956432626993E-4</v>
      </c>
      <c r="BC88" s="5">
        <f t="shared" si="212"/>
        <v>3.3229776153501682E-5</v>
      </c>
      <c r="BD88" s="5">
        <f t="shared" si="213"/>
        <v>3.290280556481266E-4</v>
      </c>
      <c r="BE88" s="5">
        <f t="shared" si="214"/>
        <v>5.1841200260791291E-4</v>
      </c>
      <c r="BF88" s="5">
        <f t="shared" si="215"/>
        <v>4.0840135033250451E-4</v>
      </c>
      <c r="BG88" s="5">
        <f t="shared" si="216"/>
        <v>2.1449048519241371E-4</v>
      </c>
      <c r="BH88" s="5">
        <f t="shared" si="217"/>
        <v>8.4487052137475658E-5</v>
      </c>
      <c r="BI88" s="5">
        <f t="shared" si="218"/>
        <v>2.6623323538019532E-5</v>
      </c>
      <c r="BJ88" s="8">
        <f t="shared" si="219"/>
        <v>0.4454029171006646</v>
      </c>
      <c r="BK88" s="8">
        <f t="shared" si="220"/>
        <v>0.24897581059928992</v>
      </c>
      <c r="BL88" s="8">
        <f t="shared" si="221"/>
        <v>0.28599272770234541</v>
      </c>
      <c r="BM88" s="8">
        <f t="shared" si="222"/>
        <v>0.53797443339576356</v>
      </c>
      <c r="BN88" s="8">
        <f t="shared" si="223"/>
        <v>0.46046197366877384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1.6263000000000001</v>
      </c>
      <c r="F89">
        <f>VLOOKUP(B89,home!$B$2:$E$405,3,FALSE)</f>
        <v>0.9385</v>
      </c>
      <c r="G89">
        <f>VLOOKUP(C89,away!$B$2:$E$405,4,FALSE)</f>
        <v>0.90620000000000001</v>
      </c>
      <c r="H89">
        <f>VLOOKUP(A89,away!$A$2:$E$405,3,FALSE)</f>
        <v>1.4262999999999999</v>
      </c>
      <c r="I89">
        <f>VLOOKUP(C89,away!$B$2:$E$405,3,FALSE)</f>
        <v>0.73799999999999999</v>
      </c>
      <c r="J89">
        <f>VLOOKUP(B89,home!$B$2:$E$405,4,FALSE)</f>
        <v>1.107</v>
      </c>
      <c r="K89" s="3">
        <f t="shared" si="168"/>
        <v>1.3831172468100001</v>
      </c>
      <c r="L89" s="3">
        <f t="shared" si="169"/>
        <v>1.1652386057999999</v>
      </c>
      <c r="M89" s="5">
        <f t="shared" si="170"/>
        <v>7.8210149362364048E-2</v>
      </c>
      <c r="N89" s="5">
        <f t="shared" si="171"/>
        <v>0.10817380645867188</v>
      </c>
      <c r="O89" s="5">
        <f t="shared" si="172"/>
        <v>9.1133485402410841E-2</v>
      </c>
      <c r="P89" s="5">
        <f t="shared" si="173"/>
        <v>0.12604829542198184</v>
      </c>
      <c r="Q89" s="5">
        <f t="shared" si="174"/>
        <v>7.4808528683038028E-2</v>
      </c>
      <c r="R89" s="5">
        <f t="shared" si="175"/>
        <v>5.3096127735999928E-2</v>
      </c>
      <c r="S89" s="5">
        <f t="shared" si="176"/>
        <v>5.078679975783567E-2</v>
      </c>
      <c r="T89" s="5">
        <f t="shared" si="177"/>
        <v>8.7169785664572536E-2</v>
      </c>
      <c r="U89" s="5">
        <f t="shared" si="178"/>
        <v>7.3438170010488329E-2</v>
      </c>
      <c r="V89" s="5">
        <f t="shared" si="179"/>
        <v>9.0945706203150924E-3</v>
      </c>
      <c r="W89" s="5">
        <f t="shared" si="180"/>
        <v>3.4489655409996822E-2</v>
      </c>
      <c r="X89" s="5">
        <f t="shared" si="181"/>
        <v>4.0188677984467125E-2</v>
      </c>
      <c r="Y89" s="5">
        <f t="shared" si="182"/>
        <v>2.3414699551782815E-2</v>
      </c>
      <c r="Z89" s="5">
        <f t="shared" si="183"/>
        <v>2.0623219285491746E-2</v>
      </c>
      <c r="AA89" s="5">
        <f t="shared" si="184"/>
        <v>2.8524330278508248E-2</v>
      </c>
      <c r="AB89" s="5">
        <f t="shared" si="185"/>
        <v>1.9726246580954728E-2</v>
      </c>
      <c r="AC89" s="5">
        <f t="shared" si="186"/>
        <v>9.1608564683709525E-4</v>
      </c>
      <c r="AD89" s="5">
        <f t="shared" si="187"/>
        <v>1.1925809308525111E-2</v>
      </c>
      <c r="AE89" s="5">
        <f t="shared" si="188"/>
        <v>1.3896413411702462E-2</v>
      </c>
      <c r="AF89" s="5">
        <f t="shared" si="189"/>
        <v>8.0963186947362997E-3</v>
      </c>
      <c r="AG89" s="5">
        <f t="shared" si="190"/>
        <v>3.1447143693223321E-3</v>
      </c>
      <c r="AH89" s="5">
        <f t="shared" si="191"/>
        <v>6.0077428218335187E-3</v>
      </c>
      <c r="AI89" s="5">
        <f t="shared" si="192"/>
        <v>8.3094127112769197E-3</v>
      </c>
      <c r="AJ89" s="5">
        <f t="shared" si="193"/>
        <v>5.7464460159146764E-3</v>
      </c>
      <c r="AK89" s="5">
        <f t="shared" si="194"/>
        <v>2.6493361974913999E-3</v>
      </c>
      <c r="AL89" s="5">
        <f t="shared" si="195"/>
        <v>5.9056802824583802E-5</v>
      </c>
      <c r="AM89" s="5">
        <f t="shared" si="196"/>
        <v>3.2989585073576631E-3</v>
      </c>
      <c r="AN89" s="5">
        <f t="shared" si="197"/>
        <v>3.8440738117054918E-3</v>
      </c>
      <c r="AO89" s="5">
        <f t="shared" si="198"/>
        <v>2.239631604472E-3</v>
      </c>
      <c r="AP89" s="5">
        <f t="shared" si="199"/>
        <v>8.6990173610018956E-4</v>
      </c>
      <c r="AQ89" s="5">
        <f t="shared" si="200"/>
        <v>2.5341077153909615E-4</v>
      </c>
      <c r="AR89" s="5">
        <f t="shared" si="201"/>
        <v>1.400090773943651E-3</v>
      </c>
      <c r="AS89" s="5">
        <f t="shared" si="202"/>
        <v>1.9364896965410252E-3</v>
      </c>
      <c r="AT89" s="5">
        <f t="shared" si="203"/>
        <v>1.3391961487778778E-3</v>
      </c>
      <c r="AU89" s="5">
        <f t="shared" si="204"/>
        <v>6.1742176341207113E-4</v>
      </c>
      <c r="AV89" s="5">
        <f t="shared" si="205"/>
        <v>2.1349167238276983E-4</v>
      </c>
      <c r="AW89" s="5">
        <f t="shared" si="206"/>
        <v>2.6438772794269928E-6</v>
      </c>
      <c r="AX89" s="5">
        <f t="shared" si="207"/>
        <v>7.6047440133949291E-4</v>
      </c>
      <c r="AY89" s="5">
        <f t="shared" si="208"/>
        <v>8.861341311634203E-4</v>
      </c>
      <c r="AZ89" s="5">
        <f t="shared" si="209"/>
        <v>5.1627884977432914E-4</v>
      </c>
      <c r="BA89" s="5">
        <f t="shared" si="210"/>
        <v>2.0052934903835553E-4</v>
      </c>
      <c r="BB89" s="5">
        <f t="shared" si="211"/>
        <v>5.8416134773858744E-5</v>
      </c>
      <c r="BC89" s="5">
        <f t="shared" si="212"/>
        <v>1.3613747088023227E-5</v>
      </c>
      <c r="BD89" s="5">
        <f t="shared" si="213"/>
        <v>2.7190663690392314E-4</v>
      </c>
      <c r="BE89" s="5">
        <f t="shared" si="214"/>
        <v>3.7607875902392066E-4</v>
      </c>
      <c r="BF89" s="5">
        <f t="shared" si="215"/>
        <v>2.6008050888244334E-4</v>
      </c>
      <c r="BG89" s="5">
        <f t="shared" si="216"/>
        <v>1.1990727913147625E-4</v>
      </c>
      <c r="BH89" s="5">
        <f t="shared" si="217"/>
        <v>4.1461456446201414E-5</v>
      </c>
      <c r="BI89" s="5">
        <f t="shared" si="218"/>
        <v>1.146921109772056E-5</v>
      </c>
      <c r="BJ89" s="8">
        <f t="shared" si="219"/>
        <v>0.41824983258116738</v>
      </c>
      <c r="BK89" s="8">
        <f t="shared" si="220"/>
        <v>0.26600109174332176</v>
      </c>
      <c r="BL89" s="8">
        <f t="shared" si="221"/>
        <v>0.29521889166142162</v>
      </c>
      <c r="BM89" s="8">
        <f t="shared" si="222"/>
        <v>0.46773915195305199</v>
      </c>
      <c r="BN89" s="8">
        <f t="shared" si="223"/>
        <v>0.53147039306446653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1.6263000000000001</v>
      </c>
      <c r="F90">
        <f>VLOOKUP(B90,home!$B$2:$E$405,3,FALSE)</f>
        <v>1.0032000000000001</v>
      </c>
      <c r="G90">
        <f>VLOOKUP(C90,away!$B$2:$E$405,4,FALSE)</f>
        <v>1.2621</v>
      </c>
      <c r="H90">
        <f>VLOOKUP(A90,away!$A$2:$E$405,3,FALSE)</f>
        <v>1.4262999999999999</v>
      </c>
      <c r="I90">
        <f>VLOOKUP(C90,away!$B$2:$E$405,3,FALSE)</f>
        <v>1.0331999999999999</v>
      </c>
      <c r="J90">
        <f>VLOOKUP(B90,home!$B$2:$E$405,4,FALSE)</f>
        <v>0.88560000000000005</v>
      </c>
      <c r="K90" s="3">
        <f t="shared" si="168"/>
        <v>2.0591214003360001</v>
      </c>
      <c r="L90" s="3">
        <f t="shared" si="169"/>
        <v>1.3050672384959998</v>
      </c>
      <c r="M90" s="5">
        <f t="shared" si="170"/>
        <v>3.4590069775055035E-2</v>
      </c>
      <c r="N90" s="5">
        <f t="shared" si="171"/>
        <v>7.1225152912931258E-2</v>
      </c>
      <c r="O90" s="5">
        <f t="shared" si="172"/>
        <v>4.5142366840715022E-2</v>
      </c>
      <c r="P90" s="5">
        <f t="shared" si="173"/>
        <v>9.295361362353452E-2</v>
      </c>
      <c r="Q90" s="5">
        <f t="shared" si="174"/>
        <v>7.3330618302610409E-2</v>
      </c>
      <c r="R90" s="5">
        <f t="shared" si="175"/>
        <v>2.9456912015992678E-2</v>
      </c>
      <c r="S90" s="5">
        <f t="shared" si="176"/>
        <v>6.2448372768999429E-2</v>
      </c>
      <c r="T90" s="5">
        <f t="shared" si="177"/>
        <v>9.5701387525391979E-2</v>
      </c>
      <c r="U90" s="5">
        <f t="shared" si="178"/>
        <v>6.0655357919945183E-2</v>
      </c>
      <c r="V90" s="5">
        <f t="shared" si="179"/>
        <v>1.8646333893377224E-2</v>
      </c>
      <c r="W90" s="5">
        <f t="shared" si="180"/>
        <v>5.0332215148925281E-2</v>
      </c>
      <c r="X90" s="5">
        <f t="shared" si="181"/>
        <v>6.5686925031794435E-2</v>
      </c>
      <c r="Y90" s="5">
        <f t="shared" si="182"/>
        <v>4.2862926928268874E-2</v>
      </c>
      <c r="Z90" s="5">
        <f t="shared" si="183"/>
        <v>1.2814416939777062E-2</v>
      </c>
      <c r="AA90" s="5">
        <f t="shared" si="184"/>
        <v>2.6386440153523105E-2</v>
      </c>
      <c r="AB90" s="5">
        <f t="shared" si="185"/>
        <v>2.7166441799402283E-2</v>
      </c>
      <c r="AC90" s="5">
        <f t="shared" si="186"/>
        <v>3.1317588535741212E-3</v>
      </c>
      <c r="AD90" s="5">
        <f t="shared" si="187"/>
        <v>2.5910035334866969E-2</v>
      </c>
      <c r="AE90" s="5">
        <f t="shared" si="188"/>
        <v>3.3814338263808613E-2</v>
      </c>
      <c r="AF90" s="5">
        <f t="shared" si="189"/>
        <v>2.2064992529759169E-2</v>
      </c>
      <c r="AG90" s="5">
        <f t="shared" si="190"/>
        <v>9.5987662894158853E-3</v>
      </c>
      <c r="AH90" s="5">
        <f t="shared" si="191"/>
        <v>4.1809189321328037E-3</v>
      </c>
      <c r="AI90" s="5">
        <f t="shared" si="192"/>
        <v>8.6090196462245919E-3</v>
      </c>
      <c r="AJ90" s="5">
        <f t="shared" si="193"/>
        <v>8.8635082947270613E-3</v>
      </c>
      <c r="AK90" s="5">
        <f t="shared" si="194"/>
        <v>6.0836798705760451E-3</v>
      </c>
      <c r="AL90" s="5">
        <f t="shared" si="195"/>
        <v>3.3663800545108782E-4</v>
      </c>
      <c r="AM90" s="5">
        <f t="shared" si="196"/>
        <v>1.0670381648297299E-2</v>
      </c>
      <c r="AN90" s="5">
        <f t="shared" si="197"/>
        <v>1.3925565511441751E-2</v>
      </c>
      <c r="AO90" s="5">
        <f t="shared" si="198"/>
        <v>9.0868996632562128E-3</v>
      </c>
      <c r="AP90" s="5">
        <f t="shared" si="199"/>
        <v>3.9530050166720039E-3</v>
      </c>
      <c r="AQ90" s="5">
        <f t="shared" si="200"/>
        <v>1.2897343352172416E-3</v>
      </c>
      <c r="AR90" s="5">
        <f t="shared" si="201"/>
        <v>1.09127606502684E-3</v>
      </c>
      <c r="AS90" s="5">
        <f t="shared" si="202"/>
        <v>2.2470698991712266E-3</v>
      </c>
      <c r="AT90" s="5">
        <f t="shared" si="203"/>
        <v>2.3134948587171661E-3</v>
      </c>
      <c r="AU90" s="5">
        <f t="shared" si="204"/>
        <v>1.5879222577172755E-3</v>
      </c>
      <c r="AV90" s="5">
        <f t="shared" si="205"/>
        <v>8.1743117573387502E-4</v>
      </c>
      <c r="AW90" s="5">
        <f t="shared" si="206"/>
        <v>2.512901606764356E-5</v>
      </c>
      <c r="AX90" s="5">
        <f t="shared" si="207"/>
        <v>3.6619352002935823E-3</v>
      </c>
      <c r="AY90" s="5">
        <f t="shared" si="208"/>
        <v>4.7790716593984414E-3</v>
      </c>
      <c r="AZ90" s="5">
        <f t="shared" si="209"/>
        <v>3.11850492655281E-3</v>
      </c>
      <c r="BA90" s="5">
        <f t="shared" si="210"/>
        <v>1.3566195375774818E-3</v>
      </c>
      <c r="BB90" s="5">
        <f t="shared" si="211"/>
        <v>4.4261992839899115E-4</v>
      </c>
      <c r="BC90" s="5">
        <f t="shared" si="212"/>
        <v>1.1552975353179367E-4</v>
      </c>
      <c r="BD90" s="5">
        <f t="shared" si="213"/>
        <v>2.3736477343689309E-4</v>
      </c>
      <c r="BE90" s="5">
        <f t="shared" si="214"/>
        <v>4.8876288466981267E-4</v>
      </c>
      <c r="BF90" s="5">
        <f t="shared" si="215"/>
        <v>5.0321105775678388E-4</v>
      </c>
      <c r="BG90" s="5">
        <f t="shared" si="216"/>
        <v>3.4539088597090287E-4</v>
      </c>
      <c r="BH90" s="5">
        <f t="shared" si="217"/>
        <v>1.7780044119592434E-4</v>
      </c>
      <c r="BI90" s="5">
        <f t="shared" si="218"/>
        <v>7.3222538691142052E-5</v>
      </c>
      <c r="BJ90" s="8">
        <f t="shared" si="219"/>
        <v>0.54292722544841043</v>
      </c>
      <c r="BK90" s="8">
        <f t="shared" si="220"/>
        <v>0.21688585857938986</v>
      </c>
      <c r="BL90" s="8">
        <f t="shared" si="221"/>
        <v>0.22642759231132661</v>
      </c>
      <c r="BM90" s="8">
        <f t="shared" si="222"/>
        <v>0.64760241716473421</v>
      </c>
      <c r="BN90" s="8">
        <f t="shared" si="223"/>
        <v>0.3466987334708389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1.2675000000000001</v>
      </c>
      <c r="F91">
        <f>VLOOKUP(B91,home!$B$2:$E$405,3,FALSE)</f>
        <v>0.53979999999999995</v>
      </c>
      <c r="G91">
        <f>VLOOKUP(C91,away!$B$2:$E$405,4,FALSE)</f>
        <v>1.2871999999999999</v>
      </c>
      <c r="H91">
        <f>VLOOKUP(A91,away!$A$2:$E$405,3,FALSE)</f>
        <v>1.1535</v>
      </c>
      <c r="I91">
        <f>VLOOKUP(C91,away!$B$2:$E$405,3,FALSE)</f>
        <v>1.2319</v>
      </c>
      <c r="J91">
        <f>VLOOKUP(B91,home!$B$2:$E$405,4,FALSE)</f>
        <v>1.3231999999999999</v>
      </c>
      <c r="K91" s="3">
        <f t="shared" si="168"/>
        <v>0.88069773479999991</v>
      </c>
      <c r="L91" s="3">
        <f t="shared" si="169"/>
        <v>1.8802627672799999</v>
      </c>
      <c r="M91" s="5">
        <f t="shared" si="170"/>
        <v>6.3231005670500537E-2</v>
      </c>
      <c r="N91" s="5">
        <f t="shared" si="171"/>
        <v>5.5687403463135762E-2</v>
      </c>
      <c r="O91" s="5">
        <f t="shared" si="172"/>
        <v>0.1188909056999127</v>
      </c>
      <c r="P91" s="5">
        <f t="shared" si="173"/>
        <v>0.1047069513382335</v>
      </c>
      <c r="Q91" s="5">
        <f t="shared" si="174"/>
        <v>2.452188504343867E-2</v>
      </c>
      <c r="R91" s="5">
        <f t="shared" si="175"/>
        <v>0.11177307167787169</v>
      </c>
      <c r="S91" s="5">
        <f t="shared" si="176"/>
        <v>4.3347189967524409E-2</v>
      </c>
      <c r="T91" s="5">
        <f t="shared" si="177"/>
        <v>4.6107587430698031E-2</v>
      </c>
      <c r="U91" s="5">
        <f t="shared" si="178"/>
        <v>9.8438291038339606E-2</v>
      </c>
      <c r="V91" s="5">
        <f t="shared" si="179"/>
        <v>7.9756091923045436E-3</v>
      </c>
      <c r="W91" s="5">
        <f t="shared" si="180"/>
        <v>7.1987895369274787E-3</v>
      </c>
      <c r="X91" s="5">
        <f t="shared" si="181"/>
        <v>1.3535615935769569E-2</v>
      </c>
      <c r="Y91" s="5">
        <f t="shared" si="182"/>
        <v>1.2725257338114679E-2</v>
      </c>
      <c r="Z91" s="5">
        <f t="shared" si="183"/>
        <v>7.0054248353473611E-2</v>
      </c>
      <c r="AA91" s="5">
        <f t="shared" si="184"/>
        <v>6.1696617838020822E-2</v>
      </c>
      <c r="AB91" s="5">
        <f t="shared" si="185"/>
        <v>2.71680357873831E-2</v>
      </c>
      <c r="AC91" s="5">
        <f t="shared" si="186"/>
        <v>8.2544721803804475E-4</v>
      </c>
      <c r="AD91" s="5">
        <f t="shared" si="187"/>
        <v>1.5849894096184923E-3</v>
      </c>
      <c r="AE91" s="5">
        <f t="shared" si="188"/>
        <v>2.9801965734387596E-3</v>
      </c>
      <c r="AF91" s="5">
        <f t="shared" si="189"/>
        <v>2.8017763281061683E-3</v>
      </c>
      <c r="AG91" s="5">
        <f t="shared" si="190"/>
        <v>1.7560252373281669E-3</v>
      </c>
      <c r="AH91" s="5">
        <f t="shared" si="191"/>
        <v>3.2930098717205675E-2</v>
      </c>
      <c r="AI91" s="5">
        <f t="shared" si="192"/>
        <v>2.9001463346983419E-2</v>
      </c>
      <c r="AJ91" s="5">
        <f t="shared" si="193"/>
        <v>1.277076153778676E-2</v>
      </c>
      <c r="AK91" s="5">
        <f t="shared" si="194"/>
        <v>3.7490602526665884E-3</v>
      </c>
      <c r="AL91" s="5">
        <f t="shared" si="195"/>
        <v>5.4675746985129717E-5</v>
      </c>
      <c r="AM91" s="5">
        <f t="shared" si="196"/>
        <v>2.7917931654659916E-4</v>
      </c>
      <c r="AN91" s="5">
        <f t="shared" si="197"/>
        <v>5.2493047429724759E-4</v>
      </c>
      <c r="AO91" s="5">
        <f t="shared" si="198"/>
        <v>4.9350361311587291E-4</v>
      </c>
      <c r="AP91" s="5">
        <f t="shared" si="199"/>
        <v>3.0930548975330985E-4</v>
      </c>
      <c r="AQ91" s="5">
        <f t="shared" si="200"/>
        <v>1.4539389902461358E-4</v>
      </c>
      <c r="AR91" s="5">
        <f t="shared" si="201"/>
        <v>1.2383447708163334E-2</v>
      </c>
      <c r="AS91" s="5">
        <f t="shared" si="202"/>
        <v>1.0906074345593698E-2</v>
      </c>
      <c r="AT91" s="5">
        <f t="shared" si="203"/>
        <v>4.8024774858623802E-3</v>
      </c>
      <c r="AU91" s="5">
        <f t="shared" si="204"/>
        <v>1.4098436810756657E-3</v>
      </c>
      <c r="AV91" s="5">
        <f t="shared" si="205"/>
        <v>3.1041153408635806E-4</v>
      </c>
      <c r="AW91" s="5">
        <f t="shared" si="206"/>
        <v>2.5149980343444543E-6</v>
      </c>
      <c r="AX91" s="5">
        <f t="shared" si="207"/>
        <v>4.0978765280933655E-5</v>
      </c>
      <c r="AY91" s="5">
        <f t="shared" si="208"/>
        <v>7.7050846606845896E-5</v>
      </c>
      <c r="AZ91" s="5">
        <f t="shared" si="209"/>
        <v>7.2437919031127429E-5</v>
      </c>
      <c r="BA91" s="5">
        <f t="shared" si="210"/>
        <v>4.5400774031157412E-5</v>
      </c>
      <c r="BB91" s="5">
        <f t="shared" si="211"/>
        <v>2.1341346254119507E-5</v>
      </c>
      <c r="BC91" s="5">
        <f t="shared" si="212"/>
        <v>8.0254677530502738E-6</v>
      </c>
      <c r="BD91" s="5">
        <f t="shared" si="213"/>
        <v>3.8806892760363978E-3</v>
      </c>
      <c r="BE91" s="5">
        <f t="shared" si="214"/>
        <v>3.4177142548679068E-3</v>
      </c>
      <c r="BF91" s="5">
        <f t="shared" si="215"/>
        <v>1.5049866012279175E-3</v>
      </c>
      <c r="BG91" s="5">
        <f t="shared" si="216"/>
        <v>4.418127635352593E-4</v>
      </c>
      <c r="BH91" s="5">
        <f t="shared" si="217"/>
        <v>9.72758750128077E-5</v>
      </c>
      <c r="BI91" s="5">
        <f t="shared" si="218"/>
        <v>1.7134128554893536E-5</v>
      </c>
      <c r="BJ91" s="8">
        <f t="shared" si="219"/>
        <v>0.17091707420827071</v>
      </c>
      <c r="BK91" s="8">
        <f t="shared" si="220"/>
        <v>0.22021792998019299</v>
      </c>
      <c r="BL91" s="8">
        <f t="shared" si="221"/>
        <v>0.5355901735501869</v>
      </c>
      <c r="BM91" s="8">
        <f t="shared" si="222"/>
        <v>0.51789366735045905</v>
      </c>
      <c r="BN91" s="8">
        <f t="shared" si="223"/>
        <v>0.47881122289309286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1.2675000000000001</v>
      </c>
      <c r="F92">
        <f>VLOOKUP(B92,home!$B$2:$E$405,3,FALSE)</f>
        <v>0.83050000000000002</v>
      </c>
      <c r="G92">
        <f>VLOOKUP(C92,away!$B$2:$E$405,4,FALSE)</f>
        <v>0.37369999999999998</v>
      </c>
      <c r="H92">
        <f>VLOOKUP(A92,away!$A$2:$E$405,3,FALSE)</f>
        <v>1.1535</v>
      </c>
      <c r="I92">
        <f>VLOOKUP(C92,away!$B$2:$E$405,3,FALSE)</f>
        <v>1.597</v>
      </c>
      <c r="J92">
        <f>VLOOKUP(B92,home!$B$2:$E$405,4,FALSE)</f>
        <v>1.1407</v>
      </c>
      <c r="K92" s="3">
        <f t="shared" si="168"/>
        <v>0.39337857487499994</v>
      </c>
      <c r="L92" s="3">
        <f t="shared" si="169"/>
        <v>2.1013285276499998</v>
      </c>
      <c r="M92" s="5">
        <f t="shared" si="170"/>
        <v>8.2520617933040816E-2</v>
      </c>
      <c r="N92" s="5">
        <f t="shared" si="171"/>
        <v>3.2461843080303955E-2</v>
      </c>
      <c r="O92" s="5">
        <f t="shared" si="172"/>
        <v>0.17340292858200479</v>
      </c>
      <c r="P92" s="5">
        <f t="shared" si="173"/>
        <v>6.8212996924740435E-2</v>
      </c>
      <c r="Q92" s="5">
        <f t="shared" si="174"/>
        <v>6.3848967843729244E-3</v>
      </c>
      <c r="R92" s="5">
        <f t="shared" si="175"/>
        <v>0.18218826030371116</v>
      </c>
      <c r="S92" s="5">
        <f t="shared" si="176"/>
        <v>1.4096516319201027E-2</v>
      </c>
      <c r="T92" s="5">
        <f t="shared" si="177"/>
        <v>1.3416765759103574E-2</v>
      </c>
      <c r="U92" s="5">
        <f t="shared" si="178"/>
        <v>7.1668958197229418E-2</v>
      </c>
      <c r="V92" s="5">
        <f t="shared" si="179"/>
        <v>1.2947143102149746E-3</v>
      </c>
      <c r="W92" s="5">
        <f t="shared" si="180"/>
        <v>8.3722719925353063E-4</v>
      </c>
      <c r="X92" s="5">
        <f t="shared" si="181"/>
        <v>1.7592893979159541E-3</v>
      </c>
      <c r="Y92" s="5">
        <f t="shared" si="182"/>
        <v>1.848422500116494E-3</v>
      </c>
      <c r="Z92" s="5">
        <f t="shared" si="183"/>
        <v>0.12761246292637074</v>
      </c>
      <c r="AA92" s="5">
        <f t="shared" si="184"/>
        <v>5.0200008802264488E-2</v>
      </c>
      <c r="AB92" s="5">
        <f t="shared" si="185"/>
        <v>9.8738039606736296E-3</v>
      </c>
      <c r="AC92" s="5">
        <f t="shared" si="186"/>
        <v>6.6889603981132851E-5</v>
      </c>
      <c r="AD92" s="5">
        <f t="shared" si="187"/>
        <v>8.2336810622235344E-5</v>
      </c>
      <c r="AE92" s="5">
        <f t="shared" si="188"/>
        <v>1.7301668903621864E-4</v>
      </c>
      <c r="AF92" s="5">
        <f t="shared" si="189"/>
        <v>1.8178245221567765E-4</v>
      </c>
      <c r="AG92" s="5">
        <f t="shared" si="190"/>
        <v>1.2732821755565878E-4</v>
      </c>
      <c r="AH92" s="5">
        <f t="shared" si="191"/>
        <v>6.7038927207715218E-2</v>
      </c>
      <c r="AI92" s="5">
        <f t="shared" si="192"/>
        <v>2.6371677646119873E-2</v>
      </c>
      <c r="AJ92" s="5">
        <f t="shared" si="193"/>
        <v>5.1870264847467644E-3</v>
      </c>
      <c r="AK92" s="5">
        <f t="shared" si="194"/>
        <v>6.8015502880285452E-4</v>
      </c>
      <c r="AL92" s="5">
        <f t="shared" si="195"/>
        <v>2.2116850139752632E-6</v>
      </c>
      <c r="AM92" s="5">
        <f t="shared" si="196"/>
        <v>6.4779074444655401E-6</v>
      </c>
      <c r="AN92" s="5">
        <f t="shared" si="197"/>
        <v>1.3612211712531744E-5</v>
      </c>
      <c r="AO92" s="5">
        <f t="shared" si="198"/>
        <v>1.4301864397977211E-5</v>
      </c>
      <c r="AP92" s="5">
        <f t="shared" si="199"/>
        <v>1.00176385526838E-5</v>
      </c>
      <c r="AQ92" s="5">
        <f t="shared" si="200"/>
        <v>5.2625874176102328E-6</v>
      </c>
      <c r="AR92" s="5">
        <f t="shared" si="201"/>
        <v>2.8174162040924728E-2</v>
      </c>
      <c r="AS92" s="5">
        <f t="shared" si="202"/>
        <v>1.1083111711956289E-2</v>
      </c>
      <c r="AT92" s="5">
        <f t="shared" si="203"/>
        <v>2.1799293452148929E-3</v>
      </c>
      <c r="AU92" s="5">
        <f t="shared" si="204"/>
        <v>2.8584583304960891E-4</v>
      </c>
      <c r="AV92" s="5">
        <f t="shared" si="205"/>
        <v>2.8111406609753069E-5</v>
      </c>
      <c r="AW92" s="5">
        <f t="shared" si="206"/>
        <v>5.0783827940903654E-8</v>
      </c>
      <c r="AX92" s="5">
        <f t="shared" si="207"/>
        <v>4.2471166644600134E-7</v>
      </c>
      <c r="AY92" s="5">
        <f t="shared" si="208"/>
        <v>8.9245874072875366E-7</v>
      </c>
      <c r="AZ92" s="5">
        <f t="shared" si="209"/>
        <v>9.3767450582196277E-7</v>
      </c>
      <c r="BA92" s="5">
        <f t="shared" si="210"/>
        <v>6.5678739624460196E-7</v>
      </c>
      <c r="BB92" s="5">
        <f t="shared" si="211"/>
        <v>3.4503152308243672E-7</v>
      </c>
      <c r="BC92" s="5">
        <f t="shared" si="212"/>
        <v>1.4500491647833063E-7</v>
      </c>
      <c r="BD92" s="5">
        <f t="shared" si="213"/>
        <v>9.8671950732048194E-3</v>
      </c>
      <c r="BE92" s="5">
        <f t="shared" si="214"/>
        <v>3.8815431359109321E-3</v>
      </c>
      <c r="BF92" s="5">
        <f t="shared" si="215"/>
        <v>7.6345795356024047E-4</v>
      </c>
      <c r="BG92" s="5">
        <f t="shared" si="216"/>
        <v>1.0010933391617046E-4</v>
      </c>
      <c r="BH92" s="5">
        <f t="shared" si="217"/>
        <v>9.8452167769071546E-6</v>
      </c>
      <c r="BI92" s="5">
        <f t="shared" si="218"/>
        <v>7.7457946900703548E-7</v>
      </c>
      <c r="BJ92" s="8">
        <f t="shared" si="219"/>
        <v>5.7325982768770302E-2</v>
      </c>
      <c r="BK92" s="8">
        <f t="shared" si="220"/>
        <v>0.16619483923493308</v>
      </c>
      <c r="BL92" s="8">
        <f t="shared" si="221"/>
        <v>0.64298583184386149</v>
      </c>
      <c r="BM92" s="8">
        <f t="shared" si="222"/>
        <v>0.44894673149084885</v>
      </c>
      <c r="BN92" s="8">
        <f t="shared" si="223"/>
        <v>0.5451715436081741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1.5047999999999999</v>
      </c>
      <c r="F93">
        <f>VLOOKUP(B93,home!$B$2:$E$405,3,FALSE)</f>
        <v>0.59809999999999997</v>
      </c>
      <c r="G93">
        <f>VLOOKUP(C93,away!$B$2:$E$405,4,FALSE)</f>
        <v>1.0632999999999999</v>
      </c>
      <c r="H93">
        <f>VLOOKUP(A93,away!$A$2:$E$405,3,FALSE)</f>
        <v>1.2</v>
      </c>
      <c r="I93">
        <f>VLOOKUP(C93,away!$B$2:$E$405,3,FALSE)</f>
        <v>0.91669999999999996</v>
      </c>
      <c r="J93">
        <f>VLOOKUP(B93,home!$B$2:$E$405,4,FALSE)</f>
        <v>1.25</v>
      </c>
      <c r="K93" s="3">
        <f t="shared" si="168"/>
        <v>0.95699220170399979</v>
      </c>
      <c r="L93" s="3">
        <f t="shared" si="169"/>
        <v>1.3750499999999999</v>
      </c>
      <c r="M93" s="5">
        <f t="shared" si="170"/>
        <v>9.7097252301218712E-2</v>
      </c>
      <c r="N93" s="5">
        <f t="shared" si="171"/>
        <v>9.2921313259152066E-2</v>
      </c>
      <c r="O93" s="5">
        <f t="shared" si="172"/>
        <v>0.13351357677679079</v>
      </c>
      <c r="P93" s="5">
        <f t="shared" si="173"/>
        <v>0.12777145179699703</v>
      </c>
      <c r="Q93" s="5">
        <f t="shared" si="174"/>
        <v>4.4462486080551498E-2</v>
      </c>
      <c r="R93" s="5">
        <f t="shared" si="175"/>
        <v>9.1793921873463094E-2</v>
      </c>
      <c r="S93" s="5">
        <f t="shared" si="176"/>
        <v>4.2034000724517483E-2</v>
      </c>
      <c r="T93" s="5">
        <f t="shared" si="177"/>
        <v>6.1138141485062331E-2</v>
      </c>
      <c r="U93" s="5">
        <f t="shared" si="178"/>
        <v>8.7846067396730398E-2</v>
      </c>
      <c r="V93" s="5">
        <f t="shared" si="179"/>
        <v>6.1458945886385952E-3</v>
      </c>
      <c r="W93" s="5">
        <f t="shared" si="180"/>
        <v>1.4183417482486809E-2</v>
      </c>
      <c r="X93" s="5">
        <f t="shared" si="181"/>
        <v>1.9502908209293485E-2</v>
      </c>
      <c r="Y93" s="5">
        <f t="shared" si="182"/>
        <v>1.3408736966594505E-2</v>
      </c>
      <c r="Z93" s="5">
        <f t="shared" si="183"/>
        <v>4.2073744090701831E-2</v>
      </c>
      <c r="AA93" s="5">
        <f t="shared" si="184"/>
        <v>4.0264244991291401E-2</v>
      </c>
      <c r="AB93" s="5">
        <f t="shared" si="185"/>
        <v>1.9266284232082601E-2</v>
      </c>
      <c r="AC93" s="5">
        <f t="shared" si="186"/>
        <v>5.0546607626030394E-4</v>
      </c>
      <c r="AD93" s="5">
        <f t="shared" si="187"/>
        <v>3.3933549810630124E-3</v>
      </c>
      <c r="AE93" s="5">
        <f t="shared" si="188"/>
        <v>4.6660327667106946E-3</v>
      </c>
      <c r="AF93" s="5">
        <f t="shared" si="189"/>
        <v>3.2080141779327709E-3</v>
      </c>
      <c r="AG93" s="5">
        <f t="shared" si="190"/>
        <v>1.4703932984554864E-3</v>
      </c>
      <c r="AH93" s="5">
        <f t="shared" si="191"/>
        <v>1.4463375452979882E-2</v>
      </c>
      <c r="AI93" s="5">
        <f t="shared" si="192"/>
        <v>1.3841337518818803E-2</v>
      </c>
      <c r="AJ93" s="5">
        <f t="shared" si="193"/>
        <v>6.6230260333312915E-3</v>
      </c>
      <c r="AK93" s="5">
        <f t="shared" si="194"/>
        <v>2.1127280885268741E-3</v>
      </c>
      <c r="AL93" s="5">
        <f t="shared" si="195"/>
        <v>2.6605957580573077E-5</v>
      </c>
      <c r="AM93" s="5">
        <f t="shared" si="196"/>
        <v>6.4948285089814562E-4</v>
      </c>
      <c r="AN93" s="5">
        <f t="shared" si="197"/>
        <v>8.9307139412749513E-4</v>
      </c>
      <c r="AO93" s="5">
        <f t="shared" si="198"/>
        <v>6.1400891024750615E-4</v>
      </c>
      <c r="AP93" s="5">
        <f t="shared" si="199"/>
        <v>2.8143098401194462E-4</v>
      </c>
      <c r="AQ93" s="5">
        <f t="shared" si="200"/>
        <v>9.6745418641406056E-5</v>
      </c>
      <c r="AR93" s="5">
        <f t="shared" si="201"/>
        <v>3.9775728833239968E-3</v>
      </c>
      <c r="AS93" s="5">
        <f t="shared" si="202"/>
        <v>3.8065062310503584E-3</v>
      </c>
      <c r="AT93" s="5">
        <f t="shared" si="203"/>
        <v>1.8213983894264383E-3</v>
      </c>
      <c r="AU93" s="5">
        <f t="shared" si="204"/>
        <v>5.8102135162577551E-4</v>
      </c>
      <c r="AV93" s="5">
        <f t="shared" si="205"/>
        <v>1.3900822563234615E-4</v>
      </c>
      <c r="AW93" s="5">
        <f t="shared" si="206"/>
        <v>9.7253061748542929E-7</v>
      </c>
      <c r="AX93" s="5">
        <f t="shared" si="207"/>
        <v>1.0359167057500113E-4</v>
      </c>
      <c r="AY93" s="5">
        <f t="shared" si="208"/>
        <v>1.4244372662415529E-4</v>
      </c>
      <c r="AZ93" s="5">
        <f t="shared" si="209"/>
        <v>9.7933623147272375E-5</v>
      </c>
      <c r="BA93" s="5">
        <f t="shared" si="210"/>
        <v>4.4887876169552322E-5</v>
      </c>
      <c r="BB93" s="5">
        <f t="shared" si="211"/>
        <v>1.5430768531735721E-5</v>
      </c>
      <c r="BC93" s="5">
        <f t="shared" si="212"/>
        <v>4.2436156539126401E-6</v>
      </c>
      <c r="BD93" s="5">
        <f t="shared" si="213"/>
        <v>9.1156026553577702E-4</v>
      </c>
      <c r="BE93" s="5">
        <f t="shared" si="214"/>
        <v>8.7235606550096589E-4</v>
      </c>
      <c r="BF93" s="5">
        <f t="shared" si="215"/>
        <v>4.1741897589680398E-4</v>
      </c>
      <c r="BG93" s="5">
        <f t="shared" si="216"/>
        <v>1.331555682588371E-4</v>
      </c>
      <c r="BH93" s="5">
        <f t="shared" si="217"/>
        <v>3.185721010929293E-5</v>
      </c>
      <c r="BI93" s="5">
        <f t="shared" si="218"/>
        <v>6.0974203285278348E-6</v>
      </c>
      <c r="BJ93" s="8">
        <f t="shared" si="219"/>
        <v>0.26129806954593077</v>
      </c>
      <c r="BK93" s="8">
        <f t="shared" si="220"/>
        <v>0.27372311517183684</v>
      </c>
      <c r="BL93" s="8">
        <f t="shared" si="221"/>
        <v>0.42242251495070432</v>
      </c>
      <c r="BM93" s="8">
        <f t="shared" si="222"/>
        <v>0.41181597047499385</v>
      </c>
      <c r="BN93" s="8">
        <f t="shared" si="223"/>
        <v>0.58756000208817316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1.5047999999999999</v>
      </c>
      <c r="F94">
        <f>VLOOKUP(B94,home!$B$2:$E$405,3,FALSE)</f>
        <v>0.8639</v>
      </c>
      <c r="G94">
        <f>VLOOKUP(C94,away!$B$2:$E$405,4,FALSE)</f>
        <v>0.96360000000000001</v>
      </c>
      <c r="H94">
        <f>VLOOKUP(A94,away!$A$2:$E$405,3,FALSE)</f>
        <v>1.2</v>
      </c>
      <c r="I94">
        <f>VLOOKUP(C94,away!$B$2:$E$405,3,FALSE)</f>
        <v>0.91669999999999996</v>
      </c>
      <c r="J94">
        <f>VLOOKUP(B94,home!$B$2:$E$405,4,FALSE)</f>
        <v>1.1667000000000001</v>
      </c>
      <c r="K94" s="3">
        <f t="shared" si="168"/>
        <v>1.252676839392</v>
      </c>
      <c r="L94" s="3">
        <f t="shared" si="169"/>
        <v>1.2834166679999999</v>
      </c>
      <c r="M94" s="5">
        <f t="shared" si="170"/>
        <v>7.917509336047826E-2</v>
      </c>
      <c r="N94" s="5">
        <f t="shared" si="171"/>
        <v>9.918080570937042E-2</v>
      </c>
      <c r="O94" s="5">
        <f t="shared" si="172"/>
        <v>0.10161463450929391</v>
      </c>
      <c r="P94" s="5">
        <f t="shared" si="173"/>
        <v>0.12729029919307552</v>
      </c>
      <c r="Q94" s="5">
        <f t="shared" si="174"/>
        <v>6.2120749112183099E-2</v>
      </c>
      <c r="R94" s="5">
        <f t="shared" si="175"/>
        <v>6.5206957820977907E-2</v>
      </c>
      <c r="S94" s="5">
        <f t="shared" si="176"/>
        <v>5.1161355108520275E-2</v>
      </c>
      <c r="T94" s="5">
        <f t="shared" si="177"/>
        <v>7.9726804839221968E-2</v>
      </c>
      <c r="U94" s="5">
        <f t="shared" si="178"/>
        <v>8.1683245829550055E-2</v>
      </c>
      <c r="V94" s="5">
        <f t="shared" si="179"/>
        <v>9.1391594144617592E-3</v>
      </c>
      <c r="W94" s="5">
        <f t="shared" si="180"/>
        <v>2.5939074552837647E-2</v>
      </c>
      <c r="X94" s="5">
        <f t="shared" si="181"/>
        <v>3.3290640633606476E-2</v>
      </c>
      <c r="Y94" s="5">
        <f t="shared" si="182"/>
        <v>2.1362881538784319E-2</v>
      </c>
      <c r="Z94" s="5">
        <f t="shared" si="183"/>
        <v>2.7895898845672E-2</v>
      </c>
      <c r="AA94" s="5">
        <f t="shared" si="184"/>
        <v>3.4944546397995338E-2</v>
      </c>
      <c r="AB94" s="5">
        <f t="shared" si="185"/>
        <v>2.1887111967913951E-2</v>
      </c>
      <c r="AC94" s="5">
        <f t="shared" si="186"/>
        <v>9.1831778061782004E-4</v>
      </c>
      <c r="AD94" s="5">
        <f t="shared" si="187"/>
        <v>8.1233194819005251E-3</v>
      </c>
      <c r="AE94" s="5">
        <f t="shared" si="188"/>
        <v>1.0425603622560257E-2</v>
      </c>
      <c r="AF94" s="5">
        <f t="shared" si="189"/>
        <v>6.6901967315775085E-3</v>
      </c>
      <c r="AG94" s="5">
        <f t="shared" si="190"/>
        <v>2.8621033325018979E-3</v>
      </c>
      <c r="AH94" s="5">
        <f t="shared" si="191"/>
        <v>8.9505153868443457E-3</v>
      </c>
      <c r="AI94" s="5">
        <f t="shared" si="192"/>
        <v>1.1212103325721638E-2</v>
      </c>
      <c r="AJ94" s="5">
        <f t="shared" si="193"/>
        <v>7.022571078500758E-3</v>
      </c>
      <c r="AK94" s="5">
        <f t="shared" si="194"/>
        <v>2.9323373810073339E-3</v>
      </c>
      <c r="AL94" s="5">
        <f t="shared" si="195"/>
        <v>5.9055412548468284E-5</v>
      </c>
      <c r="AM94" s="5">
        <f t="shared" si="196"/>
        <v>2.0351788347917213E-3</v>
      </c>
      <c r="AN94" s="5">
        <f t="shared" si="197"/>
        <v>2.6119824389325128E-3</v>
      </c>
      <c r="AO94" s="5">
        <f t="shared" si="198"/>
        <v>1.6761308993246398E-3</v>
      </c>
      <c r="AP94" s="5">
        <f t="shared" si="199"/>
        <v>7.1705811131435738E-4</v>
      </c>
      <c r="AQ94" s="5">
        <f t="shared" si="200"/>
        <v>2.3007108299636132E-4</v>
      </c>
      <c r="AR94" s="5">
        <f t="shared" si="201"/>
        <v>2.2974481269332999E-3</v>
      </c>
      <c r="AS94" s="5">
        <f t="shared" si="202"/>
        <v>2.877960058313876E-3</v>
      </c>
      <c r="AT94" s="5">
        <f t="shared" si="203"/>
        <v>1.8025769548725215E-3</v>
      </c>
      <c r="AU94" s="5">
        <f t="shared" si="204"/>
        <v>7.5268213419685563E-4</v>
      </c>
      <c r="AV94" s="5">
        <f t="shared" si="205"/>
        <v>2.3571686923313549E-4</v>
      </c>
      <c r="AW94" s="5">
        <f t="shared" si="206"/>
        <v>2.6373266913202527E-6</v>
      </c>
      <c r="AX94" s="5">
        <f t="shared" si="207"/>
        <v>4.2490356506073087E-4</v>
      </c>
      <c r="AY94" s="5">
        <f t="shared" si="208"/>
        <v>5.4532831769156433E-4</v>
      </c>
      <c r="AZ94" s="5">
        <f t="shared" si="209"/>
        <v>3.4994172622887656E-4</v>
      </c>
      <c r="BA94" s="5">
        <f t="shared" si="210"/>
        <v>1.4970701475694426E-4</v>
      </c>
      <c r="BB94" s="5">
        <f t="shared" si="211"/>
        <v>4.8034119513896041E-5</v>
      </c>
      <c r="BC94" s="5">
        <f t="shared" si="212"/>
        <v>1.2329557923367645E-5</v>
      </c>
      <c r="BD94" s="5">
        <f t="shared" si="213"/>
        <v>4.914305366619299E-4</v>
      </c>
      <c r="BE94" s="5">
        <f t="shared" si="214"/>
        <v>6.1560365144638072E-4</v>
      </c>
      <c r="BF94" s="5">
        <f t="shared" si="215"/>
        <v>3.8557621820601337E-4</v>
      </c>
      <c r="BG94" s="5">
        <f t="shared" si="216"/>
        <v>1.6100079945567637E-4</v>
      </c>
      <c r="BH94" s="5">
        <f t="shared" si="217"/>
        <v>5.0420493150430453E-5</v>
      </c>
      <c r="BI94" s="5">
        <f t="shared" si="218"/>
        <v>1.2632116800053438E-5</v>
      </c>
      <c r="BJ94" s="8">
        <f t="shared" si="219"/>
        <v>0.35852284522307898</v>
      </c>
      <c r="BK94" s="8">
        <f t="shared" si="220"/>
        <v>0.26828860858739362</v>
      </c>
      <c r="BL94" s="8">
        <f t="shared" si="221"/>
        <v>0.3451370716570753</v>
      </c>
      <c r="BM94" s="8">
        <f t="shared" si="222"/>
        <v>0.46471319361684055</v>
      </c>
      <c r="BN94" s="8">
        <f t="shared" si="223"/>
        <v>0.53458853970537912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1.5047999999999999</v>
      </c>
      <c r="F95">
        <f>VLOOKUP(B95,home!$B$2:$E$405,3,FALSE)</f>
        <v>0.63129999999999997</v>
      </c>
      <c r="G95">
        <f>VLOOKUP(C95,away!$B$2:$E$405,4,FALSE)</f>
        <v>0.99680000000000002</v>
      </c>
      <c r="H95">
        <f>VLOOKUP(A95,away!$A$2:$E$405,3,FALSE)</f>
        <v>1.2</v>
      </c>
      <c r="I95">
        <f>VLOOKUP(C95,away!$B$2:$E$405,3,FALSE)</f>
        <v>1.125</v>
      </c>
      <c r="J95">
        <f>VLOOKUP(B95,home!$B$2:$E$405,4,FALSE)</f>
        <v>0.625</v>
      </c>
      <c r="K95" s="3">
        <f t="shared" si="168"/>
        <v>0.94694030323199996</v>
      </c>
      <c r="L95" s="3">
        <f t="shared" si="169"/>
        <v>0.84374999999999989</v>
      </c>
      <c r="M95" s="5">
        <f t="shared" si="170"/>
        <v>0.16684495629296167</v>
      </c>
      <c r="N95" s="5">
        <f t="shared" si="171"/>
        <v>0.15799221350478687</v>
      </c>
      <c r="O95" s="5">
        <f t="shared" si="172"/>
        <v>0.14077543187218636</v>
      </c>
      <c r="P95" s="5">
        <f t="shared" si="173"/>
        <v>0.13330593014466388</v>
      </c>
      <c r="Q95" s="5">
        <f t="shared" si="174"/>
        <v>7.4804597282258883E-2</v>
      </c>
      <c r="R95" s="5">
        <f t="shared" si="175"/>
        <v>5.9389635321078625E-2</v>
      </c>
      <c r="S95" s="5">
        <f t="shared" si="176"/>
        <v>2.6627222372444685E-2</v>
      </c>
      <c r="T95" s="5">
        <f t="shared" si="177"/>
        <v>6.3116378956905916E-2</v>
      </c>
      <c r="U95" s="5">
        <f t="shared" si="178"/>
        <v>5.6238439279780082E-2</v>
      </c>
      <c r="V95" s="5">
        <f t="shared" si="179"/>
        <v>2.363849065086437E-3</v>
      </c>
      <c r="W95" s="5">
        <f t="shared" si="180"/>
        <v>2.3611829344536626E-2</v>
      </c>
      <c r="X95" s="5">
        <f t="shared" si="181"/>
        <v>1.9922481009452771E-2</v>
      </c>
      <c r="Y95" s="5">
        <f t="shared" si="182"/>
        <v>8.4047966758628891E-3</v>
      </c>
      <c r="Z95" s="5">
        <f t="shared" si="183"/>
        <v>1.6703334934053363E-2</v>
      </c>
      <c r="AA95" s="5">
        <f t="shared" si="184"/>
        <v>1.5817061047438147E-2</v>
      </c>
      <c r="AB95" s="5">
        <f t="shared" si="185"/>
        <v>7.4889062922500671E-3</v>
      </c>
      <c r="AC95" s="5">
        <f t="shared" si="186"/>
        <v>1.1804188801399607E-4</v>
      </c>
      <c r="AD95" s="5">
        <f t="shared" si="187"/>
        <v>5.5897482098444355E-3</v>
      </c>
      <c r="AE95" s="5">
        <f t="shared" si="188"/>
        <v>4.7163500520562415E-3</v>
      </c>
      <c r="AF95" s="5">
        <f t="shared" si="189"/>
        <v>1.9897101782112266E-3</v>
      </c>
      <c r="AG95" s="5">
        <f t="shared" si="190"/>
        <v>5.5960598762190745E-4</v>
      </c>
      <c r="AH95" s="5">
        <f t="shared" si="191"/>
        <v>3.52335971265188E-3</v>
      </c>
      <c r="AI95" s="5">
        <f t="shared" si="192"/>
        <v>3.3364113146939827E-3</v>
      </c>
      <c r="AJ95" s="5">
        <f t="shared" si="193"/>
        <v>1.579691171021498E-3</v>
      </c>
      <c r="AK95" s="5">
        <f t="shared" si="194"/>
        <v>4.9862441216667018E-4</v>
      </c>
      <c r="AL95" s="5">
        <f t="shared" si="195"/>
        <v>3.7725284665142299E-6</v>
      </c>
      <c r="AM95" s="5">
        <f t="shared" si="196"/>
        <v>1.058631572964124E-3</v>
      </c>
      <c r="AN95" s="5">
        <f t="shared" si="197"/>
        <v>8.9322038968847942E-4</v>
      </c>
      <c r="AO95" s="5">
        <f t="shared" si="198"/>
        <v>3.7682735189982725E-4</v>
      </c>
      <c r="AP95" s="5">
        <f t="shared" si="199"/>
        <v>1.0598269272182641E-4</v>
      </c>
      <c r="AQ95" s="5">
        <f t="shared" si="200"/>
        <v>2.2355724246010249E-5</v>
      </c>
      <c r="AR95" s="5">
        <f t="shared" si="201"/>
        <v>5.9456695151000472E-4</v>
      </c>
      <c r="AS95" s="5">
        <f t="shared" si="202"/>
        <v>5.6301940935460967E-4</v>
      </c>
      <c r="AT95" s="5">
        <f t="shared" si="203"/>
        <v>2.6657288510987783E-4</v>
      </c>
      <c r="AU95" s="5">
        <f t="shared" si="204"/>
        <v>8.4142869553125598E-5</v>
      </c>
      <c r="AV95" s="5">
        <f t="shared" si="205"/>
        <v>1.991956860236184E-5</v>
      </c>
      <c r="AW95" s="5">
        <f t="shared" si="206"/>
        <v>8.3727169922632832E-8</v>
      </c>
      <c r="AX95" s="5">
        <f t="shared" si="207"/>
        <v>1.6707681711893604E-4</v>
      </c>
      <c r="AY95" s="5">
        <f t="shared" si="208"/>
        <v>1.4097106444410225E-4</v>
      </c>
      <c r="AZ95" s="5">
        <f t="shared" si="209"/>
        <v>5.9472167812355641E-5</v>
      </c>
      <c r="BA95" s="5">
        <f t="shared" si="210"/>
        <v>1.6726547197225023E-5</v>
      </c>
      <c r="BB95" s="5">
        <f t="shared" si="211"/>
        <v>3.5282560494146521E-6</v>
      </c>
      <c r="BC95" s="5">
        <f t="shared" si="212"/>
        <v>5.9539320833872252E-7</v>
      </c>
      <c r="BD95" s="5">
        <f t="shared" si="213"/>
        <v>8.3610977556094389E-5</v>
      </c>
      <c r="BE95" s="5">
        <f t="shared" si="214"/>
        <v>7.9174604440491946E-5</v>
      </c>
      <c r="BF95" s="5">
        <f t="shared" si="215"/>
        <v>3.7486811968576549E-5</v>
      </c>
      <c r="BG95" s="5">
        <f t="shared" si="216"/>
        <v>1.1832591030908283E-5</v>
      </c>
      <c r="BH95" s="5">
        <f t="shared" si="217"/>
        <v>2.8011893347071324E-6</v>
      </c>
      <c r="BI95" s="5">
        <f t="shared" si="218"/>
        <v>5.3051181560356341E-7</v>
      </c>
      <c r="BJ95" s="8">
        <f t="shared" si="219"/>
        <v>0.36355309917888834</v>
      </c>
      <c r="BK95" s="8">
        <f t="shared" si="220"/>
        <v>0.32940474335608128</v>
      </c>
      <c r="BL95" s="8">
        <f t="shared" si="221"/>
        <v>0.29039121879354374</v>
      </c>
      <c r="BM95" s="8">
        <f t="shared" si="222"/>
        <v>0.2667987445073563</v>
      </c>
      <c r="BN95" s="8">
        <f t="shared" si="223"/>
        <v>0.73311276441793627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1.5047999999999999</v>
      </c>
      <c r="F96">
        <f>VLOOKUP(B96,home!$B$2:$E$405,3,FALSE)</f>
        <v>0.8639</v>
      </c>
      <c r="G96">
        <f>VLOOKUP(C96,away!$B$2:$E$405,4,FALSE)</f>
        <v>0.63129999999999997</v>
      </c>
      <c r="H96">
        <f>VLOOKUP(A96,away!$A$2:$E$405,3,FALSE)</f>
        <v>1.2</v>
      </c>
      <c r="I96">
        <f>VLOOKUP(C96,away!$B$2:$E$405,3,FALSE)</f>
        <v>1.4582999999999999</v>
      </c>
      <c r="J96">
        <f>VLOOKUP(B96,home!$B$2:$E$405,4,FALSE)</f>
        <v>1.0417000000000001</v>
      </c>
      <c r="K96" s="3">
        <f t="shared" si="168"/>
        <v>0.82068792933599999</v>
      </c>
      <c r="L96" s="3">
        <f t="shared" si="169"/>
        <v>1.8229333320000001</v>
      </c>
      <c r="M96" s="5">
        <f t="shared" si="170"/>
        <v>7.1103319084974789E-2</v>
      </c>
      <c r="N96" s="5">
        <f t="shared" si="171"/>
        <v>5.8353635708764846E-2</v>
      </c>
      <c r="O96" s="5">
        <f t="shared" si="172"/>
        <v>0.12961661037583228</v>
      </c>
      <c r="P96" s="5">
        <f t="shared" si="173"/>
        <v>0.10637478757689288</v>
      </c>
      <c r="Q96" s="5">
        <f t="shared" si="174"/>
        <v>2.3945062229526741E-2</v>
      </c>
      <c r="R96" s="5">
        <f t="shared" si="175"/>
        <v>0.11814121971748089</v>
      </c>
      <c r="S96" s="5">
        <f t="shared" si="176"/>
        <v>3.9785749728876725E-2</v>
      </c>
      <c r="T96" s="5">
        <f t="shared" si="177"/>
        <v>4.3650252075018527E-2</v>
      </c>
      <c r="U96" s="5">
        <f t="shared" si="178"/>
        <v>9.6957072979168793E-2</v>
      </c>
      <c r="V96" s="5">
        <f t="shared" si="179"/>
        <v>6.6135382371279106E-3</v>
      </c>
      <c r="W96" s="5">
        <f t="shared" si="180"/>
        <v>6.5504745129906557E-3</v>
      </c>
      <c r="X96" s="5">
        <f t="shared" si="181"/>
        <v>1.1941078330147133E-2</v>
      </c>
      <c r="Y96" s="5">
        <f t="shared" si="182"/>
        <v>1.0883894854024058E-2</v>
      </c>
      <c r="Z96" s="5">
        <f t="shared" si="183"/>
        <v>7.1787855768710523E-2</v>
      </c>
      <c r="AA96" s="5">
        <f t="shared" si="184"/>
        <v>5.8915426702294452E-2</v>
      </c>
      <c r="AB96" s="5">
        <f t="shared" si="185"/>
        <v>2.4175589773126453E-2</v>
      </c>
      <c r="AC96" s="5">
        <f t="shared" si="186"/>
        <v>6.1839037030867947E-4</v>
      </c>
      <c r="AD96" s="5">
        <f t="shared" si="187"/>
        <v>1.3439738410586358E-3</v>
      </c>
      <c r="AE96" s="5">
        <f t="shared" si="188"/>
        <v>2.4499747122018571E-3</v>
      </c>
      <c r="AF96" s="5">
        <f t="shared" si="189"/>
        <v>2.2330702827149367E-3</v>
      </c>
      <c r="AG96" s="5">
        <f t="shared" si="190"/>
        <v>1.3569127503532407E-3</v>
      </c>
      <c r="AH96" s="5">
        <f t="shared" si="191"/>
        <v>3.2716118778397731E-2</v>
      </c>
      <c r="AI96" s="5">
        <f t="shared" si="192"/>
        <v>2.6849723776153855E-2</v>
      </c>
      <c r="AJ96" s="5">
        <f t="shared" si="193"/>
        <v>1.1017622104547636E-2</v>
      </c>
      <c r="AK96" s="5">
        <f t="shared" si="194"/>
        <v>3.0140098237292478E-3</v>
      </c>
      <c r="AL96" s="5">
        <f t="shared" si="195"/>
        <v>3.7005948598583725E-5</v>
      </c>
      <c r="AM96" s="5">
        <f t="shared" si="196"/>
        <v>2.2059662174003249E-4</v>
      </c>
      <c r="AN96" s="5">
        <f t="shared" si="197"/>
        <v>4.0213293469650106E-4</v>
      </c>
      <c r="AO96" s="5">
        <f t="shared" si="198"/>
        <v>3.6653076527661563E-4</v>
      </c>
      <c r="AP96" s="5">
        <f t="shared" si="199"/>
        <v>2.2272038307540363E-4</v>
      </c>
      <c r="AQ96" s="5">
        <f t="shared" si="200"/>
        <v>1.0150110250599051E-4</v>
      </c>
      <c r="AR96" s="5">
        <f t="shared" si="201"/>
        <v>1.1927860682962456E-2</v>
      </c>
      <c r="AS96" s="5">
        <f t="shared" si="202"/>
        <v>9.7890512853087436E-3</v>
      </c>
      <c r="AT96" s="5">
        <f t="shared" si="203"/>
        <v>4.0168781147519707E-3</v>
      </c>
      <c r="AU96" s="5">
        <f t="shared" si="204"/>
        <v>1.0988677941302968E-3</v>
      </c>
      <c r="AV96" s="5">
        <f t="shared" si="205"/>
        <v>2.2545688364470276E-4</v>
      </c>
      <c r="AW96" s="5">
        <f t="shared" si="206"/>
        <v>1.5378637937309598E-6</v>
      </c>
      <c r="AX96" s="5">
        <f t="shared" si="207"/>
        <v>3.0173497452390672E-5</v>
      </c>
      <c r="AY96" s="5">
        <f t="shared" si="208"/>
        <v>5.5004274248980036E-5</v>
      </c>
      <c r="AZ96" s="5">
        <f t="shared" si="209"/>
        <v>5.0134562465467497E-5</v>
      </c>
      <c r="BA96" s="5">
        <f t="shared" si="210"/>
        <v>3.046398833451227E-5</v>
      </c>
      <c r="BB96" s="5">
        <f t="shared" si="211"/>
        <v>1.3883454940160399E-5</v>
      </c>
      <c r="BC96" s="5">
        <f t="shared" si="212"/>
        <v>5.0617225547476866E-6</v>
      </c>
      <c r="BD96" s="5">
        <f t="shared" si="213"/>
        <v>3.6239491364040933E-3</v>
      </c>
      <c r="BE96" s="5">
        <f t="shared" si="214"/>
        <v>2.9741313127744605E-3</v>
      </c>
      <c r="BF96" s="5">
        <f t="shared" si="215"/>
        <v>1.2204168343271154E-3</v>
      </c>
      <c r="BG96" s="5">
        <f t="shared" si="216"/>
        <v>3.3386045489690558E-4</v>
      </c>
      <c r="BH96" s="5">
        <f t="shared" si="217"/>
        <v>6.8498811354129099E-5</v>
      </c>
      <c r="BI96" s="5">
        <f t="shared" si="218"/>
        <v>1.1243229530439501E-5</v>
      </c>
      <c r="BJ96" s="8">
        <f t="shared" si="219"/>
        <v>0.1642065326040914</v>
      </c>
      <c r="BK96" s="8">
        <f t="shared" si="220"/>
        <v>0.22458779522102854</v>
      </c>
      <c r="BL96" s="8">
        <f t="shared" si="221"/>
        <v>0.5366936085708166</v>
      </c>
      <c r="BM96" s="8">
        <f t="shared" si="222"/>
        <v>0.48968769106071947</v>
      </c>
      <c r="BN96" s="8">
        <f t="shared" si="223"/>
        <v>0.50753463469347249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1.5047999999999999</v>
      </c>
      <c r="F97">
        <f>VLOOKUP(B97,home!$B$2:$E$405,3,FALSE)</f>
        <v>0.66449999999999998</v>
      </c>
      <c r="G97">
        <f>VLOOKUP(C97,away!$B$2:$E$405,4,FALSE)</f>
        <v>1.2959000000000001</v>
      </c>
      <c r="H97">
        <f>VLOOKUP(A97,away!$A$2:$E$405,3,FALSE)</f>
        <v>1.2</v>
      </c>
      <c r="I97">
        <f>VLOOKUP(C97,away!$B$2:$E$405,3,FALSE)</f>
        <v>1.0832999999999999</v>
      </c>
      <c r="J97">
        <f>VLOOKUP(B97,home!$B$2:$E$405,4,FALSE)</f>
        <v>1.0417000000000001</v>
      </c>
      <c r="K97" s="3">
        <f t="shared" si="168"/>
        <v>1.2958217276399999</v>
      </c>
      <c r="L97" s="3">
        <f t="shared" si="169"/>
        <v>1.354168332</v>
      </c>
      <c r="M97" s="5">
        <f t="shared" si="170"/>
        <v>7.0651915362412415E-2</v>
      </c>
      <c r="N97" s="5">
        <f t="shared" si="171"/>
        <v>9.1552287025996298E-2</v>
      </c>
      <c r="O97" s="5">
        <f t="shared" si="172"/>
        <v>9.5674586378923177E-2</v>
      </c>
      <c r="P97" s="5">
        <f t="shared" si="173"/>
        <v>0.12397720781277863</v>
      </c>
      <c r="Q97" s="5">
        <f t="shared" si="174"/>
        <v>5.9317721371709861E-2</v>
      </c>
      <c r="R97" s="5">
        <f t="shared" si="175"/>
        <v>6.4779747525768178E-2</v>
      </c>
      <c r="S97" s="5">
        <f t="shared" si="176"/>
        <v>5.4387584463244792E-2</v>
      </c>
      <c r="T97" s="5">
        <f t="shared" si="177"/>
        <v>8.0326179807969078E-2</v>
      </c>
      <c r="U97" s="5">
        <f t="shared" si="178"/>
        <v>8.3943004354923911E-2</v>
      </c>
      <c r="V97" s="5">
        <f t="shared" si="179"/>
        <v>1.0604133151863255E-2</v>
      </c>
      <c r="W97" s="5">
        <f t="shared" si="180"/>
        <v>2.5621730729185735E-2</v>
      </c>
      <c r="X97" s="5">
        <f t="shared" si="181"/>
        <v>3.4696136364494583E-2</v>
      </c>
      <c r="Y97" s="5">
        <f t="shared" si="182"/>
        <v>2.349220455377609E-2</v>
      </c>
      <c r="Z97" s="5">
        <f t="shared" si="183"/>
        <v>2.9240894218116865E-2</v>
      </c>
      <c r="AA97" s="5">
        <f t="shared" si="184"/>
        <v>3.789098606345867E-2</v>
      </c>
      <c r="AB97" s="5">
        <f t="shared" si="185"/>
        <v>2.4549981511367096E-2</v>
      </c>
      <c r="AC97" s="5">
        <f t="shared" si="186"/>
        <v>1.162982288501362E-3</v>
      </c>
      <c r="AD97" s="5">
        <f t="shared" si="187"/>
        <v>8.3002988446550848E-3</v>
      </c>
      <c r="AE97" s="5">
        <f t="shared" si="188"/>
        <v>1.1240001841568099E-2</v>
      </c>
      <c r="AF97" s="5">
        <f t="shared" si="189"/>
        <v>7.6104272727366027E-3</v>
      </c>
      <c r="AG97" s="5">
        <f t="shared" si="190"/>
        <v>3.4352665352430103E-3</v>
      </c>
      <c r="AH97" s="5">
        <f t="shared" si="191"/>
        <v>9.8992732373839425E-3</v>
      </c>
      <c r="AI97" s="5">
        <f t="shared" si="192"/>
        <v>1.2827693348847273E-2</v>
      </c>
      <c r="AJ97" s="5">
        <f t="shared" si="193"/>
        <v>8.3112018784697074E-3</v>
      </c>
      <c r="AK97" s="5">
        <f t="shared" si="194"/>
        <v>3.5899453256411427E-3</v>
      </c>
      <c r="AL97" s="5">
        <f t="shared" si="195"/>
        <v>8.1630226795420324E-5</v>
      </c>
      <c r="AM97" s="5">
        <f t="shared" si="196"/>
        <v>2.1511415177618478E-3</v>
      </c>
      <c r="AN97" s="5">
        <f t="shared" si="197"/>
        <v>2.9130077210035095E-3</v>
      </c>
      <c r="AO97" s="5">
        <f t="shared" si="198"/>
        <v>1.9723514033272221E-3</v>
      </c>
      <c r="AP97" s="5">
        <f t="shared" si="199"/>
        <v>8.9029860332049435E-4</v>
      </c>
      <c r="AQ97" s="5">
        <f t="shared" si="200"/>
        <v>3.0140354366011096E-4</v>
      </c>
      <c r="AR97" s="5">
        <f t="shared" si="201"/>
        <v>2.6810564655760905E-3</v>
      </c>
      <c r="AS97" s="5">
        <f t="shared" si="202"/>
        <v>3.4741712211232012E-3</v>
      </c>
      <c r="AT97" s="5">
        <f t="shared" si="203"/>
        <v>2.250953276936518E-3</v>
      </c>
      <c r="AU97" s="5">
        <f t="shared" si="204"/>
        <v>9.7227805471893254E-4</v>
      </c>
      <c r="AV97" s="5">
        <f t="shared" si="205"/>
        <v>3.1497475715308641E-4</v>
      </c>
      <c r="AW97" s="5">
        <f t="shared" si="206"/>
        <v>3.9789310496976439E-6</v>
      </c>
      <c r="AX97" s="5">
        <f t="shared" si="207"/>
        <v>4.6458265299071462E-4</v>
      </c>
      <c r="AY97" s="5">
        <f t="shared" si="208"/>
        <v>6.2912311627657061E-4</v>
      </c>
      <c r="AZ97" s="5">
        <f t="shared" si="209"/>
        <v>4.2596930049544298E-4</v>
      </c>
      <c r="BA97" s="5">
        <f t="shared" si="210"/>
        <v>1.9227804571170687E-4</v>
      </c>
      <c r="BB97" s="5">
        <f t="shared" si="211"/>
        <v>6.5094210110410485E-5</v>
      </c>
      <c r="BC97" s="5">
        <f t="shared" si="212"/>
        <v>1.7629703585614419E-5</v>
      </c>
      <c r="BD97" s="5">
        <f t="shared" si="213"/>
        <v>6.0510029366449758E-4</v>
      </c>
      <c r="BE97" s="5">
        <f t="shared" si="214"/>
        <v>7.8410210793180039E-4</v>
      </c>
      <c r="BF97" s="5">
        <f t="shared" si="215"/>
        <v>5.0802827407317582E-4</v>
      </c>
      <c r="BG97" s="5">
        <f t="shared" si="216"/>
        <v>2.1943802526648999E-4</v>
      </c>
      <c r="BH97" s="5">
        <f t="shared" si="217"/>
        <v>7.1088140252683268E-5</v>
      </c>
      <c r="BI97" s="5">
        <f t="shared" si="218"/>
        <v>1.8423511343389316E-5</v>
      </c>
      <c r="BJ97" s="8">
        <f t="shared" si="219"/>
        <v>0.35561513416557805</v>
      </c>
      <c r="BK97" s="8">
        <f t="shared" si="220"/>
        <v>0.2614945764218724</v>
      </c>
      <c r="BL97" s="8">
        <f t="shared" si="221"/>
        <v>0.35336603375282305</v>
      </c>
      <c r="BM97" s="8">
        <f t="shared" si="222"/>
        <v>0.49313802889557501</v>
      </c>
      <c r="BN97" s="8">
        <f t="shared" si="223"/>
        <v>0.50595346547758857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1.3526</v>
      </c>
      <c r="F98">
        <f>VLOOKUP(B98,home!$B$2:$E$405,3,FALSE)</f>
        <v>0.35020000000000001</v>
      </c>
      <c r="G98">
        <f>VLOOKUP(C98,away!$B$2:$E$405,4,FALSE)</f>
        <v>0.9728</v>
      </c>
      <c r="H98">
        <f>VLOOKUP(A98,away!$A$2:$E$405,3,FALSE)</f>
        <v>1.3421000000000001</v>
      </c>
      <c r="I98">
        <f>VLOOKUP(C98,away!$B$2:$E$405,3,FALSE)</f>
        <v>1.2941</v>
      </c>
      <c r="J98">
        <f>VLOOKUP(B98,home!$B$2:$E$405,4,FALSE)</f>
        <v>1.0980000000000001</v>
      </c>
      <c r="K98" s="3">
        <f t="shared" si="168"/>
        <v>0.46079640985600007</v>
      </c>
      <c r="L98" s="3">
        <f t="shared" si="169"/>
        <v>1.9070191477800003</v>
      </c>
      <c r="M98" s="5">
        <f t="shared" si="170"/>
        <v>9.36851527343735E-2</v>
      </c>
      <c r="N98" s="5">
        <f t="shared" si="171"/>
        <v>4.3169782036810336E-2</v>
      </c>
      <c r="O98" s="5">
        <f t="shared" si="172"/>
        <v>0.17865938012714411</v>
      </c>
      <c r="P98" s="5">
        <f t="shared" si="173"/>
        <v>8.2325600949686398E-2</v>
      </c>
      <c r="Q98" s="5">
        <f t="shared" si="174"/>
        <v>9.946240288414121E-3</v>
      </c>
      <c r="R98" s="5">
        <f t="shared" si="175"/>
        <v>0.17035342941648476</v>
      </c>
      <c r="S98" s="5">
        <f t="shared" si="176"/>
        <v>1.80858555862724E-2</v>
      </c>
      <c r="T98" s="5">
        <f t="shared" si="177"/>
        <v>1.8967670678426599E-2</v>
      </c>
      <c r="U98" s="5">
        <f t="shared" si="178"/>
        <v>7.8498248681773686E-2</v>
      </c>
      <c r="V98" s="5">
        <f t="shared" si="179"/>
        <v>1.7658779745799737E-3</v>
      </c>
      <c r="W98" s="5">
        <f t="shared" si="180"/>
        <v>1.5277306054887782E-3</v>
      </c>
      <c r="X98" s="5">
        <f t="shared" si="181"/>
        <v>2.9134115173166334E-3</v>
      </c>
      <c r="Y98" s="5">
        <f t="shared" si="182"/>
        <v>2.7779657744428027E-3</v>
      </c>
      <c r="Z98" s="5">
        <f t="shared" si="183"/>
        <v>0.10828908392907505</v>
      </c>
      <c r="AA98" s="5">
        <f t="shared" si="184"/>
        <v>4.9899221101112855E-2</v>
      </c>
      <c r="AB98" s="5">
        <f t="shared" si="185"/>
        <v>1.149669096900178E-2</v>
      </c>
      <c r="AC98" s="5">
        <f t="shared" si="186"/>
        <v>9.6985061945527911E-5</v>
      </c>
      <c r="AD98" s="5">
        <f t="shared" si="187"/>
        <v>1.7599319455909048E-4</v>
      </c>
      <c r="AE98" s="5">
        <f t="shared" si="188"/>
        <v>3.3562239190315646E-4</v>
      </c>
      <c r="AF98" s="5">
        <f t="shared" si="189"/>
        <v>3.2001916389152145E-4</v>
      </c>
      <c r="AG98" s="5">
        <f t="shared" si="190"/>
        <v>2.0342755773255911E-4</v>
      </c>
      <c r="AH98" s="5">
        <f t="shared" si="191"/>
        <v>5.1627339137075401E-2</v>
      </c>
      <c r="AI98" s="5">
        <f t="shared" si="192"/>
        <v>2.378969252478251E-2</v>
      </c>
      <c r="AJ98" s="5">
        <f t="shared" si="193"/>
        <v>5.48110245349895E-3</v>
      </c>
      <c r="AK98" s="5">
        <f t="shared" si="194"/>
        <v>8.4189077754174353E-4</v>
      </c>
      <c r="AL98" s="5">
        <f t="shared" si="195"/>
        <v>3.4090155269090591E-6</v>
      </c>
      <c r="AM98" s="5">
        <f t="shared" si="196"/>
        <v>1.6219406442383484E-5</v>
      </c>
      <c r="AN98" s="5">
        <f t="shared" si="197"/>
        <v>3.0930718651251596E-5</v>
      </c>
      <c r="AO98" s="5">
        <f t="shared" si="198"/>
        <v>2.9492736361266394E-5</v>
      </c>
      <c r="AP98" s="5">
        <f t="shared" si="199"/>
        <v>1.8747737653787484E-5</v>
      </c>
      <c r="AQ98" s="5">
        <f t="shared" si="200"/>
        <v>8.9380736708322078E-6</v>
      </c>
      <c r="AR98" s="5">
        <f t="shared" si="201"/>
        <v>1.969086485666692E-2</v>
      </c>
      <c r="AS98" s="5">
        <f t="shared" si="202"/>
        <v>9.0734798329117974E-3</v>
      </c>
      <c r="AT98" s="5">
        <f t="shared" si="203"/>
        <v>2.0905134659532872E-3</v>
      </c>
      <c r="AU98" s="5">
        <f t="shared" si="204"/>
        <v>3.2110036662229952E-4</v>
      </c>
      <c r="AV98" s="5">
        <f t="shared" si="205"/>
        <v>3.6990474035750238E-5</v>
      </c>
      <c r="AW98" s="5">
        <f t="shared" si="206"/>
        <v>8.3212892600711528E-8</v>
      </c>
      <c r="AX98" s="5">
        <f t="shared" si="207"/>
        <v>1.2456407097742649E-6</v>
      </c>
      <c r="AY98" s="5">
        <f t="shared" si="208"/>
        <v>2.3754606847937932E-6</v>
      </c>
      <c r="AZ98" s="5">
        <f t="shared" si="209"/>
        <v>2.265024505350178E-6</v>
      </c>
      <c r="BA98" s="5">
        <f t="shared" si="210"/>
        <v>1.4398150339645708E-6</v>
      </c>
      <c r="BB98" s="5">
        <f t="shared" si="211"/>
        <v>6.8643870975798694E-7</v>
      </c>
      <c r="BC98" s="5">
        <f t="shared" si="212"/>
        <v>2.6181035265717585E-7</v>
      </c>
      <c r="BD98" s="5">
        <f t="shared" si="213"/>
        <v>6.258476053002021E-3</v>
      </c>
      <c r="BE98" s="5">
        <f t="shared" si="214"/>
        <v>2.8838832963930809E-3</v>
      </c>
      <c r="BF98" s="5">
        <f t="shared" si="215"/>
        <v>6.6444153471080915E-4</v>
      </c>
      <c r="BG98" s="5">
        <f t="shared" si="216"/>
        <v>1.020574245846506E-4</v>
      </c>
      <c r="BH98" s="5">
        <f t="shared" si="217"/>
        <v>1.1756923711939114E-5</v>
      </c>
      <c r="BI98" s="5">
        <f t="shared" si="218"/>
        <v>1.0835096474824844E-6</v>
      </c>
      <c r="BJ98" s="8">
        <f t="shared" si="219"/>
        <v>8.0450466071761415E-2</v>
      </c>
      <c r="BK98" s="8">
        <f t="shared" si="220"/>
        <v>0.1959652567830695</v>
      </c>
      <c r="BL98" s="8">
        <f t="shared" si="221"/>
        <v>0.61178164292665571</v>
      </c>
      <c r="BM98" s="8">
        <f t="shared" si="222"/>
        <v>0.41834457190985647</v>
      </c>
      <c r="BN98" s="8">
        <f t="shared" si="223"/>
        <v>0.57813958555291323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1.3526</v>
      </c>
      <c r="F99">
        <f>VLOOKUP(B99,home!$B$2:$E$405,3,FALSE)</f>
        <v>0.5837</v>
      </c>
      <c r="G99">
        <f>VLOOKUP(C99,away!$B$2:$E$405,4,FALSE)</f>
        <v>0.7782</v>
      </c>
      <c r="H99">
        <f>VLOOKUP(A99,away!$A$2:$E$405,3,FALSE)</f>
        <v>1.3421000000000001</v>
      </c>
      <c r="I99">
        <f>VLOOKUP(C99,away!$B$2:$E$405,3,FALSE)</f>
        <v>0.90200000000000002</v>
      </c>
      <c r="J99">
        <f>VLOOKUP(B99,home!$B$2:$E$405,4,FALSE)</f>
        <v>1.5294000000000001</v>
      </c>
      <c r="K99" s="3">
        <f t="shared" si="168"/>
        <v>0.61439872088400005</v>
      </c>
      <c r="L99" s="3">
        <f t="shared" si="169"/>
        <v>1.8514521814800005</v>
      </c>
      <c r="M99" s="5">
        <f t="shared" si="170"/>
        <v>8.4936538912719142E-2</v>
      </c>
      <c r="N99" s="5">
        <f t="shared" si="171"/>
        <v>5.2184900864288723E-2</v>
      </c>
      <c r="O99" s="5">
        <f t="shared" si="172"/>
        <v>0.15725594025731476</v>
      </c>
      <c r="P99" s="5">
        <f t="shared" si="173"/>
        <v>9.6617848545504911E-2</v>
      </c>
      <c r="Q99" s="5">
        <f t="shared" si="174"/>
        <v>1.6031168170238672E-2</v>
      </c>
      <c r="R99" s="5">
        <f t="shared" si="175"/>
        <v>0.14557592682004708</v>
      </c>
      <c r="S99" s="5">
        <f t="shared" si="176"/>
        <v>2.7476421741044789E-2</v>
      </c>
      <c r="T99" s="5">
        <f t="shared" si="177"/>
        <v>2.9680941280461132E-2</v>
      </c>
      <c r="U99" s="5">
        <f t="shared" si="178"/>
        <v>8.9441663229739704E-2</v>
      </c>
      <c r="V99" s="5">
        <f t="shared" si="179"/>
        <v>3.4728055509729442E-3</v>
      </c>
      <c r="W99" s="5">
        <f t="shared" si="180"/>
        <v>3.2831764060236453E-3</v>
      </c>
      <c r="X99" s="5">
        <f t="shared" si="181"/>
        <v>6.0786441191161451E-3</v>
      </c>
      <c r="Y99" s="5">
        <f t="shared" si="182"/>
        <v>5.6271594573890828E-3</v>
      </c>
      <c r="Z99" s="5">
        <f t="shared" si="183"/>
        <v>8.9842289093983022E-2</v>
      </c>
      <c r="AA99" s="5">
        <f t="shared" si="184"/>
        <v>5.5198987500633706E-2</v>
      </c>
      <c r="AB99" s="5">
        <f t="shared" si="185"/>
        <v>1.6957093657240629E-2</v>
      </c>
      <c r="AC99" s="5">
        <f t="shared" si="186"/>
        <v>2.4690124904363066E-4</v>
      </c>
      <c r="AD99" s="5">
        <f t="shared" si="187"/>
        <v>5.0429484607436396E-4</v>
      </c>
      <c r="AE99" s="5">
        <f t="shared" si="188"/>
        <v>9.3367779287350215E-4</v>
      </c>
      <c r="AF99" s="5">
        <f t="shared" si="189"/>
        <v>8.6432989320753902E-4</v>
      </c>
      <c r="AG99" s="5">
        <f t="shared" si="190"/>
        <v>5.3342182209915802E-4</v>
      </c>
      <c r="AH99" s="5">
        <f t="shared" si="191"/>
        <v>4.1584675533052923E-2</v>
      </c>
      <c r="AI99" s="5">
        <f t="shared" si="192"/>
        <v>2.5549571455883883E-2</v>
      </c>
      <c r="AJ99" s="5">
        <f t="shared" si="193"/>
        <v>7.8488120108147087E-3</v>
      </c>
      <c r="AK99" s="5">
        <f t="shared" si="194"/>
        <v>1.6074333533011779E-3</v>
      </c>
      <c r="AL99" s="5">
        <f t="shared" si="195"/>
        <v>1.1234301652110874E-5</v>
      </c>
      <c r="AM99" s="5">
        <f t="shared" si="196"/>
        <v>6.1967621675296607E-5</v>
      </c>
      <c r="AN99" s="5">
        <f t="shared" si="197"/>
        <v>1.1473008833185525E-4</v>
      </c>
      <c r="AO99" s="5">
        <f t="shared" si="198"/>
        <v>1.0620863616170331E-4</v>
      </c>
      <c r="AP99" s="5">
        <f t="shared" si="199"/>
        <v>6.5546737037867084E-5</v>
      </c>
      <c r="AQ99" s="5">
        <f t="shared" si="200"/>
        <v>3.0339162319413734E-5</v>
      </c>
      <c r="AR99" s="5">
        <f t="shared" si="201"/>
        <v>1.539840764636176E-2</v>
      </c>
      <c r="AS99" s="5">
        <f t="shared" si="202"/>
        <v>9.4607619615750694E-3</v>
      </c>
      <c r="AT99" s="5">
        <f t="shared" si="203"/>
        <v>2.9063400238898631E-3</v>
      </c>
      <c r="AU99" s="5">
        <f t="shared" si="204"/>
        <v>5.952171977106354E-4</v>
      </c>
      <c r="AV99" s="5">
        <f t="shared" si="205"/>
        <v>9.1425171230393335E-5</v>
      </c>
      <c r="AW99" s="5">
        <f t="shared" si="206"/>
        <v>3.5498204157052324E-7</v>
      </c>
      <c r="AX99" s="5">
        <f t="shared" si="207"/>
        <v>6.3454712489209751E-6</v>
      </c>
      <c r="AY99" s="5">
        <f t="shared" si="208"/>
        <v>1.1748336586333359E-5</v>
      </c>
      <c r="AZ99" s="5">
        <f t="shared" si="209"/>
        <v>1.0875741700764103E-5</v>
      </c>
      <c r="BA99" s="5">
        <f t="shared" si="210"/>
        <v>6.7119718990309032E-6</v>
      </c>
      <c r="BB99" s="5">
        <f t="shared" si="211"/>
        <v>3.1067237536233061E-6</v>
      </c>
      <c r="BC99" s="5">
        <f t="shared" si="212"/>
        <v>1.1503900941803207E-6</v>
      </c>
      <c r="BD99" s="5">
        <f t="shared" si="213"/>
        <v>4.7515692380291361E-3</v>
      </c>
      <c r="BE99" s="5">
        <f t="shared" si="214"/>
        <v>2.9193580620368639E-3</v>
      </c>
      <c r="BF99" s="5">
        <f t="shared" si="215"/>
        <v>8.9682492955892121E-4</v>
      </c>
      <c r="BG99" s="5">
        <f t="shared" si="216"/>
        <v>1.8366936319262823E-4</v>
      </c>
      <c r="BH99" s="5">
        <f t="shared" si="217"/>
        <v>2.8211555452782403E-5</v>
      </c>
      <c r="BI99" s="5">
        <f t="shared" si="218"/>
        <v>3.4666287168675104E-6</v>
      </c>
      <c r="BJ99" s="8">
        <f t="shared" si="219"/>
        <v>0.11614044553258092</v>
      </c>
      <c r="BK99" s="8">
        <f t="shared" si="220"/>
        <v>0.21277349863752387</v>
      </c>
      <c r="BL99" s="8">
        <f t="shared" si="221"/>
        <v>0.57825535559578334</v>
      </c>
      <c r="BM99" s="8">
        <f t="shared" si="222"/>
        <v>0.44439787193521357</v>
      </c>
      <c r="BN99" s="8">
        <f t="shared" si="223"/>
        <v>0.5526023235701133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1.3526</v>
      </c>
      <c r="F100" s="15">
        <f>VLOOKUP(B100,home!$B$2:$E$405,3,FALSE)</f>
        <v>1.1284000000000001</v>
      </c>
      <c r="G100" s="15">
        <f>VLOOKUP(C100,away!$B$2:$E$405,4,FALSE)</f>
        <v>0.70040000000000002</v>
      </c>
      <c r="H100" s="15">
        <f>VLOOKUP(A100,away!$A$2:$E$405,3,FALSE)</f>
        <v>1.3421000000000001</v>
      </c>
      <c r="I100" s="15">
        <f>VLOOKUP(C100,away!$B$2:$E$405,3,FALSE)</f>
        <v>1.0588</v>
      </c>
      <c r="J100" s="15">
        <f>VLOOKUP(B100,home!$B$2:$E$405,4,FALSE)</f>
        <v>0.7843</v>
      </c>
      <c r="K100" s="17">
        <f t="shared" si="168"/>
        <v>1.0690021975360002</v>
      </c>
      <c r="L100" s="17">
        <f t="shared" si="169"/>
        <v>1.1145024409640001</v>
      </c>
      <c r="M100" s="18">
        <f t="shared" si="170"/>
        <v>0.11264605434557888</v>
      </c>
      <c r="N100" s="18">
        <f t="shared" si="171"/>
        <v>0.12041887963918352</v>
      </c>
      <c r="O100" s="18">
        <f t="shared" si="172"/>
        <v>0.12554430253311105</v>
      </c>
      <c r="P100" s="18">
        <f t="shared" si="173"/>
        <v>0.13420713529602016</v>
      </c>
      <c r="Q100" s="18">
        <f t="shared" si="174"/>
        <v>6.4364023479555138E-2</v>
      </c>
      <c r="R100" s="18">
        <f t="shared" si="175"/>
        <v>6.9959715811137607E-2</v>
      </c>
      <c r="S100" s="18">
        <f t="shared" si="176"/>
        <v>3.9973781747179277E-2</v>
      </c>
      <c r="T100" s="18">
        <f t="shared" si="177"/>
        <v>7.1733861278228409E-2</v>
      </c>
      <c r="U100" s="18">
        <f t="shared" si="178"/>
        <v>7.4787089941100157E-2</v>
      </c>
      <c r="V100" s="18">
        <f t="shared" si="179"/>
        <v>5.2916650855382242E-3</v>
      </c>
      <c r="W100" s="18">
        <f t="shared" si="180"/>
        <v>2.2935094180634392E-2</v>
      </c>
      <c r="X100" s="18">
        <f t="shared" si="181"/>
        <v>2.5561218448056262E-2</v>
      </c>
      <c r="Y100" s="18">
        <f t="shared" si="182"/>
        <v>1.4244020177186371E-2</v>
      </c>
      <c r="Z100" s="18">
        <f t="shared" si="183"/>
        <v>2.5990091346886859E-2</v>
      </c>
      <c r="AA100" s="18">
        <f t="shared" si="184"/>
        <v>2.7783464763983436E-2</v>
      </c>
      <c r="AB100" s="18">
        <f t="shared" si="185"/>
        <v>1.4850292443931159E-2</v>
      </c>
      <c r="AC100" s="18">
        <f t="shared" si="186"/>
        <v>3.9403244980586811E-4</v>
      </c>
      <c r="AD100" s="18">
        <f t="shared" si="187"/>
        <v>6.1294165199483226E-3</v>
      </c>
      <c r="AE100" s="18">
        <f t="shared" si="188"/>
        <v>6.8312496731674716E-3</v>
      </c>
      <c r="AF100" s="18">
        <f t="shared" si="189"/>
        <v>3.8067222177898385E-3</v>
      </c>
      <c r="AG100" s="18">
        <f t="shared" si="190"/>
        <v>1.4142004012662219E-3</v>
      </c>
      <c r="AH100" s="18">
        <f t="shared" si="191"/>
        <v>7.2415050617456846E-3</v>
      </c>
      <c r="AI100" s="18">
        <f t="shared" si="192"/>
        <v>7.741184824474205E-3</v>
      </c>
      <c r="AJ100" s="18">
        <f t="shared" si="193"/>
        <v>4.13767179444763E-3</v>
      </c>
      <c r="AK100" s="18">
        <f t="shared" si="194"/>
        <v>1.4743934136490812E-3</v>
      </c>
      <c r="AL100" s="18">
        <f t="shared" si="195"/>
        <v>1.8778098037907523E-5</v>
      </c>
      <c r="AM100" s="18">
        <f t="shared" si="196"/>
        <v>1.3104719458876444E-3</v>
      </c>
      <c r="AN100" s="18">
        <f t="shared" si="197"/>
        <v>1.4605241825066226E-3</v>
      </c>
      <c r="AO100" s="18">
        <f t="shared" si="198"/>
        <v>8.1387888324529101E-4</v>
      </c>
      <c r="AP100" s="18">
        <f t="shared" si="199"/>
        <v>3.0235666734197697E-4</v>
      </c>
      <c r="AQ100" s="18">
        <f t="shared" si="200"/>
        <v>8.424431094859336E-5</v>
      </c>
      <c r="AR100" s="18">
        <f t="shared" si="201"/>
        <v>1.6141350135137468E-3</v>
      </c>
      <c r="AS100" s="18">
        <f t="shared" si="202"/>
        <v>1.7255138765659966E-3</v>
      </c>
      <c r="AT100" s="18">
        <f t="shared" si="203"/>
        <v>9.2228906296395639E-4</v>
      </c>
      <c r="AU100" s="18">
        <f t="shared" si="204"/>
        <v>3.2864301169062941E-4</v>
      </c>
      <c r="AV100" s="18">
        <f t="shared" si="205"/>
        <v>8.7830025425533035E-5</v>
      </c>
      <c r="AW100" s="18">
        <f t="shared" si="206"/>
        <v>6.2145362170431086E-7</v>
      </c>
      <c r="AX100" s="18">
        <f t="shared" si="207"/>
        <v>2.3348289832719499E-4</v>
      </c>
      <c r="AY100" s="18">
        <f t="shared" si="208"/>
        <v>2.6021726010900826E-4</v>
      </c>
      <c r="AZ100" s="18">
        <f t="shared" si="209"/>
        <v>1.4500638578622695E-4</v>
      </c>
      <c r="BA100" s="18">
        <f t="shared" si="210"/>
        <v>5.3869990304705781E-5</v>
      </c>
      <c r="BB100" s="18">
        <f t="shared" si="211"/>
        <v>1.5009558922325402E-5</v>
      </c>
      <c r="BC100" s="18">
        <f t="shared" si="212"/>
        <v>3.3456380113449323E-6</v>
      </c>
      <c r="BD100" s="18">
        <f t="shared" si="213"/>
        <v>2.9982623543442131E-4</v>
      </c>
      <c r="BE100" s="18">
        <f t="shared" si="214"/>
        <v>3.2051490455834255E-4</v>
      </c>
      <c r="BF100" s="18">
        <f t="shared" si="215"/>
        <v>1.7131556865795475E-4</v>
      </c>
      <c r="BG100" s="18">
        <f t="shared" si="216"/>
        <v>6.1045573122494405E-5</v>
      </c>
      <c r="BH100" s="18">
        <f t="shared" si="217"/>
        <v>1.6314462954447774E-5</v>
      </c>
      <c r="BI100" s="18">
        <f t="shared" si="218"/>
        <v>3.4880393499848683E-6</v>
      </c>
      <c r="BJ100" s="19">
        <f t="shared" si="219"/>
        <v>0.34212109373640681</v>
      </c>
      <c r="BK100" s="19">
        <f t="shared" si="220"/>
        <v>0.29279166428226933</v>
      </c>
      <c r="BL100" s="19">
        <f t="shared" si="221"/>
        <v>0.33907053636181744</v>
      </c>
      <c r="BM100" s="19">
        <f t="shared" si="222"/>
        <v>0.37257367881630676</v>
      </c>
      <c r="BN100" s="19">
        <f t="shared" si="223"/>
        <v>0.62714011110458634</v>
      </c>
    </row>
    <row r="101" spans="1:66" x14ac:dyDescent="0.25">
      <c r="A101" t="s">
        <v>69</v>
      </c>
      <c r="B101" t="s">
        <v>263</v>
      </c>
      <c r="C101" t="s">
        <v>262</v>
      </c>
      <c r="D101" s="11">
        <v>44201</v>
      </c>
      <c r="E101" s="10">
        <f>VLOOKUP(A101,home!$A$2:$E$405,3,FALSE)</f>
        <v>1.3526</v>
      </c>
      <c r="F101" s="10">
        <f>VLOOKUP(B101,home!$B$2:$E$405,3,FALSE)</f>
        <v>0.7782</v>
      </c>
      <c r="G101" s="10">
        <f>VLOOKUP(C101,away!$B$2:$E$405,4,FALSE)</f>
        <v>0.5837</v>
      </c>
      <c r="H101" s="10">
        <f>VLOOKUP(A101,away!$A$2:$E$405,3,FALSE)</f>
        <v>1.3421000000000001</v>
      </c>
      <c r="I101" s="10">
        <f>VLOOKUP(C101,away!$B$2:$E$405,3,FALSE)</f>
        <v>1.5686</v>
      </c>
      <c r="J101" s="10">
        <f>VLOOKUP(B101,home!$B$2:$E$405,4,FALSE)</f>
        <v>1.2548999999999999</v>
      </c>
      <c r="K101" s="12">
        <f t="shared" ref="K101:K164" si="224">E101*F101*G101</f>
        <v>0.61439872088399994</v>
      </c>
      <c r="L101" s="12">
        <f t="shared" ref="L101:L164" si="225">H101*I101*J101</f>
        <v>2.6418381434939997</v>
      </c>
      <c r="M101" s="13">
        <f t="shared" ref="M101:M164" si="226">_xlfn.POISSON.DIST(0,K101,FALSE) * _xlfn.POISSON.DIST(0,L101,FALSE)</f>
        <v>3.853313091957395E-2</v>
      </c>
      <c r="N101" s="13">
        <f t="shared" ref="N101:N164" si="227">_xlfn.POISSON.DIST(1,K101,FALSE) * _xlfn.POISSON.DIST(0,L101,FALSE)</f>
        <v>2.3674706348641942E-2</v>
      </c>
      <c r="O101" s="13">
        <f t="shared" ref="O101:O164" si="228">_xlfn.POISSON.DIST(0,K101,FALSE) * _xlfn.POISSON.DIST(1,L101,FALSE)</f>
        <v>0.10179829505157847</v>
      </c>
      <c r="P101" s="13">
        <f t="shared" ref="P101:P164" si="229">_xlfn.POISSON.DIST(1,K101,FALSE) * _xlfn.POISSON.DIST(1,L101,FALSE)</f>
        <v>6.254474226786183E-2</v>
      </c>
      <c r="Q101" s="13">
        <f t="shared" ref="Q101:Q164" si="230">_xlfn.POISSON.DIST(2,K101,FALSE) * _xlfn.POISSON.DIST(0,L101,FALSE)</f>
        <v>7.2728546489549597E-3</v>
      </c>
      <c r="R101" s="13">
        <f t="shared" ref="R101:R164" si="231">_xlfn.POISSON.DIST(0,K101,FALSE) * _xlfn.POISSON.DIST(2,L101,FALSE)</f>
        <v>0.13446730940495827</v>
      </c>
      <c r="S101" s="13">
        <f t="shared" ref="S101:S164" si="232">_xlfn.POISSON.DIST(2,K101,FALSE) * _xlfn.POISSON.DIST(2,L101,FALSE)</f>
        <v>2.5379749140538532E-2</v>
      </c>
      <c r="T101" s="13">
        <f t="shared" ref="T101:T164" si="233">_xlfn.POISSON.DIST(2,K101,FALSE) * _xlfn.POISSON.DIST(1,L101,FALSE)</f>
        <v>1.9213704823696873E-2</v>
      </c>
      <c r="U101" s="13">
        <f t="shared" ref="U101:U164" si="234">_xlfn.POISSON.DIST(1,K101,FALSE) * _xlfn.POISSON.DIST(2,L101,FALSE)</f>
        <v>8.2616542899119419E-2</v>
      </c>
      <c r="V101" s="13">
        <f t="shared" ref="V101:V164" si="235">_xlfn.POISSON.DIST(3,K101,FALSE) * _xlfn.POISSON.DIST(3,L101,FALSE)</f>
        <v>4.5772151304494498E-3</v>
      </c>
      <c r="W101" s="13">
        <f t="shared" ref="W101:W164" si="236">_xlfn.POISSON.DIST(3,K101,FALSE) * _xlfn.POISSON.DIST(0,L101,FALSE)</f>
        <v>1.4894775311643934E-3</v>
      </c>
      <c r="X101" s="13">
        <f t="shared" ref="X101:X164" si="237">_xlfn.POISSON.DIST(3,K101,FALSE) * _xlfn.POISSON.DIST(1,L101,FALSE)</f>
        <v>3.934958555707367E-3</v>
      </c>
      <c r="Y101" s="13">
        <f t="shared" ref="Y101:Y164" si="238">_xlfn.POISSON.DIST(3,K101,FALSE) * _xlfn.POISSON.DIST(2,L101,FALSE)</f>
        <v>5.1977618027678916E-3</v>
      </c>
      <c r="Z101" s="13">
        <f t="shared" ref="Z101:Z164" si="239">_xlfn.POISSON.DIST(0,K101,FALSE) * _xlfn.POISSON.DIST(3,L101,FALSE)</f>
        <v>0.11841362234634271</v>
      </c>
      <c r="AA101" s="13">
        <f t="shared" ref="AA101:AA164" si="240">_xlfn.POISSON.DIST(1,K101,FALSE) * _xlfn.POISSON.DIST(3,L101,FALSE)</f>
        <v>7.2753178104834004E-2</v>
      </c>
      <c r="AB101" s="13">
        <f t="shared" ref="AB101:AB164" si="241">_xlfn.POISSON.DIST(2,K101,FALSE) * _xlfn.POISSON.DIST(3,L101,FALSE)</f>
        <v>2.2349729783927914E-2</v>
      </c>
      <c r="AC101" s="13">
        <f t="shared" ref="AC101:AC164" si="242">_xlfn.POISSON.DIST(4,K101,FALSE) * _xlfn.POISSON.DIST(4,L101,FALSE)</f>
        <v>4.6434187575498562E-4</v>
      </c>
      <c r="AD101" s="13">
        <f t="shared" ref="AD101:AD164" si="243">_xlfn.POISSON.DIST(4,K101,FALSE) * _xlfn.POISSON.DIST(0,L101,FALSE)</f>
        <v>2.2878327248321531E-4</v>
      </c>
      <c r="AE101" s="13">
        <f t="shared" ref="AE101:AE164" si="244">_xlfn.POISSON.DIST(4,K101,FALSE) * _xlfn.POISSON.DIST(1,L101,FALSE)</f>
        <v>6.0440837583953936E-4</v>
      </c>
      <c r="AF101" s="13">
        <f t="shared" ref="AF101:AF164" si="245">_xlfn.POISSON.DIST(4,K101,FALSE) * _xlfn.POISSON.DIST(2,L101,FALSE)</f>
        <v>7.9837455077007627E-4</v>
      </c>
      <c r="AG101" s="13">
        <f t="shared" ref="AG101:AG164" si="246">_xlfn.POISSON.DIST(4,K101,FALSE) * _xlfn.POISSON.DIST(3,L101,FALSE)</f>
        <v>7.0305878033975798E-4</v>
      </c>
      <c r="AH101" s="13">
        <f t="shared" ref="AH101:AH164" si="247">_xlfn.POISSON.DIST(0,K101,FALSE) * _xlfn.POISSON.DIST(4,L101,FALSE)</f>
        <v>7.8207406055965434E-2</v>
      </c>
      <c r="AI101" s="13">
        <f t="shared" ref="AI101:AI164" si="248">_xlfn.POISSON.DIST(1,K101,FALSE) * _xlfn.POISSON.DIST(4,L101,FALSE)</f>
        <v>4.8050530244440753E-2</v>
      </c>
      <c r="AJ101" s="13">
        <f t="shared" ref="AJ101:AJ164" si="249">_xlfn.POISSON.DIST(2,K101,FALSE) * _xlfn.POISSON.DIST(4,L101,FALSE)</f>
        <v>1.4761092159991173E-2</v>
      </c>
      <c r="AK101" s="13">
        <f t="shared" ref="AK101:AK164" si="250">_xlfn.POISSON.DIST(3,K101,FALSE) * _xlfn.POISSON.DIST(4,L101,FALSE)</f>
        <v>3.0230653806498061E-3</v>
      </c>
      <c r="AL101" s="13">
        <f t="shared" ref="AL101:AL164" si="251">_xlfn.POISSON.DIST(5,K101,FALSE) * _xlfn.POISSON.DIST(5,L101,FALSE)</f>
        <v>3.0147711592798034E-5</v>
      </c>
      <c r="AM101" s="13">
        <f t="shared" ref="AM101:AM164" si="252">_xlfn.POISSON.DIST(5,K101,FALSE) * _xlfn.POISSON.DIST(0,L101,FALSE)</f>
        <v>2.8112829994668631E-5</v>
      </c>
      <c r="AN101" s="13">
        <f t="shared" ref="AN101:AN164" si="253">_xlfn.POISSON.DIST(5,K101,FALSE) * _xlfn.POISSON.DIST(1,L101,FALSE)</f>
        <v>7.4269546601477788E-5</v>
      </c>
      <c r="AO101" s="13">
        <f t="shared" ref="AO101:AO164" si="254">_xlfn.POISSON.DIST(5,K101,FALSE) * _xlfn.POISSON.DIST(2,L101,FALSE)</f>
        <v>9.8104060555894617E-5</v>
      </c>
      <c r="AP101" s="13">
        <f t="shared" ref="AP101:AP164" si="255">_xlfn.POISSON.DIST(5,K101,FALSE) * _xlfn.POISSON.DIST(3,L101,FALSE)</f>
        <v>8.6391683069402507E-5</v>
      </c>
      <c r="AQ101" s="13">
        <f t="shared" ref="AQ101:AQ164" si="256">_xlfn.POISSON.DIST(5,K101,FALSE) * _xlfn.POISSON.DIST(4,L101,FALSE)</f>
        <v>5.7058210903348098E-5</v>
      </c>
      <c r="AR101" s="13">
        <f t="shared" ref="AR101:AR164" si="257">_xlfn.POISSON.DIST(0,K101,FALSE) * _xlfn.POISSON.DIST(5,L101,FALSE)</f>
        <v>4.1322261684474608E-2</v>
      </c>
      <c r="AS101" s="13">
        <f t="shared" ref="AS101:AS164" si="258">_xlfn.POISSON.DIST(1,K101,FALSE) * _xlfn.POISSON.DIST(5,L101,FALSE)</f>
        <v>2.5388344722975121E-2</v>
      </c>
      <c r="AT101" s="13">
        <f t="shared" ref="AT101:AT164" si="259">_xlfn.POISSON.DIST(2,K101,FALSE) * _xlfn.POISSON.DIST(5,L101,FALSE)</f>
        <v>7.7992832615789804E-3</v>
      </c>
      <c r="AU101" s="13">
        <f t="shared" ref="AU101:AU164" si="260">_xlfn.POISSON.DIST(3,K101,FALSE) * _xlfn.POISSON.DIST(5,L101,FALSE)</f>
        <v>1.5972898865753724E-3</v>
      </c>
      <c r="AV101" s="13">
        <f t="shared" ref="AV101:AV164" si="261">_xlfn.POISSON.DIST(4,K101,FALSE) * _xlfn.POISSON.DIST(5,L101,FALSE)</f>
        <v>2.4534321579821445E-4</v>
      </c>
      <c r="AW101" s="13">
        <f t="shared" ref="AW101:AW164" si="262">_xlfn.POISSON.DIST(6,K101,FALSE) * _xlfn.POISSON.DIST(6,L101,FALSE)</f>
        <v>1.3592782269719994E-6</v>
      </c>
      <c r="AX101" s="13">
        <f t="shared" ref="AX101:AX164" si="263">_xlfn.POISSON.DIST(6,K101,FALSE) * _xlfn.POISSON.DIST(0,L101,FALSE)</f>
        <v>2.8787477981922913E-6</v>
      </c>
      <c r="AY101" s="13">
        <f t="shared" ref="AY101:AY164" si="264">_xlfn.POISSON.DIST(6,K101,FALSE) * _xlfn.POISSON.DIST(1,L101,FALSE)</f>
        <v>7.6051857387637613E-6</v>
      </c>
      <c r="AZ101" s="13">
        <f t="shared" ref="AZ101:AZ164" si="265">_xlfn.POISSON.DIST(6,K101,FALSE) * _xlfn.POISSON.DIST(2,L101,FALSE)</f>
        <v>1.0045834886511351E-5</v>
      </c>
      <c r="BA101" s="13">
        <f t="shared" ref="BA101:BA164" si="266">_xlfn.POISSON.DIST(6,K101,FALSE) * _xlfn.POISSON.DIST(3,L101,FALSE)</f>
        <v>8.846489928809466E-6</v>
      </c>
      <c r="BB101" s="13">
        <f t="shared" ref="BB101:BB164" si="267">_xlfn.POISSON.DIST(6,K101,FALSE) * _xlfn.POISSON.DIST(4,L101,FALSE)</f>
        <v>5.842748632491093E-6</v>
      </c>
      <c r="BC101" s="13">
        <f t="shared" ref="BC101:BC164" si="268">_xlfn.POISSON.DIST(6,K101,FALSE) * _xlfn.POISSON.DIST(5,L101,FALSE)</f>
        <v>3.0871192400324739E-6</v>
      </c>
      <c r="BD101" s="13">
        <f t="shared" ref="BD101:BD164" si="269">_xlfn.POISSON.DIST(0,K101,FALSE) * _xlfn.POISSON.DIST(6,L101,FALSE)</f>
        <v>1.8194454515580934E-2</v>
      </c>
      <c r="BE101" s="13">
        <f t="shared" ref="BE101:BE164" si="270">_xlfn.POISSON.DIST(1,K101,FALSE) * _xlfn.POISSON.DIST(6,L101,FALSE)</f>
        <v>1.1178649581555043E-2</v>
      </c>
      <c r="BF101" s="13">
        <f t="shared" ref="BF101:BF164" si="271">_xlfn.POISSON.DIST(2,K101,FALSE) * _xlfn.POISSON.DIST(6,L101,FALSE)</f>
        <v>3.434074002058939E-3</v>
      </c>
      <c r="BG101" s="13">
        <f t="shared" ref="BG101:BG164" si="272">_xlfn.POISSON.DIST(3,K101,FALSE) * _xlfn.POISSON.DIST(6,L101,FALSE)</f>
        <v>7.0329689142867042E-4</v>
      </c>
      <c r="BH101" s="13">
        <f t="shared" ref="BH101:BH164" si="273">_xlfn.POISSON.DIST(4,K101,FALSE) * _xlfn.POISSON.DIST(6,L101,FALSE)</f>
        <v>1.0802617762386708E-4</v>
      </c>
      <c r="BI101" s="13">
        <f t="shared" ref="BI101:BI164" si="274">_xlfn.POISSON.DIST(5,K101,FALSE) * _xlfn.POISSON.DIST(6,L101,FALSE)</f>
        <v>1.3274229070818346E-5</v>
      </c>
      <c r="BJ101" s="14">
        <f t="shared" ref="BJ101:BJ164" si="275">SUM(N101,Q101,T101,W101,X101,Y101,AD101,AE101,AF101,AG101,AM101,AN101,AO101,AP101,AQ101,AX101,AY101,AZ101,BA101,BB101,BC101)</f>
        <v>6.3500331147715597E-2</v>
      </c>
      <c r="BK101" s="14">
        <f t="shared" ref="BK101:BK164" si="276">SUM(M101,P101,S101,V101,AC101,AL101,AY101)</f>
        <v>0.13153693223151028</v>
      </c>
      <c r="BL101" s="14">
        <f t="shared" ref="BL101:BL164" si="277">SUM(O101,R101,U101,AA101,AB101,AH101,AI101,AJ101,AK101,AR101,AS101,AT101,AU101,AV101,BD101,BE101,BF101,BG101,BH101,BI101)</f>
        <v>0.66801144725418571</v>
      </c>
      <c r="BM101" s="14">
        <f t="shared" ref="BM101:BM164" si="278">SUM(S101:BI101)</f>
        <v>0.6131650484306731</v>
      </c>
      <c r="BN101" s="14">
        <f t="shared" ref="BN101:BN164" si="279">SUM(M101:R101)</f>
        <v>0.36829103864156942</v>
      </c>
    </row>
    <row r="102" spans="1:66" x14ac:dyDescent="0.25">
      <c r="A102" t="s">
        <v>69</v>
      </c>
      <c r="B102" t="s">
        <v>73</v>
      </c>
      <c r="C102" t="s">
        <v>72</v>
      </c>
      <c r="D102" s="11">
        <v>44201</v>
      </c>
      <c r="E102" s="10">
        <f>VLOOKUP(A102,home!$A$2:$E$405,3,FALSE)</f>
        <v>1.3526</v>
      </c>
      <c r="F102" s="10">
        <f>VLOOKUP(B102,home!$B$2:$E$405,3,FALSE)</f>
        <v>0.85609999999999997</v>
      </c>
      <c r="G102" s="10">
        <f>VLOOKUP(C102,away!$B$2:$E$405,4,FALSE)</f>
        <v>1.2841</v>
      </c>
      <c r="H102" s="10">
        <f>VLOOKUP(A102,away!$A$2:$E$405,3,FALSE)</f>
        <v>1.3421000000000001</v>
      </c>
      <c r="I102" s="10">
        <f>VLOOKUP(C102,away!$B$2:$E$405,3,FALSE)</f>
        <v>1.3332999999999999</v>
      </c>
      <c r="J102" s="10">
        <f>VLOOKUP(B102,home!$B$2:$E$405,4,FALSE)</f>
        <v>0.86270000000000002</v>
      </c>
      <c r="K102" s="12">
        <f t="shared" si="224"/>
        <v>1.4869375403259999</v>
      </c>
      <c r="L102" s="12">
        <f t="shared" si="225"/>
        <v>1.5437342990110001</v>
      </c>
      <c r="M102" s="13">
        <f t="shared" si="226"/>
        <v>4.8283188681409669E-2</v>
      </c>
      <c r="N102" s="13">
        <f t="shared" si="227"/>
        <v>7.179408581703145E-2</v>
      </c>
      <c r="O102" s="13">
        <f t="shared" si="228"/>
        <v>7.4536414433111806E-2</v>
      </c>
      <c r="P102" s="13">
        <f t="shared" si="229"/>
        <v>0.11083099274189062</v>
      </c>
      <c r="Q102" s="13">
        <f t="shared" si="230"/>
        <v>5.3376660687365261E-2</v>
      </c>
      <c r="R102" s="13">
        <f t="shared" si="231"/>
        <v>5.7532209742846632E-2</v>
      </c>
      <c r="S102" s="13">
        <f t="shared" si="232"/>
        <v>6.3601376004825155E-2</v>
      </c>
      <c r="T102" s="13">
        <f t="shared" si="233"/>
        <v>8.2399381869757815E-2</v>
      </c>
      <c r="U102" s="13">
        <f t="shared" si="234"/>
        <v>8.554680244454789E-2</v>
      </c>
      <c r="V102" s="13">
        <f t="shared" si="235"/>
        <v>1.6221435417147798E-2</v>
      </c>
      <c r="W102" s="13">
        <f t="shared" si="236"/>
        <v>2.6455920184428803E-2</v>
      </c>
      <c r="X102" s="13">
        <f t="shared" si="237"/>
        <v>4.0840911400600165E-2</v>
      </c>
      <c r="Y102" s="13">
        <f t="shared" si="238"/>
        <v>3.1523757865987934E-2</v>
      </c>
      <c r="Z102" s="13">
        <f t="shared" si="239"/>
        <v>2.9604815159309066E-2</v>
      </c>
      <c r="AA102" s="13">
        <f t="shared" si="240"/>
        <v>4.4020511034788892E-2</v>
      </c>
      <c r="AB102" s="13">
        <f t="shared" si="241"/>
        <v>3.2727875200981277E-2</v>
      </c>
      <c r="AC102" s="13">
        <f t="shared" si="242"/>
        <v>2.3272046649142125E-3</v>
      </c>
      <c r="AD102" s="13">
        <f t="shared" si="243"/>
        <v>9.8345752215238842E-3</v>
      </c>
      <c r="AE102" s="13">
        <f t="shared" si="244"/>
        <v>1.5181971085670123E-2</v>
      </c>
      <c r="AF102" s="13">
        <f t="shared" si="245"/>
        <v>1.1718464745771122E-2</v>
      </c>
      <c r="AG102" s="13">
        <f t="shared" si="246"/>
        <v>6.0300653199327012E-3</v>
      </c>
      <c r="AH102" s="13">
        <f t="shared" si="247"/>
        <v>1.1425492144326551E-2</v>
      </c>
      <c r="AI102" s="13">
        <f t="shared" si="248"/>
        <v>1.6988993186098957E-2</v>
      </c>
      <c r="AJ102" s="13">
        <f t="shared" si="249"/>
        <v>1.2630785870376578E-2</v>
      </c>
      <c r="AK102" s="13">
        <f t="shared" si="250"/>
        <v>6.2603965581607152E-3</v>
      </c>
      <c r="AL102" s="13">
        <f t="shared" si="251"/>
        <v>2.1367801950935306E-4</v>
      </c>
      <c r="AM102" s="13">
        <f t="shared" si="252"/>
        <v>2.924679818008747E-3</v>
      </c>
      <c r="AN102" s="13">
        <f t="shared" si="253"/>
        <v>4.514928548685352E-3</v>
      </c>
      <c r="AO102" s="13">
        <f t="shared" si="254"/>
        <v>3.4849250290947677E-3</v>
      </c>
      <c r="AP102" s="13">
        <f t="shared" si="255"/>
        <v>1.7932660989651672E-3</v>
      </c>
      <c r="AQ102" s="13">
        <f t="shared" si="256"/>
        <v>6.9208159605654569E-4</v>
      </c>
      <c r="AR102" s="13">
        <f t="shared" si="257"/>
        <v>3.5275848212555261E-3</v>
      </c>
      <c r="AS102" s="13">
        <f t="shared" si="258"/>
        <v>5.2452982974090234E-3</v>
      </c>
      <c r="AT102" s="13">
        <f t="shared" si="259"/>
        <v>3.8997154743127651E-3</v>
      </c>
      <c r="AU102" s="13">
        <f t="shared" si="260"/>
        <v>1.9328777784486213E-3</v>
      </c>
      <c r="AV102" s="13">
        <f t="shared" si="261"/>
        <v>7.1851713240929393E-4</v>
      </c>
      <c r="AW102" s="13">
        <f t="shared" si="262"/>
        <v>1.3624564479831601E-5</v>
      </c>
      <c r="AX102" s="13">
        <f t="shared" si="263"/>
        <v>7.248027024718374E-4</v>
      </c>
      <c r="AY102" s="13">
        <f t="shared" si="264"/>
        <v>1.1189027918216401E-3</v>
      </c>
      <c r="AZ102" s="13">
        <f t="shared" si="265"/>
        <v>8.6364430849711555E-4</v>
      </c>
      <c r="BA102" s="13">
        <f t="shared" si="266"/>
        <v>4.4441244705754494E-4</v>
      </c>
      <c r="BB102" s="13">
        <f t="shared" si="267"/>
        <v>1.7151368435753558E-4</v>
      </c>
      <c r="BC102" s="13">
        <f t="shared" si="268"/>
        <v>5.29543114584948E-5</v>
      </c>
      <c r="BD102" s="13">
        <f t="shared" si="269"/>
        <v>9.0760894687379016E-4</v>
      </c>
      <c r="BE102" s="13">
        <f t="shared" si="270"/>
        <v>1.3495578150423846E-3</v>
      </c>
      <c r="BF102" s="13">
        <f t="shared" si="271"/>
        <v>1.0033540890134272E-3</v>
      </c>
      <c r="BG102" s="13">
        <f t="shared" si="272"/>
        <v>4.9730828706455335E-4</v>
      </c>
      <c r="BH102" s="13">
        <f t="shared" si="273"/>
        <v>1.8486659028787582E-4</v>
      </c>
      <c r="BI102" s="13">
        <f t="shared" si="274"/>
        <v>5.4977014610221635E-5</v>
      </c>
      <c r="BJ102" s="14">
        <f t="shared" si="275"/>
        <v>0.36594190553454398</v>
      </c>
      <c r="BK102" s="14">
        <f t="shared" si="276"/>
        <v>0.24259677832151846</v>
      </c>
      <c r="BL102" s="14">
        <f t="shared" si="277"/>
        <v>0.36099114686196676</v>
      </c>
      <c r="BM102" s="14">
        <f t="shared" si="278"/>
        <v>0.58167581554634085</v>
      </c>
      <c r="BN102" s="14">
        <f t="shared" si="279"/>
        <v>0.41635355210365538</v>
      </c>
    </row>
    <row r="103" spans="1:66" x14ac:dyDescent="0.25">
      <c r="A103" t="s">
        <v>69</v>
      </c>
      <c r="B103" t="s">
        <v>77</v>
      </c>
      <c r="C103" t="s">
        <v>76</v>
      </c>
      <c r="D103" s="11">
        <v>44201</v>
      </c>
      <c r="E103" s="10">
        <f>VLOOKUP(A103,home!$A$2:$E$405,3,FALSE)</f>
        <v>1.3526</v>
      </c>
      <c r="F103" s="10">
        <f>VLOOKUP(B103,home!$B$2:$E$405,3,FALSE)</f>
        <v>1.2062999999999999</v>
      </c>
      <c r="G103" s="10">
        <f>VLOOKUP(C103,away!$B$2:$E$405,4,FALSE)</f>
        <v>0.9728</v>
      </c>
      <c r="H103" s="10">
        <f>VLOOKUP(A103,away!$A$2:$E$405,3,FALSE)</f>
        <v>1.3421000000000001</v>
      </c>
      <c r="I103" s="10">
        <f>VLOOKUP(C103,away!$B$2:$E$405,3,FALSE)</f>
        <v>0.70589999999999997</v>
      </c>
      <c r="J103" s="10">
        <f>VLOOKUP(B103,home!$B$2:$E$405,4,FALSE)</f>
        <v>0.70589999999999997</v>
      </c>
      <c r="K103" s="12">
        <f t="shared" si="224"/>
        <v>1.587260734464</v>
      </c>
      <c r="L103" s="12">
        <f t="shared" si="225"/>
        <v>0.66876146450099994</v>
      </c>
      <c r="M103" s="13">
        <f t="shared" si="226"/>
        <v>0.10476639688045608</v>
      </c>
      <c r="N103" s="13">
        <f t="shared" si="227"/>
        <v>0.16629158805961963</v>
      </c>
      <c r="O103" s="13">
        <f t="shared" si="228"/>
        <v>7.0063729008266809E-2</v>
      </c>
      <c r="P103" s="13">
        <f t="shared" si="229"/>
        <v>0.11120940596494823</v>
      </c>
      <c r="Q103" s="13">
        <f t="shared" si="230"/>
        <v>0.1319740540993484</v>
      </c>
      <c r="R103" s="13">
        <f t="shared" si="231"/>
        <v>2.3427961009984847E-2</v>
      </c>
      <c r="S103" s="13">
        <f t="shared" si="232"/>
        <v>2.9512163115594833E-2</v>
      </c>
      <c r="T103" s="13">
        <f t="shared" si="233"/>
        <v>8.8259161695614444E-2</v>
      </c>
      <c r="U103" s="13">
        <f t="shared" si="234"/>
        <v>3.7186282599702504E-2</v>
      </c>
      <c r="V103" s="13">
        <f t="shared" si="235"/>
        <v>3.4807917917622265E-3</v>
      </c>
      <c r="W103" s="13">
        <f t="shared" si="236"/>
        <v>6.9825744679974475E-2</v>
      </c>
      <c r="X103" s="13">
        <f t="shared" si="237"/>
        <v>4.6696767272052644E-2</v>
      </c>
      <c r="Y103" s="13">
        <f t="shared" si="238"/>
        <v>1.5614499234160143E-2</v>
      </c>
      <c r="Z103" s="13">
        <f t="shared" si="239"/>
        <v>5.2225725051032647E-3</v>
      </c>
      <c r="AA103" s="13">
        <f t="shared" si="240"/>
        <v>8.2895842702416997E-3</v>
      </c>
      <c r="AB103" s="13">
        <f t="shared" si="241"/>
        <v>6.5788658085925312E-3</v>
      </c>
      <c r="AC103" s="13">
        <f t="shared" si="242"/>
        <v>2.3092852227420461E-4</v>
      </c>
      <c r="AD103" s="13">
        <f t="shared" si="243"/>
        <v>2.7707915696308014E-2</v>
      </c>
      <c r="AE103" s="13">
        <f t="shared" si="244"/>
        <v>1.8529986279333194E-2</v>
      </c>
      <c r="AF103" s="13">
        <f t="shared" si="245"/>
        <v>6.19607038067515E-3</v>
      </c>
      <c r="AG103" s="13">
        <f t="shared" si="246"/>
        <v>1.3812310339771938E-3</v>
      </c>
      <c r="AH103" s="13">
        <f t="shared" si="247"/>
        <v>8.7316380924387866E-4</v>
      </c>
      <c r="AI103" s="13">
        <f t="shared" si="248"/>
        <v>1.3859386291678226E-3</v>
      </c>
      <c r="AJ103" s="13">
        <f t="shared" si="249"/>
        <v>1.099922983227474E-3</v>
      </c>
      <c r="AK103" s="13">
        <f t="shared" si="250"/>
        <v>5.819548540704915E-4</v>
      </c>
      <c r="AL103" s="13">
        <f t="shared" si="251"/>
        <v>9.8052140942792738E-6</v>
      </c>
      <c r="AM103" s="13">
        <f t="shared" si="252"/>
        <v>8.7959373237176831E-3</v>
      </c>
      <c r="AN103" s="13">
        <f t="shared" si="253"/>
        <v>5.8823839262684445E-3</v>
      </c>
      <c r="AO103" s="13">
        <f t="shared" si="254"/>
        <v>1.9669558446442133E-3</v>
      </c>
      <c r="AP103" s="13">
        <f t="shared" si="255"/>
        <v>4.3847475709102182E-4</v>
      </c>
      <c r="AQ103" s="13">
        <f t="shared" si="256"/>
        <v>7.3308755174727978E-5</v>
      </c>
      <c r="AR103" s="13">
        <f t="shared" si="257"/>
        <v>1.1678766156384166E-4</v>
      </c>
      <c r="AS103" s="13">
        <f t="shared" si="258"/>
        <v>1.8537246947015638E-4</v>
      </c>
      <c r="AT103" s="13">
        <f t="shared" si="259"/>
        <v>1.4711722102030294E-4</v>
      </c>
      <c r="AU103" s="13">
        <f t="shared" si="260"/>
        <v>7.7837796096329558E-5</v>
      </c>
      <c r="AV103" s="13">
        <f t="shared" si="261"/>
        <v>3.088721935022979E-5</v>
      </c>
      <c r="AW103" s="13">
        <f t="shared" si="262"/>
        <v>2.8911730904099361E-7</v>
      </c>
      <c r="AX103" s="13">
        <f t="shared" si="263"/>
        <v>2.3269076561239074E-3</v>
      </c>
      <c r="AY103" s="13">
        <f t="shared" si="264"/>
        <v>1.5561461718680137E-3</v>
      </c>
      <c r="AZ103" s="13">
        <f t="shared" si="265"/>
        <v>5.203452964380388E-4</v>
      </c>
      <c r="BA103" s="13">
        <f t="shared" si="266"/>
        <v>1.1599562749736992E-4</v>
      </c>
      <c r="BB103" s="13">
        <f t="shared" si="267"/>
        <v>1.939335143021339E-5</v>
      </c>
      <c r="BC103" s="13">
        <f t="shared" si="268"/>
        <v>2.593905220810415E-6</v>
      </c>
      <c r="BD103" s="13">
        <f t="shared" si="269"/>
        <v>1.3017181263846974E-5</v>
      </c>
      <c r="BE103" s="13">
        <f t="shared" si="270"/>
        <v>2.0661660693504766E-5</v>
      </c>
      <c r="BF103" s="13">
        <f t="shared" si="271"/>
        <v>1.639772136380917E-5</v>
      </c>
      <c r="BG103" s="13">
        <f t="shared" si="272"/>
        <v>8.6758197518185898E-6</v>
      </c>
      <c r="BH103" s="13">
        <f t="shared" si="273"/>
        <v>3.4426970078372141E-6</v>
      </c>
      <c r="BI103" s="13">
        <f t="shared" si="274"/>
        <v>1.0928915562393415E-6</v>
      </c>
      <c r="BJ103" s="14">
        <f t="shared" si="275"/>
        <v>0.59417546104653796</v>
      </c>
      <c r="BK103" s="14">
        <f t="shared" si="276"/>
        <v>0.25076563766099785</v>
      </c>
      <c r="BL103" s="14">
        <f t="shared" si="277"/>
        <v>0.15010869331163598</v>
      </c>
      <c r="BM103" s="14">
        <f t="shared" si="278"/>
        <v>0.39098337244709186</v>
      </c>
      <c r="BN103" s="14">
        <f t="shared" si="279"/>
        <v>0.60773313502262405</v>
      </c>
    </row>
    <row r="104" spans="1:66" s="10" customFormat="1" x14ac:dyDescent="0.25">
      <c r="A104" t="s">
        <v>69</v>
      </c>
      <c r="B104" t="s">
        <v>381</v>
      </c>
      <c r="C104" t="s">
        <v>351</v>
      </c>
      <c r="D104" s="11">
        <v>44201</v>
      </c>
      <c r="E104" s="10">
        <f>VLOOKUP(A104,home!$A$2:$E$405,3,FALSE)</f>
        <v>1.3526</v>
      </c>
      <c r="F104" s="10">
        <f>VLOOKUP(B104,home!$B$2:$E$405,3,FALSE)</f>
        <v>0.93389999999999995</v>
      </c>
      <c r="G104" s="10">
        <f>VLOOKUP(C104,away!$B$2:$E$405,4,FALSE)</f>
        <v>0.73929999999999996</v>
      </c>
      <c r="H104" s="10">
        <f>VLOOKUP(A104,away!$A$2:$E$405,3,FALSE)</f>
        <v>1.3421000000000001</v>
      </c>
      <c r="I104" s="10">
        <f>VLOOKUP(C104,away!$B$2:$E$405,3,FALSE)</f>
        <v>1.0196000000000001</v>
      </c>
      <c r="J104" s="10">
        <f>VLOOKUP(B104,home!$B$2:$E$405,4,FALSE)</f>
        <v>1.0980000000000001</v>
      </c>
      <c r="K104" s="12">
        <f t="shared" si="224"/>
        <v>0.93387868840199995</v>
      </c>
      <c r="L104" s="12">
        <f t="shared" si="225"/>
        <v>1.5025088656800003</v>
      </c>
      <c r="M104" s="13">
        <f t="shared" si="226"/>
        <v>8.7476284723826667E-2</v>
      </c>
      <c r="N104" s="13">
        <f t="shared" si="227"/>
        <v>8.1692238044167129E-2</v>
      </c>
      <c r="O104" s="13">
        <f t="shared" si="228"/>
        <v>0.13143389333429753</v>
      </c>
      <c r="P104" s="13">
        <f t="shared" si="229"/>
        <v>0.12274331191860213</v>
      </c>
      <c r="Q104" s="13">
        <f t="shared" si="230"/>
        <v>3.8145320058655383E-2</v>
      </c>
      <c r="R104" s="13">
        <f t="shared" si="231"/>
        <v>9.874029499281077E-2</v>
      </c>
      <c r="S104" s="13">
        <f t="shared" si="232"/>
        <v>4.3057157343593798E-2</v>
      </c>
      <c r="T104" s="13">
        <f t="shared" si="233"/>
        <v>5.7313681572330868E-2</v>
      </c>
      <c r="U104" s="13">
        <f t="shared" si="234"/>
        <v>9.2211457180312678E-2</v>
      </c>
      <c r="V104" s="13">
        <f t="shared" si="235"/>
        <v>6.7129027037802769E-3</v>
      </c>
      <c r="W104" s="13">
        <f t="shared" si="236"/>
        <v>1.1874367155017199E-2</v>
      </c>
      <c r="X104" s="13">
        <f t="shared" si="237"/>
        <v>1.7841341924752743E-2</v>
      </c>
      <c r="Y104" s="13">
        <f t="shared" si="238"/>
        <v>1.340338720878464E-2</v>
      </c>
      <c r="Z104" s="13">
        <f t="shared" si="239"/>
        <v>4.9452722875518905E-2</v>
      </c>
      <c r="AA104" s="13">
        <f t="shared" si="240"/>
        <v>4.6182843976897162E-2</v>
      </c>
      <c r="AB104" s="13">
        <f t="shared" si="241"/>
        <v>2.1564586879909465E-2</v>
      </c>
      <c r="AC104" s="13">
        <f t="shared" si="242"/>
        <v>5.8870520811060776E-4</v>
      </c>
      <c r="AD104" s="13">
        <f t="shared" si="243"/>
        <v>2.7723046060828113E-3</v>
      </c>
      <c r="AE104" s="13">
        <f t="shared" si="244"/>
        <v>4.1654122490049246E-3</v>
      </c>
      <c r="AF104" s="13">
        <f t="shared" si="245"/>
        <v>3.1292844166709846E-3</v>
      </c>
      <c r="AG104" s="13">
        <f t="shared" si="246"/>
        <v>1.5672591930941404E-3</v>
      </c>
      <c r="AH104" s="13">
        <f t="shared" si="247"/>
        <v>1.857578863812084E-2</v>
      </c>
      <c r="AI104" s="13">
        <f t="shared" si="248"/>
        <v>1.7347533129401061E-2</v>
      </c>
      <c r="AJ104" s="13">
        <f t="shared" si="249"/>
        <v>8.100245742947652E-3</v>
      </c>
      <c r="AK104" s="13">
        <f t="shared" si="250"/>
        <v>2.5215489567192795E-3</v>
      </c>
      <c r="AL104" s="13">
        <f t="shared" si="251"/>
        <v>3.3041927747781455E-5</v>
      </c>
      <c r="AM104" s="13">
        <f t="shared" si="252"/>
        <v>5.1779923787588803E-4</v>
      </c>
      <c r="AN104" s="13">
        <f t="shared" si="253"/>
        <v>7.7799794555086915E-4</v>
      </c>
      <c r="AO104" s="13">
        <f t="shared" si="254"/>
        <v>5.8447440533550353E-4</v>
      </c>
      <c r="AP104" s="13">
        <f t="shared" si="255"/>
        <v>2.9272599192654668E-4</v>
      </c>
      <c r="AQ104" s="13">
        <f t="shared" si="256"/>
        <v>1.0995584952115222E-4</v>
      </c>
      <c r="AR104" s="13">
        <f t="shared" si="257"/>
        <v>5.582057423154878E-3</v>
      </c>
      <c r="AS104" s="13">
        <f t="shared" si="258"/>
        <v>5.2129644649205244E-3</v>
      </c>
      <c r="AT104" s="13">
        <f t="shared" si="259"/>
        <v>2.4341382085931065E-3</v>
      </c>
      <c r="AU104" s="13">
        <f t="shared" si="260"/>
        <v>7.5772993254337483E-4</v>
      </c>
      <c r="AV104" s="13">
        <f t="shared" si="261"/>
        <v>1.7690695889163561E-4</v>
      </c>
      <c r="AW104" s="13">
        <f t="shared" si="262"/>
        <v>1.2878651297517428E-6</v>
      </c>
      <c r="AX104" s="13">
        <f t="shared" si="263"/>
        <v>8.0593612187181542E-5</v>
      </c>
      <c r="AY104" s="13">
        <f t="shared" si="264"/>
        <v>1.2109261682841599E-4</v>
      </c>
      <c r="AZ104" s="13">
        <f t="shared" si="265"/>
        <v>9.0971365176543119E-5</v>
      </c>
      <c r="BA104" s="13">
        <f t="shared" si="266"/>
        <v>4.5561760900256281E-5</v>
      </c>
      <c r="BB104" s="13">
        <f t="shared" si="267"/>
        <v>1.7114237422156875E-5</v>
      </c>
      <c r="BC104" s="13">
        <f t="shared" si="268"/>
        <v>5.14285869122863E-6</v>
      </c>
      <c r="BD104" s="13">
        <f t="shared" si="269"/>
        <v>1.3978484611708432E-3</v>
      </c>
      <c r="BE104" s="13">
        <f t="shared" si="270"/>
        <v>1.3054208875029807E-3</v>
      </c>
      <c r="BF104" s="13">
        <f t="shared" si="271"/>
        <v>6.0955237311692925E-4</v>
      </c>
      <c r="BG104" s="13">
        <f t="shared" si="272"/>
        <v>1.8974932357292148E-4</v>
      </c>
      <c r="BH104" s="13">
        <f t="shared" si="273"/>
        <v>4.4300712355861635E-5</v>
      </c>
      <c r="BI104" s="13">
        <f t="shared" si="274"/>
        <v>8.2742982300332717E-6</v>
      </c>
      <c r="BJ104" s="14">
        <f t="shared" si="275"/>
        <v>0.23454802630997656</v>
      </c>
      <c r="BK104" s="14">
        <f t="shared" si="276"/>
        <v>0.26073249644248964</v>
      </c>
      <c r="BL104" s="14">
        <f t="shared" si="277"/>
        <v>0.45439713587546948</v>
      </c>
      <c r="BM104" s="14">
        <f t="shared" si="278"/>
        <v>0.43877923367939636</v>
      </c>
      <c r="BN104" s="14">
        <f t="shared" si="279"/>
        <v>0.56023134307235956</v>
      </c>
    </row>
    <row r="105" spans="1:66" x14ac:dyDescent="0.25">
      <c r="A105" t="s">
        <v>80</v>
      </c>
      <c r="B105" t="s">
        <v>416</v>
      </c>
      <c r="C105" t="s">
        <v>93</v>
      </c>
      <c r="D105" s="11">
        <v>44201</v>
      </c>
      <c r="E105" s="10">
        <f>VLOOKUP(A105,home!$A$2:$E$405,3,FALSE)</f>
        <v>1.2518</v>
      </c>
      <c r="F105" s="10">
        <f>VLOOKUP(B105,home!$B$2:$E$405,3,FALSE)</f>
        <v>0.7641</v>
      </c>
      <c r="G105" s="10">
        <f>VLOOKUP(C105,away!$B$2:$E$405,4,FALSE)</f>
        <v>0.72940000000000005</v>
      </c>
      <c r="H105" s="10">
        <f>VLOOKUP(A105,away!$A$2:$E$405,3,FALSE)</f>
        <v>1.0562</v>
      </c>
      <c r="I105" s="10">
        <f>VLOOKUP(C105,away!$B$2:$E$405,3,FALSE)</f>
        <v>0.65859999999999996</v>
      </c>
      <c r="J105" s="10">
        <f>VLOOKUP(B105,home!$B$2:$E$405,4,FALSE)</f>
        <v>0.69979999999999998</v>
      </c>
      <c r="K105" s="12">
        <f t="shared" si="224"/>
        <v>0.69767137717200012</v>
      </c>
      <c r="L105" s="12">
        <f t="shared" si="225"/>
        <v>0.48679020133599998</v>
      </c>
      <c r="M105" s="13">
        <f t="shared" si="226"/>
        <v>0.30591084413836317</v>
      </c>
      <c r="N105" s="13">
        <f t="shared" si="227"/>
        <v>0.21342523992186094</v>
      </c>
      <c r="O105" s="13">
        <f t="shared" si="228"/>
        <v>0.14891440140897952</v>
      </c>
      <c r="P105" s="13">
        <f t="shared" si="229"/>
        <v>0.1038933155117468</v>
      </c>
      <c r="Q105" s="13">
        <f t="shared" si="230"/>
        <v>7.4450340529774617E-2</v>
      </c>
      <c r="R105" s="13">
        <f t="shared" si="231"/>
        <v>3.624503572185353E-2</v>
      </c>
      <c r="S105" s="13">
        <f t="shared" si="232"/>
        <v>8.8210513086137352E-3</v>
      </c>
      <c r="T105" s="13">
        <f t="shared" si="233"/>
        <v>3.6241696256022742E-2</v>
      </c>
      <c r="U105" s="13">
        <f t="shared" si="234"/>
        <v>2.5287123987713895E-2</v>
      </c>
      <c r="V105" s="13">
        <f t="shared" si="235"/>
        <v>3.3286687002344936E-4</v>
      </c>
      <c r="W105" s="13">
        <f t="shared" si="236"/>
        <v>1.7313957202777414E-2</v>
      </c>
      <c r="X105" s="13">
        <f t="shared" si="237"/>
        <v>8.4282647126629039E-3</v>
      </c>
      <c r="Y105" s="13">
        <f t="shared" si="238"/>
        <v>2.0513983381951397E-3</v>
      </c>
      <c r="Z105" s="13">
        <f t="shared" si="239"/>
        <v>5.8812427454905322E-3</v>
      </c>
      <c r="AA105" s="13">
        <f t="shared" si="240"/>
        <v>4.1031747257292148E-3</v>
      </c>
      <c r="AB105" s="13">
        <f t="shared" si="241"/>
        <v>1.4313337808384223E-3</v>
      </c>
      <c r="AC105" s="13">
        <f t="shared" si="242"/>
        <v>7.0655068734487456E-6</v>
      </c>
      <c r="AD105" s="13">
        <f t="shared" si="243"/>
        <v>3.0198630914896963E-3</v>
      </c>
      <c r="AE105" s="13">
        <f t="shared" si="244"/>
        <v>1.4700397623134246E-3</v>
      </c>
      <c r="AF105" s="13">
        <f t="shared" si="245"/>
        <v>3.5780047593423877E-4</v>
      </c>
      <c r="AG105" s="13">
        <f t="shared" si="246"/>
        <v>5.8057921906048249E-5</v>
      </c>
      <c r="AH105" s="13">
        <f t="shared" si="247"/>
        <v>7.1573283504580611E-4</v>
      </c>
      <c r="AI105" s="13">
        <f t="shared" si="248"/>
        <v>4.9934631271362758E-4</v>
      </c>
      <c r="AJ105" s="13">
        <f t="shared" si="249"/>
        <v>1.7418981483833837E-4</v>
      </c>
      <c r="AK105" s="13">
        <f t="shared" si="250"/>
        <v>4.0509082669199748E-5</v>
      </c>
      <c r="AL105" s="13">
        <f t="shared" si="251"/>
        <v>9.5983381945311122E-8</v>
      </c>
      <c r="AM105" s="13">
        <f t="shared" si="252"/>
        <v>4.2137440838210214E-4</v>
      </c>
      <c r="AN105" s="13">
        <f t="shared" si="253"/>
        <v>2.0512093309416139E-4</v>
      </c>
      <c r="AO105" s="13">
        <f t="shared" si="254"/>
        <v>4.9925430159567499E-5</v>
      </c>
      <c r="AP105" s="13">
        <f t="shared" si="255"/>
        <v>8.1010700663874243E-6</v>
      </c>
      <c r="AQ105" s="13">
        <f t="shared" si="256"/>
        <v>9.8588038216344405E-7</v>
      </c>
      <c r="AR105" s="13">
        <f t="shared" si="257"/>
        <v>6.9682346174946823E-5</v>
      </c>
      <c r="AS105" s="13">
        <f t="shared" si="258"/>
        <v>4.8615378420451206E-5</v>
      </c>
      <c r="AT105" s="13">
        <f t="shared" si="259"/>
        <v>1.6958779007167061E-5</v>
      </c>
      <c r="AU105" s="13">
        <f t="shared" si="260"/>
        <v>3.9438849016952834E-6</v>
      </c>
      <c r="AV105" s="13">
        <f t="shared" si="261"/>
        <v>6.8788390269340146E-7</v>
      </c>
      <c r="AW105" s="13">
        <f t="shared" si="262"/>
        <v>9.0549546773416237E-10</v>
      </c>
      <c r="AX105" s="13">
        <f t="shared" si="263"/>
        <v>4.8996810633496326E-5</v>
      </c>
      <c r="AY105" s="13">
        <f t="shared" si="264"/>
        <v>2.3851167313101541E-5</v>
      </c>
      <c r="AZ105" s="13">
        <f t="shared" si="265"/>
        <v>5.8052572692216609E-6</v>
      </c>
      <c r="BA105" s="13">
        <f t="shared" si="266"/>
        <v>9.4198078496389682E-7</v>
      </c>
      <c r="BB105" s="13">
        <f t="shared" si="267"/>
        <v>1.1463675399180462E-7</v>
      </c>
      <c r="BC105" s="13">
        <f t="shared" si="268"/>
        <v>1.1160809711235216E-8</v>
      </c>
      <c r="BD105" s="13">
        <f t="shared" si="269"/>
        <v>5.6534472206778683E-6</v>
      </c>
      <c r="BE105" s="13">
        <f t="shared" si="270"/>
        <v>3.9442483082195456E-6</v>
      </c>
      <c r="BF105" s="13">
        <f t="shared" si="271"/>
        <v>1.3758945745519305E-6</v>
      </c>
      <c r="BG105" s="13">
        <f t="shared" si="272"/>
        <v>3.1997408755704293E-7</v>
      </c>
      <c r="BH105" s="13">
        <f t="shared" si="273"/>
        <v>5.5809190581319051E-8</v>
      </c>
      <c r="BI105" s="13">
        <f t="shared" si="274"/>
        <v>7.7872949703446968E-9</v>
      </c>
      <c r="BJ105" s="14">
        <f t="shared" si="275"/>
        <v>0.357581886948586</v>
      </c>
      <c r="BK105" s="14">
        <f t="shared" si="276"/>
        <v>0.41898909048631566</v>
      </c>
      <c r="BL105" s="14">
        <f t="shared" si="277"/>
        <v>0.21756209310346505</v>
      </c>
      <c r="BM105" s="14">
        <f t="shared" si="278"/>
        <v>0.11715128578946109</v>
      </c>
      <c r="BN105" s="14">
        <f t="shared" si="279"/>
        <v>0.88283917723257865</v>
      </c>
    </row>
    <row r="106" spans="1:66" x14ac:dyDescent="0.25">
      <c r="A106" t="s">
        <v>80</v>
      </c>
      <c r="B106" t="s">
        <v>82</v>
      </c>
      <c r="C106" t="s">
        <v>89</v>
      </c>
      <c r="D106" s="11">
        <v>44201</v>
      </c>
      <c r="E106" s="10">
        <f>VLOOKUP(A106,home!$A$2:$E$405,3,FALSE)</f>
        <v>1.2518</v>
      </c>
      <c r="F106" s="10">
        <f>VLOOKUP(B106,home!$B$2:$E$405,3,FALSE)</f>
        <v>0.62519999999999998</v>
      </c>
      <c r="G106" s="10">
        <f>VLOOKUP(C106,away!$B$2:$E$405,4,FALSE)</f>
        <v>0.79879999999999995</v>
      </c>
      <c r="H106" s="10">
        <f>VLOOKUP(A106,away!$A$2:$E$405,3,FALSE)</f>
        <v>1.0562</v>
      </c>
      <c r="I106" s="10">
        <f>VLOOKUP(C106,away!$B$2:$E$405,3,FALSE)</f>
        <v>1.1938</v>
      </c>
      <c r="J106" s="10">
        <f>VLOOKUP(B106,home!$B$2:$E$405,4,FALSE)</f>
        <v>1.5230999999999999</v>
      </c>
      <c r="K106" s="12">
        <f t="shared" si="224"/>
        <v>0.62516113756799996</v>
      </c>
      <c r="L106" s="12">
        <f t="shared" si="225"/>
        <v>1.9204639350359998</v>
      </c>
      <c r="M106" s="13">
        <f t="shared" si="226"/>
        <v>7.8424015952910722E-2</v>
      </c>
      <c r="N106" s="13">
        <f t="shared" si="227"/>
        <v>4.9027647025772648E-2</v>
      </c>
      <c r="O106" s="13">
        <f t="shared" si="228"/>
        <v>0.1506104942782529</v>
      </c>
      <c r="P106" s="13">
        <f t="shared" si="229"/>
        <v>9.4155827932671354E-2</v>
      </c>
      <c r="Q106" s="13">
        <f t="shared" si="230"/>
        <v>1.5325089793457196E-2</v>
      </c>
      <c r="R106" s="13">
        <f t="shared" si="231"/>
        <v>0.14462101124966531</v>
      </c>
      <c r="S106" s="13">
        <f t="shared" si="232"/>
        <v>2.8260858061036908E-2</v>
      </c>
      <c r="T106" s="13">
        <f t="shared" si="233"/>
        <v>2.9431282249522839E-2</v>
      </c>
      <c r="U106" s="13">
        <f t="shared" si="234"/>
        <v>9.0411435909075299E-2</v>
      </c>
      <c r="V106" s="13">
        <f t="shared" si="235"/>
        <v>3.7699966387030924E-3</v>
      </c>
      <c r="W106" s="13">
        <f t="shared" si="236"/>
        <v>3.1935501895364827E-3</v>
      </c>
      <c r="X106" s="13">
        <f t="shared" si="237"/>
        <v>6.1330979637321953E-3</v>
      </c>
      <c r="Y106" s="13">
        <f t="shared" si="238"/>
        <v>5.8891967246952068E-3</v>
      </c>
      <c r="Z106" s="13">
        <f t="shared" si="239"/>
        <v>9.2579812117805943E-2</v>
      </c>
      <c r="AA106" s="13">
        <f t="shared" si="240"/>
        <v>5.7877300659399278E-2</v>
      </c>
      <c r="AB106" s="13">
        <f t="shared" si="241"/>
        <v>1.8091319559797599E-2</v>
      </c>
      <c r="AC106" s="13">
        <f t="shared" si="242"/>
        <v>2.828909857103083E-4</v>
      </c>
      <c r="AD106" s="13">
        <f t="shared" si="243"/>
        <v>4.9912086734278226E-4</v>
      </c>
      <c r="AE106" s="13">
        <f t="shared" si="244"/>
        <v>9.5854362495570076E-4</v>
      </c>
      <c r="AF106" s="13">
        <f t="shared" si="245"/>
        <v>9.2042423094304863E-4</v>
      </c>
      <c r="AG106" s="13">
        <f t="shared" si="246"/>
        <v>5.8921384681979029E-4</v>
      </c>
      <c r="AH106" s="13">
        <f t="shared" si="247"/>
        <v>4.4449047571163781E-2</v>
      </c>
      <c r="AI106" s="13">
        <f t="shared" si="248"/>
        <v>2.7787817143402897E-2</v>
      </c>
      <c r="AJ106" s="13">
        <f t="shared" si="249"/>
        <v>8.6859316879506609E-3</v>
      </c>
      <c r="AK106" s="13">
        <f t="shared" si="250"/>
        <v>1.8100356449590582E-3</v>
      </c>
      <c r="AL106" s="13">
        <f t="shared" si="251"/>
        <v>1.358555011527945E-5</v>
      </c>
      <c r="AM106" s="13">
        <f t="shared" si="252"/>
        <v>6.2406193842388117E-5</v>
      </c>
      <c r="AN106" s="13">
        <f t="shared" si="253"/>
        <v>1.1984884459717203E-4</v>
      </c>
      <c r="AO106" s="13">
        <f t="shared" si="254"/>
        <v>1.1508269185230156E-4</v>
      </c>
      <c r="AP106" s="13">
        <f t="shared" si="255"/>
        <v>7.367071974973547E-5</v>
      </c>
      <c r="AQ106" s="13">
        <f t="shared" si="256"/>
        <v>3.5370490086877827E-5</v>
      </c>
      <c r="AR106" s="13">
        <f t="shared" si="257"/>
        <v>1.7072558561423916E-2</v>
      </c>
      <c r="AS106" s="13">
        <f t="shared" si="258"/>
        <v>1.0673100131456073E-2</v>
      </c>
      <c r="AT106" s="13">
        <f t="shared" si="259"/>
        <v>3.3362037097791238E-3</v>
      </c>
      <c r="AU106" s="13">
        <f t="shared" si="260"/>
        <v>6.952216354546997E-4</v>
      </c>
      <c r="AV106" s="13">
        <f t="shared" si="261"/>
        <v>1.0865638712068635E-4</v>
      </c>
      <c r="AW106" s="13">
        <f t="shared" si="262"/>
        <v>4.5307787681922073E-7</v>
      </c>
      <c r="AX106" s="13">
        <f t="shared" si="263"/>
        <v>6.5023211889660764E-6</v>
      </c>
      <c r="AY106" s="13">
        <f t="shared" si="264"/>
        <v>1.248747333742975E-5</v>
      </c>
      <c r="AZ106" s="13">
        <f t="shared" si="265"/>
        <v>1.1990871092128738E-5</v>
      </c>
      <c r="BA106" s="13">
        <f t="shared" si="266"/>
        <v>7.6760118273663236E-6</v>
      </c>
      <c r="BB106" s="13">
        <f t="shared" si="267"/>
        <v>3.6853759698417007E-6</v>
      </c>
      <c r="BC106" s="13">
        <f t="shared" si="268"/>
        <v>1.4155263274258621E-6</v>
      </c>
      <c r="BD106" s="13">
        <f t="shared" si="269"/>
        <v>5.464538832667446E-3</v>
      </c>
      <c r="BE106" s="13">
        <f t="shared" si="270"/>
        <v>3.416217312914892E-3</v>
      </c>
      <c r="BF106" s="13">
        <f t="shared" si="271"/>
        <v>1.0678431507606847E-3</v>
      </c>
      <c r="BG106" s="13">
        <f t="shared" si="272"/>
        <v>2.2252467962458235E-4</v>
      </c>
      <c r="BH106" s="13">
        <f t="shared" si="273"/>
        <v>3.4778445462764655E-5</v>
      </c>
      <c r="BI106" s="13">
        <f t="shared" si="274"/>
        <v>4.3484265056697198E-6</v>
      </c>
      <c r="BJ106" s="14">
        <f t="shared" si="275"/>
        <v>0.11241730303664954</v>
      </c>
      <c r="BK106" s="14">
        <f t="shared" si="276"/>
        <v>0.20491966259448505</v>
      </c>
      <c r="BL106" s="14">
        <f t="shared" si="277"/>
        <v>0.58644038497683715</v>
      </c>
      <c r="BM106" s="14">
        <f t="shared" si="278"/>
        <v>0.46418104209758726</v>
      </c>
      <c r="BN106" s="14">
        <f t="shared" si="279"/>
        <v>0.53216408623273015</v>
      </c>
    </row>
    <row r="107" spans="1:66" x14ac:dyDescent="0.25">
      <c r="A107" t="s">
        <v>80</v>
      </c>
      <c r="B107" t="s">
        <v>359</v>
      </c>
      <c r="C107" t="s">
        <v>95</v>
      </c>
      <c r="D107" s="11">
        <v>44201</v>
      </c>
      <c r="E107" s="10">
        <f>VLOOKUP(A107,home!$A$2:$E$405,3,FALSE)</f>
        <v>1.2518</v>
      </c>
      <c r="F107" s="10">
        <f>VLOOKUP(B107,home!$B$2:$E$405,3,FALSE)</f>
        <v>1.3546</v>
      </c>
      <c r="G107" s="10">
        <f>VLOOKUP(C107,away!$B$2:$E$405,4,FALSE)</f>
        <v>0.62519999999999998</v>
      </c>
      <c r="H107" s="10">
        <f>VLOOKUP(A107,away!$A$2:$E$405,3,FALSE)</f>
        <v>1.0562</v>
      </c>
      <c r="I107" s="10">
        <f>VLOOKUP(C107,away!$B$2:$E$405,3,FALSE)</f>
        <v>0.78210000000000002</v>
      </c>
      <c r="J107" s="10">
        <f>VLOOKUP(B107,home!$B$2:$E$405,4,FALSE)</f>
        <v>0.82330000000000003</v>
      </c>
      <c r="K107" s="12">
        <f t="shared" si="224"/>
        <v>1.060144312656</v>
      </c>
      <c r="L107" s="12">
        <f t="shared" si="225"/>
        <v>0.68009027466600003</v>
      </c>
      <c r="M107" s="13">
        <f t="shared" si="226"/>
        <v>0.1754792305854323</v>
      </c>
      <c r="N107" s="13">
        <f t="shared" si="227"/>
        <v>0.18603330829439685</v>
      </c>
      <c r="O107" s="13">
        <f t="shared" si="228"/>
        <v>0.119341718127025</v>
      </c>
      <c r="P107" s="13">
        <f t="shared" si="229"/>
        <v>0.12651944373496099</v>
      </c>
      <c r="Q107" s="13">
        <f t="shared" si="230"/>
        <v>9.8611076876442535E-2</v>
      </c>
      <c r="R107" s="13">
        <f t="shared" si="231"/>
        <v>4.0581570930060387E-2</v>
      </c>
      <c r="S107" s="13">
        <f t="shared" si="232"/>
        <v>2.2804934791429421E-2</v>
      </c>
      <c r="T107" s="13">
        <f t="shared" si="233"/>
        <v>6.706443435800985E-2</v>
      </c>
      <c r="U107" s="13">
        <f t="shared" si="234"/>
        <v>4.302232162014958E-2</v>
      </c>
      <c r="V107" s="13">
        <f t="shared" si="235"/>
        <v>1.8269130480873593E-3</v>
      </c>
      <c r="W107" s="13">
        <f t="shared" si="236"/>
        <v>3.4847324105148049E-2</v>
      </c>
      <c r="X107" s="13">
        <f t="shared" si="237"/>
        <v>2.369932622204526E-2</v>
      </c>
      <c r="Y107" s="13">
        <f t="shared" si="238"/>
        <v>8.0588406398749476E-3</v>
      </c>
      <c r="Z107" s="13">
        <f t="shared" si="239"/>
        <v>9.1997105734008457E-3</v>
      </c>
      <c r="AA107" s="13">
        <f t="shared" si="240"/>
        <v>9.7530208424721748E-3</v>
      </c>
      <c r="AB107" s="13">
        <f t="shared" si="241"/>
        <v>5.1698047886811526E-3</v>
      </c>
      <c r="AC107" s="13">
        <f t="shared" si="242"/>
        <v>8.2324565500225917E-5</v>
      </c>
      <c r="AD107" s="13">
        <f t="shared" si="243"/>
        <v>9.235798115338258E-3</v>
      </c>
      <c r="AE107" s="13">
        <f t="shared" si="244"/>
        <v>6.2811764770201207E-3</v>
      </c>
      <c r="AF107" s="13">
        <f t="shared" si="245"/>
        <v>2.1358835177411159E-3</v>
      </c>
      <c r="AG107" s="13">
        <f t="shared" si="246"/>
        <v>4.8419786941171272E-4</v>
      </c>
      <c r="AH107" s="13">
        <f t="shared" si="247"/>
        <v>1.5641584226779714E-3</v>
      </c>
      <c r="AI107" s="13">
        <f t="shared" si="248"/>
        <v>1.6582336558950308E-3</v>
      </c>
      <c r="AJ107" s="13">
        <f t="shared" si="249"/>
        <v>8.7898348967594168E-4</v>
      </c>
      <c r="AK107" s="13">
        <f t="shared" si="250"/>
        <v>3.1061644916615782E-4</v>
      </c>
      <c r="AL107" s="13">
        <f t="shared" si="251"/>
        <v>2.37422017364957E-6</v>
      </c>
      <c r="AM107" s="13">
        <f t="shared" si="252"/>
        <v>1.9582557689629722E-3</v>
      </c>
      <c r="AN107" s="13">
        <f t="shared" si="253"/>
        <v>1.3317907037803066E-3</v>
      </c>
      <c r="AO107" s="13">
        <f t="shared" si="254"/>
        <v>4.528689527657871E-4</v>
      </c>
      <c r="AP107" s="13">
        <f t="shared" si="255"/>
        <v>1.02663923491396E-4</v>
      </c>
      <c r="AQ107" s="13">
        <f t="shared" si="256"/>
        <v>1.7455183981388177E-5</v>
      </c>
      <c r="AR107" s="13">
        <f t="shared" si="257"/>
        <v>2.1275378626003978E-4</v>
      </c>
      <c r="AS107" s="13">
        <f t="shared" si="258"/>
        <v>2.255497164996114E-4</v>
      </c>
      <c r="AT107" s="13">
        <f t="shared" si="259"/>
        <v>1.1955762458411809E-4</v>
      </c>
      <c r="AU107" s="13">
        <f t="shared" si="260"/>
        <v>4.224944524583799E-5</v>
      </c>
      <c r="AV107" s="13">
        <f t="shared" si="261"/>
        <v>1.1197627272561551E-5</v>
      </c>
      <c r="AW107" s="13">
        <f t="shared" si="262"/>
        <v>4.7549947565545713E-8</v>
      </c>
      <c r="AX107" s="13">
        <f t="shared" si="263"/>
        <v>3.4600561936531601E-4</v>
      </c>
      <c r="AY107" s="13">
        <f t="shared" si="264"/>
        <v>2.353150567101372E-4</v>
      </c>
      <c r="AZ107" s="13">
        <f t="shared" si="265"/>
        <v>8.001774077552129E-5</v>
      </c>
      <c r="BA107" s="13">
        <f t="shared" si="266"/>
        <v>1.8139762434059023E-5</v>
      </c>
      <c r="BB107" s="13">
        <f t="shared" si="267"/>
        <v>3.0841690040387973E-6</v>
      </c>
      <c r="BC107" s="13">
        <f t="shared" si="268"/>
        <v>4.1950266901462192E-7</v>
      </c>
      <c r="BD107" s="13">
        <f t="shared" si="269"/>
        <v>2.4115296822303649E-5</v>
      </c>
      <c r="BE107" s="13">
        <f t="shared" si="270"/>
        <v>2.5565694774176521E-5</v>
      </c>
      <c r="BF107" s="13">
        <f t="shared" si="271"/>
        <v>1.3551662956971229E-5</v>
      </c>
      <c r="BG107" s="13">
        <f t="shared" si="272"/>
        <v>4.7889061369546801E-6</v>
      </c>
      <c r="BH107" s="13">
        <f t="shared" si="273"/>
        <v>1.2692329012339796E-6</v>
      </c>
      <c r="BI107" s="13">
        <f t="shared" si="274"/>
        <v>2.6911400833581567E-7</v>
      </c>
      <c r="BJ107" s="14">
        <f t="shared" si="275"/>
        <v>0.44099738285936868</v>
      </c>
      <c r="BK107" s="14">
        <f t="shared" si="276"/>
        <v>0.32695053600229407</v>
      </c>
      <c r="BL107" s="14">
        <f t="shared" si="277"/>
        <v>0.22296129643326551</v>
      </c>
      <c r="BM107" s="14">
        <f t="shared" si="278"/>
        <v>0.2533073098132485</v>
      </c>
      <c r="BN107" s="14">
        <f t="shared" si="279"/>
        <v>0.74656634854831816</v>
      </c>
    </row>
    <row r="108" spans="1:66" x14ac:dyDescent="0.25">
      <c r="A108" t="s">
        <v>80</v>
      </c>
      <c r="B108" t="s">
        <v>96</v>
      </c>
      <c r="C108" t="s">
        <v>369</v>
      </c>
      <c r="D108" s="11">
        <v>44201</v>
      </c>
      <c r="E108" s="10">
        <f>VLOOKUP(A108,home!$A$2:$E$405,3,FALSE)</f>
        <v>1.2518</v>
      </c>
      <c r="F108" s="10">
        <f>VLOOKUP(B108,home!$B$2:$E$405,3,FALSE)</f>
        <v>0.97250000000000003</v>
      </c>
      <c r="G108" s="10">
        <f>VLOOKUP(C108,away!$B$2:$E$405,4,FALSE)</f>
        <v>1.3546</v>
      </c>
      <c r="H108" s="10">
        <f>VLOOKUP(A108,away!$A$2:$E$405,3,FALSE)</f>
        <v>1.0562</v>
      </c>
      <c r="I108" s="10">
        <f>VLOOKUP(C108,away!$B$2:$E$405,3,FALSE)</f>
        <v>0.78210000000000002</v>
      </c>
      <c r="J108" s="10">
        <f>VLOOKUP(B108,home!$B$2:$E$405,4,FALSE)</f>
        <v>0.94679999999999997</v>
      </c>
      <c r="K108" s="12">
        <f t="shared" si="224"/>
        <v>1.6490568523000002</v>
      </c>
      <c r="L108" s="12">
        <f t="shared" si="225"/>
        <v>0.78210794613599999</v>
      </c>
      <c r="M108" s="13">
        <f t="shared" si="226"/>
        <v>8.7934347116512684E-2</v>
      </c>
      <c r="N108" s="13">
        <f t="shared" si="227"/>
        <v>0.14500873766501199</v>
      </c>
      <c r="O108" s="13">
        <f t="shared" si="228"/>
        <v>6.8774151618105822E-2</v>
      </c>
      <c r="P108" s="13">
        <f t="shared" si="229"/>
        <v>0.11341248598695654</v>
      </c>
      <c r="Q108" s="13">
        <f t="shared" si="230"/>
        <v>0.11956382624493063</v>
      </c>
      <c r="R108" s="13">
        <f t="shared" si="231"/>
        <v>2.6894405234641299E-2</v>
      </c>
      <c r="S108" s="13">
        <f t="shared" si="232"/>
        <v>3.6568168183187283E-2</v>
      </c>
      <c r="T108" s="13">
        <f t="shared" si="233"/>
        <v>9.3511818576584263E-2</v>
      </c>
      <c r="U108" s="13">
        <f t="shared" si="234"/>
        <v>4.4350403240718227E-2</v>
      </c>
      <c r="V108" s="13">
        <f t="shared" si="235"/>
        <v>5.2403829266310566E-3</v>
      </c>
      <c r="W108" s="13">
        <f t="shared" si="236"/>
        <v>6.5722515652136465E-2</v>
      </c>
      <c r="X108" s="13">
        <f t="shared" si="237"/>
        <v>5.1402101731583563E-2</v>
      </c>
      <c r="Y108" s="13">
        <f t="shared" si="238"/>
        <v>2.0100996106181275E-2</v>
      </c>
      <c r="Z108" s="13">
        <f t="shared" si="239"/>
        <v>7.0114426802048643E-3</v>
      </c>
      <c r="AA108" s="13">
        <f t="shared" si="240"/>
        <v>1.156226759630051E-2</v>
      </c>
      <c r="AB108" s="13">
        <f t="shared" si="241"/>
        <v>9.5334183039028075E-3</v>
      </c>
      <c r="AC108" s="13">
        <f t="shared" si="242"/>
        <v>4.2242087045730342E-4</v>
      </c>
      <c r="AD108" s="13">
        <f t="shared" si="243"/>
        <v>2.7095041196637425E-2</v>
      </c>
      <c r="AE108" s="13">
        <f t="shared" si="244"/>
        <v>2.1191247020772401E-2</v>
      </c>
      <c r="AF108" s="13">
        <f t="shared" si="245"/>
        <v>8.2869213417384648E-3</v>
      </c>
      <c r="AG108" s="13">
        <f t="shared" si="246"/>
        <v>2.1604223434592189E-3</v>
      </c>
      <c r="AH108" s="13">
        <f t="shared" si="247"/>
        <v>1.3709262585163296E-3</v>
      </c>
      <c r="AI108" s="13">
        <f t="shared" si="248"/>
        <v>2.2607353406043544E-3</v>
      </c>
      <c r="AJ108" s="13">
        <f t="shared" si="249"/>
        <v>1.8640405523301935E-3</v>
      </c>
      <c r="AK108" s="13">
        <f t="shared" si="250"/>
        <v>1.024636281928394E-3</v>
      </c>
      <c r="AL108" s="13">
        <f t="shared" si="251"/>
        <v>2.1792531643117463E-5</v>
      </c>
      <c r="AM108" s="13">
        <f t="shared" si="252"/>
        <v>8.9362526697331496E-3</v>
      </c>
      <c r="AN108" s="13">
        <f t="shared" si="253"/>
        <v>6.9891142216773399E-3</v>
      </c>
      <c r="AO108" s="13">
        <f t="shared" si="254"/>
        <v>2.7331208846129861E-3</v>
      </c>
      <c r="AP108" s="13">
        <f t="shared" si="255"/>
        <v>7.1253185386868992E-4</v>
      </c>
      <c r="AQ108" s="13">
        <f t="shared" si="256"/>
        <v>1.393192061964294E-4</v>
      </c>
      <c r="AR108" s="13">
        <f t="shared" si="257"/>
        <v>2.1444246407042355E-4</v>
      </c>
      <c r="AS108" s="13">
        <f t="shared" si="258"/>
        <v>3.5362781479942852E-4</v>
      </c>
      <c r="AT108" s="13">
        <f t="shared" si="259"/>
        <v>2.9157618557943663E-4</v>
      </c>
      <c r="AU108" s="13">
        <f t="shared" si="260"/>
        <v>1.602752355990888E-4</v>
      </c>
      <c r="AV108" s="13">
        <f t="shared" si="261"/>
        <v>6.6075743879668604E-5</v>
      </c>
      <c r="AW108" s="13">
        <f t="shared" si="262"/>
        <v>7.8074194322895618E-7</v>
      </c>
      <c r="AX108" s="13">
        <f t="shared" si="263"/>
        <v>2.4560647831512695E-3</v>
      </c>
      <c r="AY108" s="13">
        <f t="shared" si="264"/>
        <v>1.9209077831273992E-3</v>
      </c>
      <c r="AZ108" s="13">
        <f t="shared" si="265"/>
        <v>7.5117862048921353E-4</v>
      </c>
      <c r="BA108" s="13">
        <f t="shared" si="266"/>
        <v>1.9583425601736419E-4</v>
      </c>
      <c r="BB108" s="13">
        <f t="shared" si="267"/>
        <v>3.8290881939203079E-5</v>
      </c>
      <c r="BC108" s="13">
        <f t="shared" si="268"/>
        <v>5.9895206058412376E-6</v>
      </c>
      <c r="BD108" s="13">
        <f t="shared" si="269"/>
        <v>2.7952859189743636E-5</v>
      </c>
      <c r="BE108" s="13">
        <f t="shared" si="270"/>
        <v>4.609585398822377E-5</v>
      </c>
      <c r="BF108" s="13">
        <f t="shared" si="271"/>
        <v>3.8007341940950365E-5</v>
      </c>
      <c r="BG108" s="13">
        <f t="shared" si="272"/>
        <v>2.0892089221811128E-5</v>
      </c>
      <c r="BH108" s="13">
        <f t="shared" si="273"/>
        <v>8.613060722522656E-6</v>
      </c>
      <c r="BI108" s="13">
        <f t="shared" si="274"/>
        <v>2.8406853607503958E-6</v>
      </c>
      <c r="BJ108" s="14">
        <f t="shared" si="275"/>
        <v>0.57892223256045461</v>
      </c>
      <c r="BK108" s="14">
        <f t="shared" si="276"/>
        <v>0.24552050539851539</v>
      </c>
      <c r="BL108" s="14">
        <f t="shared" si="277"/>
        <v>0.16886538376140001</v>
      </c>
      <c r="BM108" s="14">
        <f t="shared" si="278"/>
        <v>0.43681148349323168</v>
      </c>
      <c r="BN108" s="14">
        <f t="shared" si="279"/>
        <v>0.5615879538661589</v>
      </c>
    </row>
    <row r="109" spans="1:66" x14ac:dyDescent="0.25">
      <c r="A109" t="s">
        <v>80</v>
      </c>
      <c r="B109" t="s">
        <v>86</v>
      </c>
      <c r="C109" t="s">
        <v>81</v>
      </c>
      <c r="D109" s="11">
        <v>44201</v>
      </c>
      <c r="E109" s="10">
        <f>VLOOKUP(A109,home!$A$2:$E$405,3,FALSE)</f>
        <v>1.2518</v>
      </c>
      <c r="F109" s="10">
        <f>VLOOKUP(B109,home!$B$2:$E$405,3,FALSE)</f>
        <v>0.86829999999999996</v>
      </c>
      <c r="G109" s="10">
        <f>VLOOKUP(C109,away!$B$2:$E$405,4,FALSE)</f>
        <v>0.97250000000000003</v>
      </c>
      <c r="H109" s="10">
        <f>VLOOKUP(A109,away!$A$2:$E$405,3,FALSE)</f>
        <v>1.0562</v>
      </c>
      <c r="I109" s="10">
        <f>VLOOKUP(C109,away!$B$2:$E$405,3,FALSE)</f>
        <v>1.0290999999999999</v>
      </c>
      <c r="J109" s="10">
        <f>VLOOKUP(B109,home!$B$2:$E$405,4,FALSE)</f>
        <v>0.94679999999999997</v>
      </c>
      <c r="K109" s="12">
        <f t="shared" si="224"/>
        <v>1.05704714665</v>
      </c>
      <c r="L109" s="12">
        <f t="shared" si="225"/>
        <v>1.0291104556559998</v>
      </c>
      <c r="M109" s="13">
        <f t="shared" si="226"/>
        <v>0.12416330521314353</v>
      </c>
      <c r="N109" s="13">
        <f t="shared" si="227"/>
        <v>0.13124646749418645</v>
      </c>
      <c r="O109" s="13">
        <f t="shared" si="228"/>
        <v>0.12777775560365312</v>
      </c>
      <c r="P109" s="13">
        <f t="shared" si="229"/>
        <v>0.13506711196618257</v>
      </c>
      <c r="Q109" s="13">
        <f t="shared" si="230"/>
        <v>6.9366851986310873E-2</v>
      </c>
      <c r="R109" s="13">
        <f t="shared" si="231"/>
        <v>6.5748712145988222E-2</v>
      </c>
      <c r="S109" s="13">
        <f t="shared" si="232"/>
        <v>3.6732118043186039E-2</v>
      </c>
      <c r="T109" s="13">
        <f t="shared" si="233"/>
        <v>7.1386152655054672E-2</v>
      </c>
      <c r="U109" s="13">
        <f t="shared" si="234"/>
        <v>6.9499488569829043E-2</v>
      </c>
      <c r="V109" s="13">
        <f t="shared" si="235"/>
        <v>4.4397632367015744E-3</v>
      </c>
      <c r="W109" s="13">
        <f t="shared" si="236"/>
        <v>2.4441344321407599E-2</v>
      </c>
      <c r="X109" s="13">
        <f t="shared" si="237"/>
        <v>2.5152842991448952E-2</v>
      </c>
      <c r="Y109" s="13">
        <f t="shared" si="238"/>
        <v>1.2942526855986928E-2</v>
      </c>
      <c r="Z109" s="13">
        <f t="shared" si="239"/>
        <v>2.2554229038451036E-2</v>
      </c>
      <c r="AA109" s="13">
        <f t="shared" si="240"/>
        <v>2.384088344998524E-2</v>
      </c>
      <c r="AB109" s="13">
        <f t="shared" si="241"/>
        <v>1.2600468912211052E-2</v>
      </c>
      <c r="AC109" s="13">
        <f t="shared" si="242"/>
        <v>3.0185347291491571E-4</v>
      </c>
      <c r="AD109" s="13">
        <f t="shared" si="243"/>
        <v>6.4589133188085197E-3</v>
      </c>
      <c r="AE109" s="13">
        <f t="shared" si="244"/>
        <v>6.6469352285616406E-3</v>
      </c>
      <c r="AF109" s="13">
        <f t="shared" si="245"/>
        <v>3.420215270890494E-3</v>
      </c>
      <c r="AG109" s="13">
        <f t="shared" si="246"/>
        <v>1.1732597652892418E-3</v>
      </c>
      <c r="AH109" s="13">
        <f t="shared" si="247"/>
        <v>5.8026982306825315E-3</v>
      </c>
      <c r="AI109" s="13">
        <f t="shared" si="248"/>
        <v>6.1337256076139735E-3</v>
      </c>
      <c r="AJ109" s="13">
        <f t="shared" si="249"/>
        <v>3.2418185759311934E-3</v>
      </c>
      <c r="AK109" s="13">
        <f t="shared" si="250"/>
        <v>1.1422516918816782E-3</v>
      </c>
      <c r="AL109" s="13">
        <f t="shared" si="251"/>
        <v>1.3134468916912874E-5</v>
      </c>
      <c r="AM109" s="13">
        <f t="shared" si="252"/>
        <v>1.3654751788212459E-3</v>
      </c>
      <c r="AN109" s="13">
        <f t="shared" si="253"/>
        <v>1.40522478346369E-3</v>
      </c>
      <c r="AO109" s="13">
        <f t="shared" si="254"/>
        <v>7.230657586047109E-4</v>
      </c>
      <c r="AP109" s="13">
        <f t="shared" si="255"/>
        <v>2.4803817743564838E-4</v>
      </c>
      <c r="AQ109" s="13">
        <f t="shared" si="256"/>
        <v>6.3814670450220958E-5</v>
      </c>
      <c r="AR109" s="13">
        <f t="shared" si="257"/>
        <v>1.1943234840423929E-3</v>
      </c>
      <c r="AS109" s="13">
        <f t="shared" si="258"/>
        <v>1.2624562309840983E-3</v>
      </c>
      <c r="AT109" s="13">
        <f t="shared" si="259"/>
        <v>6.6723787836612712E-4</v>
      </c>
      <c r="AU109" s="13">
        <f t="shared" si="260"/>
        <v>2.3510063182123817E-4</v>
      </c>
      <c r="AV109" s="13">
        <f t="shared" si="261"/>
        <v>6.2128113010562997E-5</v>
      </c>
      <c r="AW109" s="13">
        <f t="shared" si="262"/>
        <v>3.9688653511859465E-7</v>
      </c>
      <c r="AX109" s="13">
        <f t="shared" si="263"/>
        <v>2.4056194026573268E-4</v>
      </c>
      <c r="AY109" s="13">
        <f t="shared" si="264"/>
        <v>2.4756480796035956E-4</v>
      </c>
      <c r="AZ109" s="13">
        <f t="shared" si="265"/>
        <v>1.2738576616223786E-4</v>
      </c>
      <c r="BA109" s="13">
        <f t="shared" si="266"/>
        <v>4.3698007953103082E-5</v>
      </c>
      <c r="BB109" s="13">
        <f t="shared" si="267"/>
        <v>1.1242519218969352E-5</v>
      </c>
      <c r="BC109" s="13">
        <f t="shared" si="268"/>
        <v>2.3139588152309778E-6</v>
      </c>
      <c r="BD109" s="13">
        <f t="shared" si="269"/>
        <v>2.0484846414392128E-4</v>
      </c>
      <c r="BE109" s="13">
        <f t="shared" si="270"/>
        <v>2.1653448451896683E-4</v>
      </c>
      <c r="BF109" s="13">
        <f t="shared" si="271"/>
        <v>1.1444357950605123E-4</v>
      </c>
      <c r="BG109" s="13">
        <f t="shared" si="272"/>
        <v>4.0324086389761293E-5</v>
      </c>
      <c r="BH109" s="13">
        <f t="shared" si="273"/>
        <v>1.0656115114891317E-5</v>
      </c>
      <c r="BI109" s="13">
        <f t="shared" si="274"/>
        <v>2.2528032153139614E-6</v>
      </c>
      <c r="BJ109" s="14">
        <f t="shared" si="275"/>
        <v>0.35671389545709642</v>
      </c>
      <c r="BK109" s="14">
        <f t="shared" si="276"/>
        <v>0.3009648512090059</v>
      </c>
      <c r="BL109" s="14">
        <f t="shared" si="277"/>
        <v>0.31979810865888947</v>
      </c>
      <c r="BM109" s="14">
        <f t="shared" si="278"/>
        <v>0.34641371203255295</v>
      </c>
      <c r="BN109" s="14">
        <f t="shared" si="279"/>
        <v>0.65337020440946481</v>
      </c>
    </row>
    <row r="110" spans="1:66" x14ac:dyDescent="0.25">
      <c r="A110" t="s">
        <v>80</v>
      </c>
      <c r="B110" t="s">
        <v>94</v>
      </c>
      <c r="C110" t="s">
        <v>87</v>
      </c>
      <c r="D110" s="11">
        <v>44201</v>
      </c>
      <c r="E110" s="10">
        <f>VLOOKUP(A110,home!$A$2:$E$405,3,FALSE)</f>
        <v>1.2518</v>
      </c>
      <c r="F110" s="10">
        <f>VLOOKUP(B110,home!$B$2:$E$405,3,FALSE)</f>
        <v>0.83360000000000001</v>
      </c>
      <c r="G110" s="10">
        <f>VLOOKUP(C110,away!$B$2:$E$405,4,FALSE)</f>
        <v>1.3198000000000001</v>
      </c>
      <c r="H110" s="10">
        <f>VLOOKUP(A110,away!$A$2:$E$405,3,FALSE)</f>
        <v>1.0562</v>
      </c>
      <c r="I110" s="10">
        <f>VLOOKUP(C110,away!$B$2:$E$405,3,FALSE)</f>
        <v>1.1526000000000001</v>
      </c>
      <c r="J110" s="10">
        <f>VLOOKUP(B110,home!$B$2:$E$405,4,FALSE)</f>
        <v>0.98799999999999999</v>
      </c>
      <c r="K110" s="12">
        <f t="shared" si="224"/>
        <v>1.3772119335040001</v>
      </c>
      <c r="L110" s="12">
        <f t="shared" si="225"/>
        <v>1.2027676065600001</v>
      </c>
      <c r="M110" s="13">
        <f t="shared" si="226"/>
        <v>7.5775554369978182E-2</v>
      </c>
      <c r="N110" s="13">
        <f t="shared" si="227"/>
        <v>0.10435899774621511</v>
      </c>
      <c r="O110" s="13">
        <f t="shared" si="228"/>
        <v>9.1140382165335834E-2</v>
      </c>
      <c r="P110" s="13">
        <f t="shared" si="229"/>
        <v>0.12551962194221561</v>
      </c>
      <c r="Q110" s="13">
        <f t="shared" si="230"/>
        <v>7.1862228532302272E-2</v>
      </c>
      <c r="R110" s="13">
        <f t="shared" si="231"/>
        <v>5.4810349658982349E-2</v>
      </c>
      <c r="S110" s="13">
        <f t="shared" si="232"/>
        <v>5.1979743412998526E-2</v>
      </c>
      <c r="T110" s="13">
        <f t="shared" si="233"/>
        <v>8.6433560613864965E-2</v>
      </c>
      <c r="U110" s="13">
        <f t="shared" si="234"/>
        <v>7.5485467629877373E-2</v>
      </c>
      <c r="V110" s="13">
        <f t="shared" si="235"/>
        <v>9.5669636117398354E-3</v>
      </c>
      <c r="W110" s="13">
        <f t="shared" si="236"/>
        <v>3.298983956762612E-2</v>
      </c>
      <c r="X110" s="13">
        <f t="shared" si="237"/>
        <v>3.9679110377552063E-2</v>
      </c>
      <c r="Y110" s="13">
        <f t="shared" si="238"/>
        <v>2.3862374309619176E-2</v>
      </c>
      <c r="Z110" s="13">
        <f t="shared" si="239"/>
        <v>2.1974704358016982E-2</v>
      </c>
      <c r="AA110" s="13">
        <f t="shared" si="240"/>
        <v>3.0263825077083337E-2</v>
      </c>
      <c r="AB110" s="13">
        <f t="shared" si="241"/>
        <v>2.0839850524818401E-2</v>
      </c>
      <c r="AC110" s="13">
        <f t="shared" si="242"/>
        <v>9.9045931242658976E-4</v>
      </c>
      <c r="AD110" s="13">
        <f t="shared" si="243"/>
        <v>1.1358500184229275E-2</v>
      </c>
      <c r="AE110" s="13">
        <f t="shared" si="244"/>
        <v>1.3661636080696768E-2</v>
      </c>
      <c r="AF110" s="13">
        <f t="shared" si="245"/>
        <v>8.215886665236696E-3</v>
      </c>
      <c r="AG110" s="13">
        <f t="shared" si="246"/>
        <v>3.2939341133716555E-3</v>
      </c>
      <c r="AH110" s="13">
        <f t="shared" si="247"/>
        <v>6.6076156413889175E-3</v>
      </c>
      <c r="AI110" s="13">
        <f t="shared" si="248"/>
        <v>9.1000871133285026E-3</v>
      </c>
      <c r="AJ110" s="13">
        <f t="shared" si="249"/>
        <v>6.2663742842009925E-3</v>
      </c>
      <c r="AK110" s="13">
        <f t="shared" si="250"/>
        <v>2.876708481334732E-3</v>
      </c>
      <c r="AL110" s="13">
        <f t="shared" si="251"/>
        <v>6.5626483093966304E-5</v>
      </c>
      <c r="AM110" s="13">
        <f t="shared" si="252"/>
        <v>3.1286124000855873E-3</v>
      </c>
      <c r="AN110" s="13">
        <f t="shared" si="253"/>
        <v>3.7629936483048803E-3</v>
      </c>
      <c r="AO110" s="13">
        <f t="shared" si="254"/>
        <v>2.2630034319360715E-3</v>
      </c>
      <c r="AP110" s="13">
        <f t="shared" si="255"/>
        <v>9.0728907382227211E-4</v>
      </c>
      <c r="AQ110" s="13">
        <f t="shared" si="256"/>
        <v>2.7281447694481315E-4</v>
      </c>
      <c r="AR110" s="13">
        <f t="shared" si="257"/>
        <v>1.589485210012355E-3</v>
      </c>
      <c r="AS110" s="13">
        <f t="shared" si="258"/>
        <v>2.1890579993571265E-3</v>
      </c>
      <c r="AT110" s="13">
        <f t="shared" si="259"/>
        <v>1.5073983999235136E-3</v>
      </c>
      <c r="AU110" s="13">
        <f t="shared" si="260"/>
        <v>6.9200235497316625E-4</v>
      </c>
      <c r="AV110" s="13">
        <f t="shared" si="261"/>
        <v>2.3825847532047873E-4</v>
      </c>
      <c r="AW110" s="13">
        <f t="shared" si="262"/>
        <v>3.0196675401894619E-6</v>
      </c>
      <c r="AX110" s="13">
        <f t="shared" si="263"/>
        <v>7.1812705545107683E-4</v>
      </c>
      <c r="AY110" s="13">
        <f t="shared" si="264"/>
        <v>8.6373995969087232E-4</v>
      </c>
      <c r="AZ110" s="13">
        <f t="shared" si="265"/>
        <v>5.1943922200381075E-4</v>
      </c>
      <c r="BA110" s="13">
        <f t="shared" si="266"/>
        <v>2.0825488993430409E-4</v>
      </c>
      <c r="BB110" s="13">
        <f t="shared" si="267"/>
        <v>6.2620558880174744E-5</v>
      </c>
      <c r="BC110" s="13">
        <f t="shared" si="268"/>
        <v>1.5063595945151481E-5</v>
      </c>
      <c r="BD110" s="13">
        <f t="shared" si="269"/>
        <v>3.1863022028484655E-4</v>
      </c>
      <c r="BE110" s="13">
        <f t="shared" si="270"/>
        <v>4.3882134175129886E-4</v>
      </c>
      <c r="BF110" s="13">
        <f t="shared" si="271"/>
        <v>3.0217499426806306E-4</v>
      </c>
      <c r="BG110" s="13">
        <f t="shared" si="272"/>
        <v>1.3871966937082644E-4</v>
      </c>
      <c r="BH110" s="13">
        <f t="shared" si="273"/>
        <v>4.7761596017307847E-5</v>
      </c>
      <c r="BI110" s="13">
        <f t="shared" si="274"/>
        <v>1.3155567999646695E-5</v>
      </c>
      <c r="BJ110" s="14">
        <f t="shared" si="275"/>
        <v>0.40843802650371325</v>
      </c>
      <c r="BK110" s="14">
        <f t="shared" si="276"/>
        <v>0.26476170909214353</v>
      </c>
      <c r="BL110" s="14">
        <f t="shared" si="277"/>
        <v>0.3048661264056291</v>
      </c>
      <c r="BM110" s="14">
        <f t="shared" si="278"/>
        <v>0.47571271165232282</v>
      </c>
      <c r="BN110" s="14">
        <f t="shared" si="279"/>
        <v>0.52346713441502934</v>
      </c>
    </row>
    <row r="111" spans="1:66" x14ac:dyDescent="0.25">
      <c r="A111" t="s">
        <v>80</v>
      </c>
      <c r="B111" t="s">
        <v>90</v>
      </c>
      <c r="C111" t="s">
        <v>412</v>
      </c>
      <c r="D111" s="11">
        <v>44201</v>
      </c>
      <c r="E111" s="10">
        <f>VLOOKUP(A111,home!$A$2:$E$405,3,FALSE)</f>
        <v>1.2518</v>
      </c>
      <c r="F111" s="10">
        <f>VLOOKUP(B111,home!$B$2:$E$405,3,FALSE)</f>
        <v>1.3546</v>
      </c>
      <c r="G111" s="10">
        <f>VLOOKUP(C111,away!$B$2:$E$405,4,FALSE)</f>
        <v>0.93779999999999997</v>
      </c>
      <c r="H111" s="10">
        <f>VLOOKUP(A111,away!$A$2:$E$405,3,FALSE)</f>
        <v>1.0562</v>
      </c>
      <c r="I111" s="10">
        <f>VLOOKUP(C111,away!$B$2:$E$405,3,FALSE)</f>
        <v>1.0290999999999999</v>
      </c>
      <c r="J111" s="10">
        <f>VLOOKUP(B111,home!$B$2:$E$405,4,FALSE)</f>
        <v>0.61750000000000005</v>
      </c>
      <c r="K111" s="12">
        <f t="shared" si="224"/>
        <v>1.5902164689840002</v>
      </c>
      <c r="L111" s="12">
        <f t="shared" si="225"/>
        <v>0.67118262184999999</v>
      </c>
      <c r="M111" s="13">
        <f t="shared" si="226"/>
        <v>0.10420459103110527</v>
      </c>
      <c r="N111" s="13">
        <f t="shared" si="227"/>
        <v>0.16570785680140604</v>
      </c>
      <c r="O111" s="13">
        <f t="shared" si="228"/>
        <v>6.9940310617064239E-2</v>
      </c>
      <c r="P111" s="13">
        <f t="shared" si="229"/>
        <v>0.11122023378911207</v>
      </c>
      <c r="Q111" s="13">
        <f t="shared" si="230"/>
        <v>0.13175568146281913</v>
      </c>
      <c r="R111" s="13">
        <f t="shared" si="231"/>
        <v>2.3471360526482275E-2</v>
      </c>
      <c r="S111" s="13">
        <f t="shared" si="232"/>
        <v>2.9677052329710435E-2</v>
      </c>
      <c r="T111" s="13">
        <f t="shared" si="233"/>
        <v>8.8432123727848408E-2</v>
      </c>
      <c r="U111" s="13">
        <f t="shared" si="234"/>
        <v>3.7324544058673088E-2</v>
      </c>
      <c r="V111" s="13">
        <f t="shared" si="235"/>
        <v>3.5194532704277727E-3</v>
      </c>
      <c r="W111" s="13">
        <f t="shared" si="236"/>
        <v>6.9840018181461641E-2</v>
      </c>
      <c r="X111" s="13">
        <f t="shared" si="237"/>
        <v>4.6875406513085097E-2</v>
      </c>
      <c r="Y111" s="13">
        <f t="shared" si="238"/>
        <v>1.5730979121868507E-2</v>
      </c>
      <c r="Z111" s="13">
        <f t="shared" si="239"/>
        <v>5.2511897655169917E-3</v>
      </c>
      <c r="AA111" s="13">
        <f t="shared" si="240"/>
        <v>8.3505284468853493E-3</v>
      </c>
      <c r="AB111" s="13">
        <f t="shared" si="241"/>
        <v>6.6395739304782346E-3</v>
      </c>
      <c r="AC111" s="13">
        <f t="shared" si="242"/>
        <v>2.3477517381527129E-4</v>
      </c>
      <c r="AD111" s="13">
        <f t="shared" si="243"/>
        <v>2.7765186776575589E-2</v>
      </c>
      <c r="AE111" s="13">
        <f t="shared" si="244"/>
        <v>1.8635510856856954E-2</v>
      </c>
      <c r="AF111" s="13">
        <f t="shared" si="245"/>
        <v>6.2539155182096936E-3</v>
      </c>
      <c r="AG111" s="13">
        <f t="shared" si="246"/>
        <v>1.3991731381134615E-3</v>
      </c>
      <c r="AH111" s="13">
        <f t="shared" si="247"/>
        <v>8.8112682866289512E-4</v>
      </c>
      <c r="AI111" s="13">
        <f t="shared" si="248"/>
        <v>1.4011823942033791E-3</v>
      </c>
      <c r="AJ111" s="13">
        <f t="shared" si="249"/>
        <v>1.1140916596563226E-3</v>
      </c>
      <c r="AK111" s="13">
        <f t="shared" si="250"/>
        <v>5.9054896838106727E-4</v>
      </c>
      <c r="AL111" s="13">
        <f t="shared" si="251"/>
        <v>1.0023262684009575E-5</v>
      </c>
      <c r="AM111" s="13">
        <f t="shared" si="252"/>
        <v>8.8305314553054591E-3</v>
      </c>
      <c r="AN111" s="13">
        <f t="shared" si="253"/>
        <v>5.9268992545008139E-3</v>
      </c>
      <c r="AO111" s="13">
        <f t="shared" si="254"/>
        <v>1.989015890538333E-3</v>
      </c>
      <c r="AP111" s="13">
        <f t="shared" si="255"/>
        <v>4.449976334376104E-4</v>
      </c>
      <c r="AQ111" s="13">
        <f t="shared" si="256"/>
        <v>7.4668669581925127E-5</v>
      </c>
      <c r="AR111" s="13">
        <f t="shared" si="257"/>
        <v>1.1827940300886758E-4</v>
      </c>
      <c r="AS111" s="13">
        <f t="shared" si="258"/>
        <v>1.8808985460629692E-4</v>
      </c>
      <c r="AT111" s="13">
        <f t="shared" si="259"/>
        <v>1.4955179222186978E-4</v>
      </c>
      <c r="AU111" s="13">
        <f t="shared" si="260"/>
        <v>7.9273240985763528E-5</v>
      </c>
      <c r="AV111" s="13">
        <f t="shared" si="261"/>
        <v>3.151540334132466E-5</v>
      </c>
      <c r="AW111" s="13">
        <f t="shared" si="262"/>
        <v>2.97169040254362E-7</v>
      </c>
      <c r="AX111" s="13">
        <f t="shared" si="263"/>
        <v>2.3404094250179981E-3</v>
      </c>
      <c r="AY111" s="13">
        <f t="shared" si="264"/>
        <v>1.5708421340860309E-3</v>
      </c>
      <c r="AZ111" s="13">
        <f t="shared" si="265"/>
        <v>5.2716097103415558E-4</v>
      </c>
      <c r="BA111" s="13">
        <f t="shared" si="266"/>
        <v>1.1794042755856552E-4</v>
      </c>
      <c r="BB111" s="13">
        <f t="shared" si="267"/>
        <v>1.9789891347716997E-5</v>
      </c>
      <c r="BC111" s="13">
        <f t="shared" si="268"/>
        <v>2.6565262321774659E-6</v>
      </c>
      <c r="BD111" s="13">
        <f t="shared" si="269"/>
        <v>1.3231179970390744E-5</v>
      </c>
      <c r="BE111" s="13">
        <f t="shared" si="270"/>
        <v>2.1040440293006595E-5</v>
      </c>
      <c r="BF111" s="13">
        <f t="shared" si="271"/>
        <v>1.6729427334306818E-5</v>
      </c>
      <c r="BG111" s="13">
        <f t="shared" si="272"/>
        <v>8.8678036212286002E-6</v>
      </c>
      <c r="BH111" s="13">
        <f t="shared" si="273"/>
        <v>3.52543184054842E-6</v>
      </c>
      <c r="BI111" s="13">
        <f t="shared" si="274"/>
        <v>1.1212399546241348E-6</v>
      </c>
      <c r="BJ111" s="14">
        <f t="shared" si="275"/>
        <v>0.59424076437688533</v>
      </c>
      <c r="BK111" s="14">
        <f t="shared" si="276"/>
        <v>0.25043697099094087</v>
      </c>
      <c r="BL111" s="14">
        <f t="shared" si="277"/>
        <v>0.15034449264766506</v>
      </c>
      <c r="BM111" s="14">
        <f t="shared" si="278"/>
        <v>0.39240283858797331</v>
      </c>
      <c r="BN111" s="14">
        <f t="shared" si="279"/>
        <v>0.60630003422798895</v>
      </c>
    </row>
    <row r="112" spans="1:66" x14ac:dyDescent="0.25">
      <c r="A112" t="s">
        <v>80</v>
      </c>
      <c r="B112" t="s">
        <v>88</v>
      </c>
      <c r="C112" t="s">
        <v>97</v>
      </c>
      <c r="D112" s="11">
        <v>44201</v>
      </c>
      <c r="E112" s="10">
        <f>VLOOKUP(A112,home!$A$2:$E$405,3,FALSE)</f>
        <v>1.2518</v>
      </c>
      <c r="F112" s="10">
        <f>VLOOKUP(B112,home!$B$2:$E$405,3,FALSE)</f>
        <v>0.72940000000000005</v>
      </c>
      <c r="G112" s="10">
        <f>VLOOKUP(C112,away!$B$2:$E$405,4,FALSE)</f>
        <v>0.97250000000000003</v>
      </c>
      <c r="H112" s="10">
        <f>VLOOKUP(A112,away!$A$2:$E$405,3,FALSE)</f>
        <v>1.0562</v>
      </c>
      <c r="I112" s="10">
        <f>VLOOKUP(C112,away!$B$2:$E$405,3,FALSE)</f>
        <v>1.1526000000000001</v>
      </c>
      <c r="J112" s="10">
        <f>VLOOKUP(B112,home!$B$2:$E$405,4,FALSE)</f>
        <v>0.98799999999999999</v>
      </c>
      <c r="K112" s="12">
        <f t="shared" si="224"/>
        <v>0.8879536897000001</v>
      </c>
      <c r="L112" s="12">
        <f t="shared" si="225"/>
        <v>1.2027676065600001</v>
      </c>
      <c r="M112" s="13">
        <f t="shared" si="226"/>
        <v>0.12359795291649259</v>
      </c>
      <c r="N112" s="13">
        <f t="shared" si="227"/>
        <v>0.10974925833156648</v>
      </c>
      <c r="O112" s="13">
        <f t="shared" si="228"/>
        <v>0.1486596140050854</v>
      </c>
      <c r="P112" s="13">
        <f t="shared" si="229"/>
        <v>0.13200285276519338</v>
      </c>
      <c r="Q112" s="13">
        <f t="shared" si="230"/>
        <v>4.8726129438676456E-2</v>
      </c>
      <c r="R112" s="13">
        <f t="shared" si="231"/>
        <v>8.9401484064515008E-2</v>
      </c>
      <c r="S112" s="13">
        <f t="shared" si="232"/>
        <v>3.5244825514873478E-2</v>
      </c>
      <c r="T112" s="13">
        <f t="shared" si="233"/>
        <v>5.8606210081889654E-2</v>
      </c>
      <c r="U112" s="13">
        <f t="shared" si="234"/>
        <v>7.9384377639741877E-2</v>
      </c>
      <c r="V112" s="13">
        <f t="shared" si="235"/>
        <v>4.1823935351979723E-3</v>
      </c>
      <c r="W112" s="13">
        <f t="shared" si="236"/>
        <v>1.442218213995752E-2</v>
      </c>
      <c r="X112" s="13">
        <f t="shared" si="237"/>
        <v>1.7346533493849091E-2</v>
      </c>
      <c r="Y112" s="13">
        <f t="shared" si="238"/>
        <v>1.0431924286254873E-2</v>
      </c>
      <c r="Z112" s="13">
        <f t="shared" si="239"/>
        <v>3.5843069670396251E-2</v>
      </c>
      <c r="AA112" s="13">
        <f t="shared" si="240"/>
        <v>3.1826985964002526E-2</v>
      </c>
      <c r="AB112" s="13">
        <f t="shared" si="241"/>
        <v>1.4130444809383073E-2</v>
      </c>
      <c r="AC112" s="13">
        <f t="shared" si="242"/>
        <v>2.7917527404653161E-4</v>
      </c>
      <c r="AD112" s="13">
        <f t="shared" si="243"/>
        <v>3.2015574611751808E-3</v>
      </c>
      <c r="AE112" s="13">
        <f t="shared" si="244"/>
        <v>3.8507296048419831E-3</v>
      </c>
      <c r="AF112" s="13">
        <f t="shared" si="245"/>
        <v>2.3157664151627635E-3</v>
      </c>
      <c r="AG112" s="13">
        <f t="shared" si="246"/>
        <v>9.2844294283911659E-4</v>
      </c>
      <c r="AH112" s="13">
        <f t="shared" si="247"/>
        <v>1.0777720779806451E-2</v>
      </c>
      <c r="AI112" s="13">
        <f t="shared" si="248"/>
        <v>9.5701169329855014E-3</v>
      </c>
      <c r="AJ112" s="13">
        <f t="shared" si="249"/>
        <v>4.2489103207524609E-3</v>
      </c>
      <c r="AK112" s="13">
        <f t="shared" si="250"/>
        <v>1.2576118655055197E-3</v>
      </c>
      <c r="AL112" s="13">
        <f t="shared" si="251"/>
        <v>1.1926389305345667E-5</v>
      </c>
      <c r="AM112" s="13">
        <f t="shared" si="252"/>
        <v>5.6856695208741342E-4</v>
      </c>
      <c r="AN112" s="13">
        <f t="shared" si="253"/>
        <v>6.8385391213129259E-4</v>
      </c>
      <c r="AO112" s="13">
        <f t="shared" si="254"/>
        <v>4.1125866656542375E-4</v>
      </c>
      <c r="AP112" s="13">
        <f t="shared" si="255"/>
        <v>1.6488286735398403E-4</v>
      </c>
      <c r="AQ112" s="13">
        <f t="shared" si="256"/>
        <v>4.9578942932525299E-5</v>
      </c>
      <c r="AR112" s="13">
        <f t="shared" si="257"/>
        <v>2.5926186852999588E-3</v>
      </c>
      <c r="AS112" s="13">
        <f t="shared" si="258"/>
        <v>2.3021253275972617E-3</v>
      </c>
      <c r="AT112" s="13">
        <f t="shared" si="259"/>
        <v>1.0220903393959048E-3</v>
      </c>
      <c r="AU112" s="13">
        <f t="shared" si="260"/>
        <v>3.0252296269110641E-4</v>
      </c>
      <c r="AV112" s="13">
        <f t="shared" si="261"/>
        <v>6.7156595235135844E-5</v>
      </c>
      <c r="AW112" s="13">
        <f t="shared" si="262"/>
        <v>3.5381685680272371E-7</v>
      </c>
      <c r="AX112" s="13">
        <f t="shared" si="263"/>
        <v>8.4143520491250276E-5</v>
      </c>
      <c r="AY112" s="13">
        <f t="shared" si="264"/>
        <v>1.0120510074879344E-4</v>
      </c>
      <c r="AZ112" s="13">
        <f t="shared" si="265"/>
        <v>6.0863108399644976E-5</v>
      </c>
      <c r="BA112" s="13">
        <f t="shared" si="266"/>
        <v>2.4401391739214288E-5</v>
      </c>
      <c r="BB112" s="13">
        <f t="shared" si="267"/>
        <v>7.3373008847269265E-6</v>
      </c>
      <c r="BC112" s="13">
        <f t="shared" si="268"/>
        <v>1.7650135647467168E-6</v>
      </c>
      <c r="BD112" s="13">
        <f t="shared" si="269"/>
        <v>5.1971962847349425E-4</v>
      </c>
      <c r="BE112" s="13">
        <f t="shared" si="270"/>
        <v>4.6148696171255247E-4</v>
      </c>
      <c r="BF112" s="13">
        <f t="shared" si="271"/>
        <v>2.0488952520055176E-4</v>
      </c>
      <c r="BG112" s="13">
        <f t="shared" si="272"/>
        <v>6.0644136627570373E-5</v>
      </c>
      <c r="BH112" s="13">
        <f t="shared" si="273"/>
        <v>1.3462296219280508E-5</v>
      </c>
      <c r="BI112" s="13">
        <f t="shared" si="274"/>
        <v>2.3907791199488982E-6</v>
      </c>
      <c r="BJ112" s="14">
        <f t="shared" si="275"/>
        <v>0.27173659097311215</v>
      </c>
      <c r="BK112" s="14">
        <f t="shared" si="276"/>
        <v>0.29542033149585806</v>
      </c>
      <c r="BL112" s="14">
        <f t="shared" si="277"/>
        <v>0.39680637361935062</v>
      </c>
      <c r="BM112" s="14">
        <f t="shared" si="278"/>
        <v>0.34756822295329581</v>
      </c>
      <c r="BN112" s="14">
        <f t="shared" si="279"/>
        <v>0.65213729152152933</v>
      </c>
    </row>
    <row r="113" spans="1:66" x14ac:dyDescent="0.25">
      <c r="A113" t="s">
        <v>80</v>
      </c>
      <c r="B113" t="s">
        <v>92</v>
      </c>
      <c r="C113" t="s">
        <v>83</v>
      </c>
      <c r="D113" s="11">
        <v>44201</v>
      </c>
      <c r="E113" s="10">
        <f>VLOOKUP(A113,home!$A$2:$E$405,3,FALSE)</f>
        <v>1.2518</v>
      </c>
      <c r="F113" s="10">
        <f>VLOOKUP(B113,home!$B$2:$E$405,3,FALSE)</f>
        <v>0.90300000000000002</v>
      </c>
      <c r="G113" s="10">
        <f>VLOOKUP(C113,away!$B$2:$E$405,4,FALSE)</f>
        <v>0.90300000000000002</v>
      </c>
      <c r="H113" s="10">
        <f>VLOOKUP(A113,away!$A$2:$E$405,3,FALSE)</f>
        <v>1.0562</v>
      </c>
      <c r="I113" s="10">
        <f>VLOOKUP(C113,away!$B$2:$E$405,3,FALSE)</f>
        <v>1.1526000000000001</v>
      </c>
      <c r="J113" s="10">
        <f>VLOOKUP(B113,home!$B$2:$E$405,4,FALSE)</f>
        <v>1.4408000000000001</v>
      </c>
      <c r="K113" s="12">
        <f t="shared" si="224"/>
        <v>1.0207289862000002</v>
      </c>
      <c r="L113" s="12">
        <f t="shared" si="225"/>
        <v>1.7539955136960004</v>
      </c>
      <c r="M113" s="13">
        <f t="shared" si="226"/>
        <v>6.2366656343375272E-2</v>
      </c>
      <c r="N113" s="13">
        <f t="shared" si="227"/>
        <v>6.3659453902057253E-2</v>
      </c>
      <c r="O113" s="13">
        <f t="shared" si="228"/>
        <v>0.10939083543050043</v>
      </c>
      <c r="P113" s="13">
        <f t="shared" si="229"/>
        <v>0.11165839654854576</v>
      </c>
      <c r="Q113" s="13">
        <f t="shared" si="230"/>
        <v>3.2489524921746268E-2</v>
      </c>
      <c r="R113" s="13">
        <f t="shared" si="231"/>
        <v>9.5935517292277631E-2</v>
      </c>
      <c r="S113" s="13">
        <f t="shared" si="232"/>
        <v>4.9977015968071185E-2</v>
      </c>
      <c r="T113" s="13">
        <f t="shared" si="233"/>
        <v>5.6986480954857345E-2</v>
      </c>
      <c r="U113" s="13">
        <f t="shared" si="234"/>
        <v>9.7924163306319131E-2</v>
      </c>
      <c r="V113" s="13">
        <f t="shared" si="235"/>
        <v>9.9418392855307892E-3</v>
      </c>
      <c r="W113" s="13">
        <f t="shared" si="236"/>
        <v>1.1054333278497905E-2</v>
      </c>
      <c r="X113" s="13">
        <f t="shared" si="237"/>
        <v>1.9389250977385725E-2</v>
      </c>
      <c r="Y113" s="13">
        <f t="shared" si="238"/>
        <v>1.7004329614130176E-2</v>
      </c>
      <c r="Z113" s="13">
        <f t="shared" si="239"/>
        <v>5.6090155644920009E-2</v>
      </c>
      <c r="AA113" s="13">
        <f t="shared" si="240"/>
        <v>5.7252847707239415E-2</v>
      </c>
      <c r="AB113" s="13">
        <f t="shared" si="241"/>
        <v>2.9219820598636741E-2</v>
      </c>
      <c r="AC113" s="13">
        <f t="shared" si="242"/>
        <v>1.1124632720946976E-3</v>
      </c>
      <c r="AD113" s="13">
        <f t="shared" si="243"/>
        <v>2.8208696001195224E-3</v>
      </c>
      <c r="AE113" s="13">
        <f t="shared" si="244"/>
        <v>4.947792623331072E-3</v>
      </c>
      <c r="AF113" s="13">
        <f t="shared" si="245"/>
        <v>4.3392030320104332E-3</v>
      </c>
      <c r="AG113" s="13">
        <f t="shared" si="246"/>
        <v>2.5369808837207939E-3</v>
      </c>
      <c r="AH113" s="13">
        <f t="shared" si="247"/>
        <v>2.4595470340925043E-2</v>
      </c>
      <c r="AI113" s="13">
        <f t="shared" si="248"/>
        <v>2.5105309506204588E-2</v>
      </c>
      <c r="AJ113" s="13">
        <f t="shared" si="249"/>
        <v>1.2812858560252717E-2</v>
      </c>
      <c r="AK113" s="13">
        <f t="shared" si="250"/>
        <v>4.3594853761769175E-3</v>
      </c>
      <c r="AL113" s="13">
        <f t="shared" si="251"/>
        <v>7.9668125542816238E-5</v>
      </c>
      <c r="AM113" s="13">
        <f t="shared" si="252"/>
        <v>5.7586867342648016E-4</v>
      </c>
      <c r="AN113" s="13">
        <f t="shared" si="253"/>
        <v>1.0100710696681133E-3</v>
      </c>
      <c r="AO113" s="13">
        <f t="shared" si="254"/>
        <v>8.8583006235599558E-4</v>
      </c>
      <c r="AP113" s="13">
        <f t="shared" si="255"/>
        <v>5.1791398508982151E-4</v>
      </c>
      <c r="AQ113" s="13">
        <f t="shared" si="256"/>
        <v>2.2710470158199121E-4</v>
      </c>
      <c r="AR113" s="13">
        <f t="shared" si="257"/>
        <v>8.6280689270451048E-3</v>
      </c>
      <c r="AS113" s="13">
        <f t="shared" si="258"/>
        <v>8.8069200487664728E-3</v>
      </c>
      <c r="AT113" s="13">
        <f t="shared" si="259"/>
        <v>4.4947392864609281E-3</v>
      </c>
      <c r="AU113" s="13">
        <f t="shared" si="260"/>
        <v>1.5293035583675255E-3</v>
      </c>
      <c r="AV113" s="13">
        <f t="shared" si="261"/>
        <v>3.9025111768113425E-4</v>
      </c>
      <c r="AW113" s="13">
        <f t="shared" si="262"/>
        <v>3.962059783802341E-6</v>
      </c>
      <c r="AX113" s="13">
        <f t="shared" si="263"/>
        <v>9.7967641201824972E-5</v>
      </c>
      <c r="AY113" s="13">
        <f t="shared" si="264"/>
        <v>1.7183480315538044E-4</v>
      </c>
      <c r="AZ113" s="13">
        <f t="shared" si="265"/>
        <v>1.5069873691568635E-4</v>
      </c>
      <c r="BA113" s="13">
        <f t="shared" si="266"/>
        <v>8.8108302823255882E-5</v>
      </c>
      <c r="BB113" s="13">
        <f t="shared" si="267"/>
        <v>3.8635391967839898E-5</v>
      </c>
      <c r="BC113" s="13">
        <f t="shared" si="268"/>
        <v>1.3553260836295522E-5</v>
      </c>
      <c r="BD113" s="13">
        <f t="shared" si="269"/>
        <v>2.5222656983161624E-3</v>
      </c>
      <c r="BE113" s="13">
        <f t="shared" si="270"/>
        <v>2.5745497091692916E-3</v>
      </c>
      <c r="BF113" s="13">
        <f t="shared" si="271"/>
        <v>1.3139587572809381E-3</v>
      </c>
      <c r="BG113" s="13">
        <f t="shared" si="272"/>
        <v>4.4706526340932811E-4</v>
      </c>
      <c r="BH113" s="13">
        <f t="shared" si="273"/>
        <v>1.1408311827125986E-4</v>
      </c>
      <c r="BI113" s="13">
        <f t="shared" si="274"/>
        <v>2.3289589131111567E-5</v>
      </c>
      <c r="BJ113" s="14">
        <f t="shared" si="275"/>
        <v>0.21900580641687911</v>
      </c>
      <c r="BK113" s="14">
        <f t="shared" si="276"/>
        <v>0.23530787434631589</v>
      </c>
      <c r="BL113" s="14">
        <f t="shared" si="277"/>
        <v>0.48744080319243194</v>
      </c>
      <c r="BM113" s="14">
        <f t="shared" si="278"/>
        <v>0.52217638241867259</v>
      </c>
      <c r="BN113" s="14">
        <f t="shared" si="279"/>
        <v>0.47550038443850262</v>
      </c>
    </row>
    <row r="114" spans="1:66" x14ac:dyDescent="0.25">
      <c r="A114" t="s">
        <v>80</v>
      </c>
      <c r="B114" t="s">
        <v>84</v>
      </c>
      <c r="C114" t="s">
        <v>410</v>
      </c>
      <c r="D114" s="11">
        <v>44201</v>
      </c>
      <c r="E114" s="10">
        <f>VLOOKUP(A114,home!$A$2:$E$405,3,FALSE)</f>
        <v>1.2518</v>
      </c>
      <c r="F114" s="10">
        <f>VLOOKUP(B114,home!$B$2:$E$405,3,FALSE)</f>
        <v>1.0072000000000001</v>
      </c>
      <c r="G114" s="10">
        <f>VLOOKUP(C114,away!$B$2:$E$405,4,FALSE)</f>
        <v>0.97250000000000003</v>
      </c>
      <c r="H114" s="10">
        <f>VLOOKUP(A114,away!$A$2:$E$405,3,FALSE)</f>
        <v>1.0562</v>
      </c>
      <c r="I114" s="10">
        <f>VLOOKUP(C114,away!$B$2:$E$405,3,FALSE)</f>
        <v>1.0290999999999999</v>
      </c>
      <c r="J114" s="10">
        <f>VLOOKUP(B114,home!$B$2:$E$405,4,FALSE)</f>
        <v>1.1526000000000001</v>
      </c>
      <c r="K114" s="12">
        <f t="shared" si="224"/>
        <v>1.2261406036000002</v>
      </c>
      <c r="L114" s="12">
        <f t="shared" si="225"/>
        <v>1.252801765092</v>
      </c>
      <c r="M114" s="13">
        <f t="shared" si="226"/>
        <v>8.3831841902847024E-2</v>
      </c>
      <c r="N114" s="13">
        <f t="shared" si="227"/>
        <v>0.10278962523165665</v>
      </c>
      <c r="O114" s="13">
        <f t="shared" si="228"/>
        <v>0.10502467950680024</v>
      </c>
      <c r="P114" s="13">
        <f t="shared" si="229"/>
        <v>0.1287750239233646</v>
      </c>
      <c r="Q114" s="13">
        <f t="shared" si="230"/>
        <v>6.3017266562680654E-2</v>
      </c>
      <c r="R114" s="13">
        <f t="shared" si="231"/>
        <v>6.5787551932170479E-2</v>
      </c>
      <c r="S114" s="13">
        <f t="shared" si="232"/>
        <v>4.945318631338564E-2</v>
      </c>
      <c r="T114" s="13">
        <f t="shared" si="233"/>
        <v>7.8948142780999375E-2</v>
      </c>
      <c r="U114" s="13">
        <f t="shared" si="234"/>
        <v>8.0664788635477866E-2</v>
      </c>
      <c r="V114" s="13">
        <f t="shared" si="235"/>
        <v>8.4406210046232624E-3</v>
      </c>
      <c r="W114" s="13">
        <f t="shared" si="236"/>
        <v>2.5756009753462459E-2</v>
      </c>
      <c r="X114" s="13">
        <f t="shared" si="237"/>
        <v>3.2267174480864531E-2</v>
      </c>
      <c r="Y114" s="13">
        <f t="shared" si="238"/>
        <v>2.0212186572079315E-2</v>
      </c>
      <c r="Z114" s="13">
        <f t="shared" si="239"/>
        <v>2.7472920393901597E-2</v>
      </c>
      <c r="AA114" s="13">
        <f t="shared" si="240"/>
        <v>3.3685663194433259E-2</v>
      </c>
      <c r="AB114" s="13">
        <f t="shared" si="241"/>
        <v>2.0651679700944357E-2</v>
      </c>
      <c r="AC114" s="13">
        <f t="shared" si="242"/>
        <v>8.1035823256907094E-4</v>
      </c>
      <c r="AD114" s="13">
        <f t="shared" si="243"/>
        <v>7.8951223363594881E-3</v>
      </c>
      <c r="AE114" s="13">
        <f t="shared" si="244"/>
        <v>9.891023198608441E-3</v>
      </c>
      <c r="AF114" s="13">
        <f t="shared" si="245"/>
        <v>6.1957456608912886E-3</v>
      </c>
      <c r="AG114" s="13">
        <f t="shared" si="246"/>
        <v>2.587347033341902E-3</v>
      </c>
      <c r="AH114" s="13">
        <f t="shared" si="247"/>
        <v>8.6045307904279791E-3</v>
      </c>
      <c r="AI114" s="13">
        <f t="shared" si="248"/>
        <v>1.0550364577070148E-2</v>
      </c>
      <c r="AJ114" s="13">
        <f t="shared" si="249"/>
        <v>6.4681151953644269E-3</v>
      </c>
      <c r="AK114" s="13">
        <f t="shared" si="250"/>
        <v>2.6436062232661579E-3</v>
      </c>
      <c r="AL114" s="13">
        <f t="shared" si="251"/>
        <v>4.979201144429757E-5</v>
      </c>
      <c r="AM114" s="13">
        <f t="shared" si="252"/>
        <v>1.9361060133999334E-3</v>
      </c>
      <c r="AN114" s="13">
        <f t="shared" si="253"/>
        <v>2.4255570309926716E-3</v>
      </c>
      <c r="AO114" s="13">
        <f t="shared" si="254"/>
        <v>1.5193710648794653E-3</v>
      </c>
      <c r="AP114" s="13">
        <f t="shared" si="255"/>
        <v>6.3449025063690189E-4</v>
      </c>
      <c r="AQ114" s="13">
        <f t="shared" si="256"/>
        <v>1.9872262648289399E-4</v>
      </c>
      <c r="AR114" s="13">
        <f t="shared" si="257"/>
        <v>2.155954272407327E-3</v>
      </c>
      <c r="AS114" s="13">
        <f t="shared" si="258"/>
        <v>2.6435030729035193E-3</v>
      </c>
      <c r="AT114" s="13">
        <f t="shared" si="259"/>
        <v>1.6206532267141883E-3</v>
      </c>
      <c r="AU114" s="13">
        <f t="shared" si="260"/>
        <v>6.6238290854320778E-4</v>
      </c>
      <c r="AV114" s="13">
        <f t="shared" si="261"/>
        <v>2.0304364482387312E-4</v>
      </c>
      <c r="AW114" s="13">
        <f t="shared" si="262"/>
        <v>2.1246128358438164E-6</v>
      </c>
      <c r="AX114" s="13">
        <f t="shared" si="263"/>
        <v>3.9565636598396404E-4</v>
      </c>
      <c r="AY114" s="13">
        <f t="shared" si="264"/>
        <v>4.9567899367459643E-4</v>
      </c>
      <c r="AZ114" s="13">
        <f t="shared" si="265"/>
        <v>3.1049375909728043E-4</v>
      </c>
      <c r="BA114" s="13">
        <f t="shared" si="266"/>
        <v>1.2966237648237439E-4</v>
      </c>
      <c r="BB114" s="13">
        <f t="shared" si="267"/>
        <v>4.0610313530785501E-5</v>
      </c>
      <c r="BC114" s="13">
        <f t="shared" si="268"/>
        <v>1.0175334494461523E-5</v>
      </c>
      <c r="BD114" s="13">
        <f t="shared" si="269"/>
        <v>4.5016388632158921E-4</v>
      </c>
      <c r="BE114" s="13">
        <f t="shared" si="270"/>
        <v>5.5196421929327533E-4</v>
      </c>
      <c r="BF114" s="13">
        <f t="shared" si="271"/>
        <v>3.3839287050492972E-4</v>
      </c>
      <c r="BG114" s="13">
        <f t="shared" si="272"/>
        <v>1.3830574616495044E-4</v>
      </c>
      <c r="BH114" s="13">
        <f t="shared" si="273"/>
        <v>4.239557277101019E-5</v>
      </c>
      <c r="BI114" s="13">
        <f t="shared" si="274"/>
        <v>1.0396586637482834E-5</v>
      </c>
      <c r="BJ114" s="14">
        <f t="shared" si="275"/>
        <v>0.35765616774059955</v>
      </c>
      <c r="BK114" s="14">
        <f t="shared" si="276"/>
        <v>0.2718565023819085</v>
      </c>
      <c r="BL114" s="14">
        <f t="shared" si="277"/>
        <v>0.34289813576304029</v>
      </c>
      <c r="BM114" s="14">
        <f t="shared" si="278"/>
        <v>0.45016418283909143</v>
      </c>
      <c r="BN114" s="14">
        <f t="shared" si="279"/>
        <v>0.54922598905951958</v>
      </c>
    </row>
    <row r="115" spans="1:66" x14ac:dyDescent="0.25">
      <c r="A115" t="s">
        <v>80</v>
      </c>
      <c r="B115" t="s">
        <v>98</v>
      </c>
      <c r="C115" t="s">
        <v>91</v>
      </c>
      <c r="D115" s="11">
        <v>44201</v>
      </c>
      <c r="E115" s="10">
        <f>VLOOKUP(A115,home!$A$2:$E$405,3,FALSE)</f>
        <v>1.2518</v>
      </c>
      <c r="F115" s="10">
        <f>VLOOKUP(B115,home!$B$2:$E$405,3,FALSE)</f>
        <v>0.93779999999999997</v>
      </c>
      <c r="G115" s="10">
        <f>VLOOKUP(C115,away!$B$2:$E$405,4,FALSE)</f>
        <v>1.1113999999999999</v>
      </c>
      <c r="H115" s="10">
        <f>VLOOKUP(A115,away!$A$2:$E$405,3,FALSE)</f>
        <v>1.0562</v>
      </c>
      <c r="I115" s="10">
        <f>VLOOKUP(C115,away!$B$2:$E$405,3,FALSE)</f>
        <v>0.65859999999999996</v>
      </c>
      <c r="J115" s="10">
        <f>VLOOKUP(B115,home!$B$2:$E$405,4,FALSE)</f>
        <v>0.65859999999999996</v>
      </c>
      <c r="K115" s="12">
        <f t="shared" si="224"/>
        <v>1.3047147376559998</v>
      </c>
      <c r="L115" s="12">
        <f t="shared" si="225"/>
        <v>0.45813093255199994</v>
      </c>
      <c r="M115" s="13">
        <f t="shared" si="226"/>
        <v>0.17155597681513732</v>
      </c>
      <c r="N115" s="13">
        <f t="shared" si="227"/>
        <v>0.22383161128368065</v>
      </c>
      <c r="O115" s="13">
        <f t="shared" si="228"/>
        <v>7.8595099643188129E-2</v>
      </c>
      <c r="P115" s="13">
        <f t="shared" si="229"/>
        <v>0.10254418481200936</v>
      </c>
      <c r="Q115" s="13">
        <f t="shared" si="230"/>
        <v>0.14601820099755358</v>
      </c>
      <c r="R115" s="13">
        <f t="shared" si="231"/>
        <v>1.8003423146775568E-2</v>
      </c>
      <c r="S115" s="13">
        <f t="shared" si="232"/>
        <v>1.5323438497993083E-2</v>
      </c>
      <c r="T115" s="13">
        <f t="shared" si="233"/>
        <v>6.6895454592574594E-2</v>
      </c>
      <c r="U115" s="13">
        <f t="shared" si="234"/>
        <v>2.3489331507855239E-2</v>
      </c>
      <c r="V115" s="13">
        <f t="shared" si="235"/>
        <v>1.0176979604005877E-3</v>
      </c>
      <c r="W115" s="13">
        <f t="shared" si="236"/>
        <v>6.3504032935841392E-2</v>
      </c>
      <c r="X115" s="13">
        <f t="shared" si="237"/>
        <v>2.9093161829709932E-2</v>
      </c>
      <c r="Y115" s="13">
        <f t="shared" si="238"/>
        <v>6.6642386799656301E-3</v>
      </c>
      <c r="Z115" s="13">
        <f t="shared" si="239"/>
        <v>2.7493083451201844E-3</v>
      </c>
      <c r="AA115" s="13">
        <f t="shared" si="240"/>
        <v>3.5870631162389323E-3</v>
      </c>
      <c r="AB115" s="13">
        <f t="shared" si="241"/>
        <v>2.3400470563295964E-3</v>
      </c>
      <c r="AC115" s="13">
        <f t="shared" si="242"/>
        <v>3.8019299032705983E-5</v>
      </c>
      <c r="AD115" s="13">
        <f t="shared" si="243"/>
        <v>2.0713661917996073E-2</v>
      </c>
      <c r="AE115" s="13">
        <f t="shared" si="244"/>
        <v>9.4895692510583874E-3</v>
      </c>
      <c r="AF115" s="13">
        <f t="shared" si="245"/>
        <v>2.1737326052520814E-3</v>
      </c>
      <c r="AG115" s="13">
        <f t="shared" si="246"/>
        <v>3.3195138185427485E-4</v>
      </c>
      <c r="AH115" s="13">
        <f t="shared" si="247"/>
        <v>3.1488579900572637E-4</v>
      </c>
      <c r="AI115" s="13">
        <f t="shared" si="248"/>
        <v>4.1083614264135617E-4</v>
      </c>
      <c r="AJ115" s="13">
        <f t="shared" si="249"/>
        <v>2.6801198503296E-4</v>
      </c>
      <c r="AK115" s="13">
        <f t="shared" si="250"/>
        <v>1.1655972891364738E-4</v>
      </c>
      <c r="AL115" s="13">
        <f t="shared" si="251"/>
        <v>9.0901129737587712E-7</v>
      </c>
      <c r="AM115" s="13">
        <f t="shared" si="252"/>
        <v>5.4050839950466542E-3</v>
      </c>
      <c r="AN115" s="13">
        <f t="shared" si="253"/>
        <v>2.4762361711726131E-3</v>
      </c>
      <c r="AO115" s="13">
        <f t="shared" si="254"/>
        <v>5.6722019315915144E-4</v>
      </c>
      <c r="AP115" s="13">
        <f t="shared" si="255"/>
        <v>8.662037201810921E-5</v>
      </c>
      <c r="AQ115" s="13">
        <f t="shared" si="256"/>
        <v>9.9208679526643813E-6</v>
      </c>
      <c r="AR115" s="13">
        <f t="shared" si="257"/>
        <v>2.8851784949175024E-5</v>
      </c>
      <c r="AS115" s="13">
        <f t="shared" si="258"/>
        <v>3.7643349030870211E-5</v>
      </c>
      <c r="AT115" s="13">
        <f t="shared" si="259"/>
        <v>2.4556916127652536E-5</v>
      </c>
      <c r="AU115" s="13">
        <f t="shared" si="260"/>
        <v>1.0679923461043522E-5</v>
      </c>
      <c r="AV115" s="13">
        <f t="shared" si="261"/>
        <v>3.4835633841653901E-6</v>
      </c>
      <c r="AW115" s="13">
        <f t="shared" si="262"/>
        <v>1.509287460907817E-8</v>
      </c>
      <c r="AX115" s="13">
        <f t="shared" si="263"/>
        <v>1.175348791100991E-3</v>
      </c>
      <c r="AY115" s="13">
        <f t="shared" si="264"/>
        <v>5.3846363774096278E-4</v>
      </c>
      <c r="AZ115" s="13">
        <f t="shared" si="265"/>
        <v>1.2334342425180476E-4</v>
      </c>
      <c r="BA115" s="13">
        <f t="shared" si="266"/>
        <v>1.8835812658878764E-5</v>
      </c>
      <c r="BB115" s="13">
        <f t="shared" si="267"/>
        <v>2.157317104696723E-6</v>
      </c>
      <c r="BC115" s="13">
        <f t="shared" si="268"/>
        <v>1.9766673939701813E-7</v>
      </c>
      <c r="BD115" s="13">
        <f t="shared" si="269"/>
        <v>2.2029825240925507E-6</v>
      </c>
      <c r="BE115" s="13">
        <f t="shared" si="270"/>
        <v>2.8742637659821643E-6</v>
      </c>
      <c r="BF115" s="13">
        <f t="shared" si="271"/>
        <v>1.8750471476937832E-6</v>
      </c>
      <c r="BG115" s="13">
        <f t="shared" si="272"/>
        <v>8.1546721579864158E-7</v>
      </c>
      <c r="BH115" s="13">
        <f t="shared" si="273"/>
        <v>2.6598802363194835E-7</v>
      </c>
      <c r="BI115" s="13">
        <f t="shared" si="274"/>
        <v>6.9407698894518962E-8</v>
      </c>
      <c r="BJ115" s="14">
        <f t="shared" si="275"/>
        <v>0.57911904372443279</v>
      </c>
      <c r="BK115" s="14">
        <f t="shared" si="276"/>
        <v>0.29101869003361136</v>
      </c>
      <c r="BL115" s="14">
        <f t="shared" si="277"/>
        <v>0.1272385768193102</v>
      </c>
      <c r="BM115" s="14">
        <f t="shared" si="278"/>
        <v>0.25903867367926325</v>
      </c>
      <c r="BN115" s="14">
        <f t="shared" si="279"/>
        <v>0.74054849669834466</v>
      </c>
    </row>
    <row r="116" spans="1:66" x14ac:dyDescent="0.25">
      <c r="A116" t="s">
        <v>80</v>
      </c>
      <c r="B116" t="s">
        <v>435</v>
      </c>
      <c r="C116" t="s">
        <v>85</v>
      </c>
      <c r="D116" s="11">
        <v>44201</v>
      </c>
      <c r="E116" s="10">
        <f>VLOOKUP(A116,home!$A$2:$E$405,3,FALSE)</f>
        <v>1.2518</v>
      </c>
      <c r="F116" s="10">
        <f>VLOOKUP(B116,home!$B$2:$E$405,3,FALSE)</f>
        <v>0.59050000000000002</v>
      </c>
      <c r="G116" s="10">
        <f>VLOOKUP(C116,away!$B$2:$E$405,4,FALSE)</f>
        <v>0.7641</v>
      </c>
      <c r="H116" s="10">
        <f>VLOOKUP(A116,away!$A$2:$E$405,3,FALSE)</f>
        <v>1.0562</v>
      </c>
      <c r="I116" s="10">
        <f>VLOOKUP(C116,away!$B$2:$E$405,3,FALSE)</f>
        <v>1.3584000000000001</v>
      </c>
      <c r="J116" s="10">
        <f>VLOOKUP(B116,home!$B$2:$E$405,4,FALSE)</f>
        <v>1.1526000000000001</v>
      </c>
      <c r="K116" s="12">
        <f t="shared" si="224"/>
        <v>0.56481347438999996</v>
      </c>
      <c r="L116" s="12">
        <f t="shared" si="225"/>
        <v>1.6536837214080002</v>
      </c>
      <c r="M116" s="13">
        <f t="shared" si="226"/>
        <v>0.10877244975405186</v>
      </c>
      <c r="N116" s="13">
        <f t="shared" si="227"/>
        <v>6.1436145263497721E-2</v>
      </c>
      <c r="O116" s="13">
        <f t="shared" si="228"/>
        <v>0.17987522949594517</v>
      </c>
      <c r="P116" s="13">
        <f t="shared" si="229"/>
        <v>0.10159595332830339</v>
      </c>
      <c r="Q116" s="13">
        <f t="shared" si="230"/>
        <v>1.7349981329702439E-2</v>
      </c>
      <c r="R116" s="13">
        <f t="shared" si="231"/>
        <v>0.14872836945098639</v>
      </c>
      <c r="S116" s="13">
        <f t="shared" si="232"/>
        <v>2.372323542410221E-2</v>
      </c>
      <c r="T116" s="13">
        <f t="shared" si="233"/>
        <v>2.8691381691661653E-2</v>
      </c>
      <c r="U116" s="13">
        <f t="shared" si="234"/>
        <v>8.4003787089971152E-2</v>
      </c>
      <c r="V116" s="13">
        <f t="shared" si="235"/>
        <v>2.4620048800073225E-3</v>
      </c>
      <c r="W116" s="13">
        <f t="shared" si="236"/>
        <v>3.2665010784769565E-3</v>
      </c>
      <c r="X116" s="13">
        <f t="shared" si="237"/>
        <v>5.4017596594390189E-3</v>
      </c>
      <c r="Y116" s="13">
        <f t="shared" si="238"/>
        <v>4.4664010078863652E-3</v>
      </c>
      <c r="Z116" s="13">
        <f t="shared" si="239"/>
        <v>8.1983227824217034E-2</v>
      </c>
      <c r="AA116" s="13">
        <f t="shared" si="240"/>
        <v>4.6305231749102935E-2</v>
      </c>
      <c r="AB116" s="13">
        <f t="shared" si="241"/>
        <v>1.307690941332248E-2</v>
      </c>
      <c r="AC116" s="13">
        <f t="shared" si="242"/>
        <v>1.4372305064888556E-4</v>
      </c>
      <c r="AD116" s="13">
        <f t="shared" si="243"/>
        <v>4.6124095580831284E-4</v>
      </c>
      <c r="AE116" s="13">
        <f t="shared" si="244"/>
        <v>7.6274666026687364E-4</v>
      </c>
      <c r="AF116" s="13">
        <f t="shared" si="245"/>
        <v>6.3067086782082383E-4</v>
      </c>
      <c r="AG116" s="13">
        <f t="shared" si="246"/>
        <v>3.4764338256051763E-4</v>
      </c>
      <c r="AH116" s="13">
        <f t="shared" si="247"/>
        <v>3.3893582320347802E-2</v>
      </c>
      <c r="AI116" s="13">
        <f t="shared" si="248"/>
        <v>1.9143551989879118E-2</v>
      </c>
      <c r="AJ116" s="13">
        <f t="shared" si="249"/>
        <v>5.4062680557846101E-3</v>
      </c>
      <c r="AK116" s="13">
        <f t="shared" si="250"/>
        <v>1.0178443480237922E-3</v>
      </c>
      <c r="AL116" s="13">
        <f t="shared" si="251"/>
        <v>5.3696245249387283E-6</v>
      </c>
      <c r="AM116" s="13">
        <f t="shared" si="252"/>
        <v>5.2103021356211537E-5</v>
      </c>
      <c r="AN116" s="13">
        <f t="shared" si="253"/>
        <v>8.6161918252940391E-5</v>
      </c>
      <c r="AO116" s="13">
        <f t="shared" si="254"/>
        <v>7.1242280810087199E-5</v>
      </c>
      <c r="AP116" s="13">
        <f t="shared" si="255"/>
        <v>3.9270733350539585E-5</v>
      </c>
      <c r="AQ116" s="13">
        <f t="shared" si="256"/>
        <v>1.6235343117385402E-5</v>
      </c>
      <c r="AR116" s="13">
        <f t="shared" si="257"/>
        <v>1.1209853068672225E-2</v>
      </c>
      <c r="AS116" s="13">
        <f t="shared" si="258"/>
        <v>6.3314760591181626E-3</v>
      </c>
      <c r="AT116" s="13">
        <f t="shared" si="259"/>
        <v>1.7880514954838167E-3</v>
      </c>
      <c r="AU116" s="13">
        <f t="shared" si="260"/>
        <v>3.3663852585081672E-4</v>
      </c>
      <c r="AV116" s="13">
        <f t="shared" si="261"/>
        <v>4.7534493849831888E-5</v>
      </c>
      <c r="AW116" s="13">
        <f t="shared" si="262"/>
        <v>1.3931533313089861E-7</v>
      </c>
      <c r="AX116" s="13">
        <f t="shared" si="263"/>
        <v>4.9047480864030326E-6</v>
      </c>
      <c r="AY116" s="13">
        <f t="shared" si="264"/>
        <v>8.1109020680917328E-6</v>
      </c>
      <c r="AZ116" s="13">
        <f t="shared" si="265"/>
        <v>6.7064333579688935E-6</v>
      </c>
      <c r="BA116" s="13">
        <f t="shared" si="266"/>
        <v>3.6967732242602502E-6</v>
      </c>
      <c r="BB116" s="13">
        <f t="shared" si="267"/>
        <v>1.5283234256740364E-6</v>
      </c>
      <c r="BC116" s="13">
        <f t="shared" si="268"/>
        <v>5.0547271401673248E-7</v>
      </c>
      <c r="BD116" s="13">
        <f t="shared" si="269"/>
        <v>3.0895919231731283E-3</v>
      </c>
      <c r="BE116" s="13">
        <f t="shared" si="270"/>
        <v>1.7450431485746963E-3</v>
      </c>
      <c r="BF116" s="13">
        <f t="shared" si="271"/>
        <v>4.9281194185346947E-4</v>
      </c>
      <c r="BG116" s="13">
        <f t="shared" si="272"/>
        <v>9.2782275033046936E-5</v>
      </c>
      <c r="BH116" s="13">
        <f t="shared" si="273"/>
        <v>1.3101169780805944E-5</v>
      </c>
      <c r="BI116" s="13">
        <f t="shared" si="274"/>
        <v>1.4799434444940564E-6</v>
      </c>
      <c r="BJ116" s="14">
        <f t="shared" si="275"/>
        <v>0.12310493784688428</v>
      </c>
      <c r="BK116" s="14">
        <f t="shared" si="276"/>
        <v>0.2367108469637067</v>
      </c>
      <c r="BL116" s="14">
        <f t="shared" si="277"/>
        <v>0.55659913795819804</v>
      </c>
      <c r="BM116" s="14">
        <f t="shared" si="278"/>
        <v>0.38063205038378395</v>
      </c>
      <c r="BN116" s="14">
        <f t="shared" si="279"/>
        <v>0.61775812862248691</v>
      </c>
    </row>
    <row r="117" spans="1:66" x14ac:dyDescent="0.25">
      <c r="A117" t="s">
        <v>99</v>
      </c>
      <c r="B117" t="s">
        <v>102</v>
      </c>
      <c r="C117" t="s">
        <v>105</v>
      </c>
      <c r="D117" s="11">
        <v>44201</v>
      </c>
      <c r="E117" s="10">
        <f>VLOOKUP(A117,home!$A$2:$E$405,3,FALSE)</f>
        <v>1.3478000000000001</v>
      </c>
      <c r="F117" s="10">
        <f>VLOOKUP(B117,home!$B$2:$E$405,3,FALSE)</f>
        <v>1.0323</v>
      </c>
      <c r="G117" s="10">
        <f>VLOOKUP(C117,away!$B$2:$E$405,4,FALSE)</f>
        <v>0.6129</v>
      </c>
      <c r="H117" s="10">
        <f>VLOOKUP(A117,away!$A$2:$E$405,3,FALSE)</f>
        <v>1.2736000000000001</v>
      </c>
      <c r="I117" s="10">
        <f>VLOOKUP(C117,away!$B$2:$E$405,3,FALSE)</f>
        <v>1.1607000000000001</v>
      </c>
      <c r="J117" s="10">
        <f>VLOOKUP(B117,home!$B$2:$E$405,4,FALSE)</f>
        <v>1.3313999999999999</v>
      </c>
      <c r="K117" s="12">
        <f t="shared" si="224"/>
        <v>0.85274857182600017</v>
      </c>
      <c r="L117" s="12">
        <f t="shared" si="225"/>
        <v>1.968165376128</v>
      </c>
      <c r="M117" s="13">
        <f t="shared" si="226"/>
        <v>5.9551490866419601E-2</v>
      </c>
      <c r="N117" s="13">
        <f t="shared" si="227"/>
        <v>5.0782448786448407E-2</v>
      </c>
      <c r="O117" s="13">
        <f t="shared" si="228"/>
        <v>0.11720718242008989</v>
      </c>
      <c r="P117" s="13">
        <f t="shared" si="229"/>
        <v>9.9948257416481126E-2</v>
      </c>
      <c r="Q117" s="13">
        <f t="shared" si="230"/>
        <v>2.1652330338235434E-2</v>
      </c>
      <c r="R117" s="13">
        <f t="shared" si="231"/>
        <v>0.11534155913636969</v>
      </c>
      <c r="S117" s="13">
        <f t="shared" si="232"/>
        <v>4.193704479623795E-2</v>
      </c>
      <c r="T117" s="13">
        <f t="shared" si="233"/>
        <v>4.2615366884200846E-2</v>
      </c>
      <c r="U117" s="13">
        <f t="shared" si="234"/>
        <v>9.8357349825723389E-2</v>
      </c>
      <c r="V117" s="13">
        <f t="shared" si="235"/>
        <v>7.8205608991067273E-3</v>
      </c>
      <c r="W117" s="13">
        <f t="shared" si="236"/>
        <v>6.1546645908783478E-3</v>
      </c>
      <c r="X117" s="13">
        <f t="shared" si="237"/>
        <v>1.2113397749447766E-2</v>
      </c>
      <c r="Y117" s="13">
        <f t="shared" si="238"/>
        <v>1.192058501886497E-2</v>
      </c>
      <c r="Z117" s="13">
        <f t="shared" si="239"/>
        <v>7.5670421040274355E-2</v>
      </c>
      <c r="AA117" s="13">
        <f t="shared" si="240"/>
        <v>6.4527843471566065E-2</v>
      </c>
      <c r="AB117" s="13">
        <f t="shared" si="241"/>
        <v>2.7513013181694822E-2</v>
      </c>
      <c r="AC117" s="13">
        <f t="shared" si="242"/>
        <v>8.20352503473123E-4</v>
      </c>
      <c r="AD117" s="13">
        <f t="shared" si="243"/>
        <v>1.312095359984891E-3</v>
      </c>
      <c r="AE117" s="13">
        <f t="shared" si="244"/>
        <v>2.5824206577004663E-3</v>
      </c>
      <c r="AF117" s="13">
        <f t="shared" si="245"/>
        <v>2.5413154625418787E-3</v>
      </c>
      <c r="AG117" s="13">
        <f t="shared" si="246"/>
        <v>1.6672430343978798E-3</v>
      </c>
      <c r="AH117" s="13">
        <f t="shared" si="247"/>
        <v>3.7232975672123934E-2</v>
      </c>
      <c r="AI117" s="13">
        <f t="shared" si="248"/>
        <v>3.175036682923589E-2</v>
      </c>
      <c r="AJ117" s="13">
        <f t="shared" si="249"/>
        <v>1.3537539984291256E-2</v>
      </c>
      <c r="AK117" s="13">
        <f t="shared" si="250"/>
        <v>3.848039295880581E-3</v>
      </c>
      <c r="AL117" s="13">
        <f t="shared" si="251"/>
        <v>5.5073551977602127E-5</v>
      </c>
      <c r="AM117" s="13">
        <f t="shared" si="252"/>
        <v>2.2377748886532754E-4</v>
      </c>
      <c r="AN117" s="13">
        <f t="shared" si="253"/>
        <v>4.4043110554160673E-4</v>
      </c>
      <c r="AO117" s="13">
        <f t="shared" si="254"/>
        <v>4.3342062624838372E-4</v>
      </c>
      <c r="AP117" s="13">
        <f t="shared" si="255"/>
        <v>2.8434782329392788E-4</v>
      </c>
      <c r="AQ117" s="13">
        <f t="shared" si="256"/>
        <v>1.3991088514611795E-4</v>
      </c>
      <c r="AR117" s="13">
        <f t="shared" si="257"/>
        <v>1.4656130713618093E-2</v>
      </c>
      <c r="AS117" s="13">
        <f t="shared" si="258"/>
        <v>1.2497994534533007E-2</v>
      </c>
      <c r="AT117" s="13">
        <f t="shared" si="259"/>
        <v>5.3288234950060872E-3</v>
      </c>
      <c r="AU117" s="13">
        <f t="shared" si="260"/>
        <v>1.5147155416264256E-3</v>
      </c>
      <c r="AV117" s="13">
        <f t="shared" si="261"/>
        <v>3.2291787871114512E-4</v>
      </c>
      <c r="AW117" s="13">
        <f t="shared" si="262"/>
        <v>2.5675752146083165E-6</v>
      </c>
      <c r="AX117" s="13">
        <f t="shared" si="263"/>
        <v>3.1804322339452773E-5</v>
      </c>
      <c r="AY117" s="13">
        <f t="shared" si="264"/>
        <v>6.2596166039725218E-5</v>
      </c>
      <c r="AZ117" s="13">
        <f t="shared" si="265"/>
        <v>6.1599803338873278E-5</v>
      </c>
      <c r="BA117" s="13">
        <f t="shared" si="266"/>
        <v>4.0412866702621461E-5</v>
      </c>
      <c r="BB117" s="13">
        <f t="shared" si="267"/>
        <v>1.9884801248543928E-5</v>
      </c>
      <c r="BC117" s="13">
        <f t="shared" si="268"/>
        <v>7.8273154657141963E-6</v>
      </c>
      <c r="BD117" s="13">
        <f t="shared" si="269"/>
        <v>4.8076148364248833E-3</v>
      </c>
      <c r="BE117" s="13">
        <f t="shared" si="270"/>
        <v>4.0996866856508087E-3</v>
      </c>
      <c r="BF117" s="13">
        <f t="shared" si="271"/>
        <v>1.7480009830613972E-3</v>
      </c>
      <c r="BG117" s="13">
        <f t="shared" si="272"/>
        <v>4.9686844728535039E-4</v>
      </c>
      <c r="BH117" s="13">
        <f t="shared" si="273"/>
        <v>1.0592596470199617E-4</v>
      </c>
      <c r="BI117" s="13">
        <f t="shared" si="274"/>
        <v>1.8065643023783716E-5</v>
      </c>
      <c r="BJ117" s="14">
        <f t="shared" si="275"/>
        <v>0.1550878810869312</v>
      </c>
      <c r="BK117" s="14">
        <f t="shared" si="276"/>
        <v>0.21019537619973586</v>
      </c>
      <c r="BL117" s="14">
        <f t="shared" si="277"/>
        <v>0.55491261454061858</v>
      </c>
      <c r="BM117" s="14">
        <f t="shared" si="278"/>
        <v>0.53132299531269067</v>
      </c>
      <c r="BN117" s="14">
        <f t="shared" si="279"/>
        <v>0.46448326896404413</v>
      </c>
    </row>
    <row r="118" spans="1:66" x14ac:dyDescent="0.25">
      <c r="A118" t="s">
        <v>99</v>
      </c>
      <c r="B118" t="s">
        <v>100</v>
      </c>
      <c r="C118" t="s">
        <v>109</v>
      </c>
      <c r="D118" s="11">
        <v>44201</v>
      </c>
      <c r="E118" s="10">
        <f>VLOOKUP(A118,home!$A$2:$E$405,3,FALSE)</f>
        <v>1.3478000000000001</v>
      </c>
      <c r="F118" s="10">
        <f>VLOOKUP(B118,home!$B$2:$E$405,3,FALSE)</f>
        <v>1</v>
      </c>
      <c r="G118" s="10">
        <f>VLOOKUP(C118,away!$B$2:$E$405,4,FALSE)</f>
        <v>0.871</v>
      </c>
      <c r="H118" s="10">
        <f>VLOOKUP(A118,away!$A$2:$E$405,3,FALSE)</f>
        <v>1.2736000000000001</v>
      </c>
      <c r="I118" s="10">
        <f>VLOOKUP(C118,away!$B$2:$E$405,3,FALSE)</f>
        <v>1.2290000000000001</v>
      </c>
      <c r="J118" s="10">
        <f>VLOOKUP(B118,home!$B$2:$E$405,4,FALSE)</f>
        <v>0.88759999999999994</v>
      </c>
      <c r="K118" s="12">
        <f t="shared" si="224"/>
        <v>1.1739338000000001</v>
      </c>
      <c r="L118" s="12">
        <f t="shared" si="225"/>
        <v>1.38931980544</v>
      </c>
      <c r="M118" s="13">
        <f t="shared" si="226"/>
        <v>7.7053630047850069E-2</v>
      </c>
      <c r="N118" s="13">
        <f t="shared" si="227"/>
        <v>9.0455860725866824E-2</v>
      </c>
      <c r="O118" s="13">
        <f t="shared" si="228"/>
        <v>0.1070521343065248</v>
      </c>
      <c r="P118" s="13">
        <f t="shared" si="229"/>
        <v>0.12567211882456902</v>
      </c>
      <c r="Q118" s="13">
        <f t="shared" si="230"/>
        <v>5.3094596157093804E-2</v>
      </c>
      <c r="R118" s="13">
        <f t="shared" si="231"/>
        <v>7.4364825203338897E-2</v>
      </c>
      <c r="S118" s="13">
        <f t="shared" si="232"/>
        <v>5.1241847528951258E-2</v>
      </c>
      <c r="T118" s="13">
        <f t="shared" si="233"/>
        <v>7.3765374002888948E-2</v>
      </c>
      <c r="U118" s="13">
        <f t="shared" si="234"/>
        <v>8.7299381837291412E-2</v>
      </c>
      <c r="V118" s="13">
        <f t="shared" si="235"/>
        <v>9.285987705287279E-3</v>
      </c>
      <c r="W118" s="13">
        <f t="shared" si="236"/>
        <v>2.0776513675387517E-2</v>
      </c>
      <c r="X118" s="13">
        <f t="shared" si="237"/>
        <v>2.8865221937210885E-2</v>
      </c>
      <c r="Y118" s="13">
        <f t="shared" si="238"/>
        <v>2.0051512262894127E-2</v>
      </c>
      <c r="Z118" s="13">
        <f t="shared" si="239"/>
        <v>3.44388414943608E-2</v>
      </c>
      <c r="AA118" s="13">
        <f t="shared" si="240"/>
        <v>4.0428920063072658E-2</v>
      </c>
      <c r="AB118" s="13">
        <f t="shared" si="241"/>
        <v>2.3730437879769566E-2</v>
      </c>
      <c r="AC118" s="13">
        <f t="shared" si="242"/>
        <v>9.4657265788261125E-4</v>
      </c>
      <c r="AD118" s="13">
        <f t="shared" si="243"/>
        <v>6.0975629124249047E-3</v>
      </c>
      <c r="AE118" s="13">
        <f t="shared" si="244"/>
        <v>8.4714649191483284E-3</v>
      </c>
      <c r="AF118" s="13">
        <f t="shared" si="245"/>
        <v>5.8847869966314713E-3</v>
      </c>
      <c r="AG118" s="13">
        <f t="shared" si="246"/>
        <v>2.7252837084052925E-3</v>
      </c>
      <c r="AH118" s="13">
        <f t="shared" si="247"/>
        <v>1.1961641141131095E-2</v>
      </c>
      <c r="AI118" s="13">
        <f t="shared" si="248"/>
        <v>1.4042174839044363E-2</v>
      </c>
      <c r="AJ118" s="13">
        <f t="shared" si="249"/>
        <v>8.2422918345318695E-3</v>
      </c>
      <c r="AK118" s="13">
        <f t="shared" si="250"/>
        <v>3.2253016580069912E-3</v>
      </c>
      <c r="AL118" s="13">
        <f t="shared" si="251"/>
        <v>6.175324457193725E-5</v>
      </c>
      <c r="AM118" s="13">
        <f t="shared" si="252"/>
        <v>1.4316270401044063E-3</v>
      </c>
      <c r="AN118" s="13">
        <f t="shared" si="253"/>
        <v>1.9889878008204969E-3</v>
      </c>
      <c r="AO118" s="13">
        <f t="shared" si="254"/>
        <v>1.3816700722292334E-3</v>
      </c>
      <c r="AP118" s="13">
        <f t="shared" si="255"/>
        <v>6.3986053197726304E-4</v>
      </c>
      <c r="AQ118" s="13">
        <f t="shared" si="256"/>
        <v>2.2224272744884665E-4</v>
      </c>
      <c r="AR118" s="13">
        <f t="shared" si="257"/>
        <v>3.3237089885878668E-3</v>
      </c>
      <c r="AS118" s="13">
        <f t="shared" si="258"/>
        <v>3.9018143230671112E-3</v>
      </c>
      <c r="AT118" s="13">
        <f t="shared" si="259"/>
        <v>2.2902358575863013E-3</v>
      </c>
      <c r="AU118" s="13">
        <f t="shared" si="260"/>
        <v>8.9619509439751543E-4</v>
      </c>
      <c r="AV118" s="13">
        <f t="shared" si="261"/>
        <v>2.6301842817685834E-4</v>
      </c>
      <c r="AW118" s="13">
        <f t="shared" si="262"/>
        <v>2.7977126972862291E-6</v>
      </c>
      <c r="AX118" s="13">
        <f t="shared" si="263"/>
        <v>2.8010589522875316E-4</v>
      </c>
      <c r="AY118" s="13">
        <f t="shared" si="264"/>
        <v>3.8915666786180838E-4</v>
      </c>
      <c r="AZ118" s="13">
        <f t="shared" si="265"/>
        <v>2.7033153303972321E-4</v>
      </c>
      <c r="BA118" s="13">
        <f t="shared" si="266"/>
        <v>1.2519231762901504E-4</v>
      </c>
      <c r="BB118" s="13">
        <f t="shared" si="267"/>
        <v>4.3483041592731494E-5</v>
      </c>
      <c r="BC118" s="13">
        <f t="shared" si="268"/>
        <v>1.2082370177110616E-5</v>
      </c>
      <c r="BD118" s="13">
        <f t="shared" si="269"/>
        <v>7.6961578756067886E-4</v>
      </c>
      <c r="BE118" s="13">
        <f t="shared" si="270"/>
        <v>9.0347798603110049E-4</v>
      </c>
      <c r="BF118" s="13">
        <f t="shared" si="271"/>
        <v>5.3031167267891843E-4</v>
      </c>
      <c r="BG118" s="13">
        <f t="shared" si="272"/>
        <v>2.0751693236410637E-4</v>
      </c>
      <c r="BH118" s="13">
        <f t="shared" si="273"/>
        <v>6.0902785243634555E-5</v>
      </c>
      <c r="BI118" s="13">
        <f t="shared" si="274"/>
        <v>1.4299167622328762E-5</v>
      </c>
      <c r="BJ118" s="14">
        <f t="shared" si="275"/>
        <v>0.3169729172960617</v>
      </c>
      <c r="BK118" s="14">
        <f t="shared" si="276"/>
        <v>0.26465106667697397</v>
      </c>
      <c r="BL118" s="14">
        <f t="shared" si="277"/>
        <v>0.38350820578602801</v>
      </c>
      <c r="BM118" s="14">
        <f t="shared" si="278"/>
        <v>0.47149150703301657</v>
      </c>
      <c r="BN118" s="14">
        <f t="shared" si="279"/>
        <v>0.52769316526524346</v>
      </c>
    </row>
    <row r="119" spans="1:66" x14ac:dyDescent="0.25">
      <c r="A119" t="s">
        <v>99</v>
      </c>
      <c r="B119" t="s">
        <v>104</v>
      </c>
      <c r="C119" t="s">
        <v>117</v>
      </c>
      <c r="D119" s="11">
        <v>44201</v>
      </c>
      <c r="E119" s="10">
        <f>VLOOKUP(A119,home!$A$2:$E$405,3,FALSE)</f>
        <v>1.3478000000000001</v>
      </c>
      <c r="F119" s="10">
        <f>VLOOKUP(B119,home!$B$2:$E$405,3,FALSE)</f>
        <v>0.7419</v>
      </c>
      <c r="G119" s="10">
        <f>VLOOKUP(C119,away!$B$2:$E$405,4,FALSE)</f>
        <v>1</v>
      </c>
      <c r="H119" s="10">
        <f>VLOOKUP(A119,away!$A$2:$E$405,3,FALSE)</f>
        <v>1.2736000000000001</v>
      </c>
      <c r="I119" s="10">
        <f>VLOOKUP(C119,away!$B$2:$E$405,3,FALSE)</f>
        <v>0.81930000000000003</v>
      </c>
      <c r="J119" s="10">
        <f>VLOOKUP(B119,home!$B$2:$E$405,4,FALSE)</f>
        <v>1.0924</v>
      </c>
      <c r="K119" s="12">
        <f t="shared" si="224"/>
        <v>0.99993282000000006</v>
      </c>
      <c r="L119" s="12">
        <f t="shared" si="225"/>
        <v>1.1398762283520001</v>
      </c>
      <c r="M119" s="13">
        <f t="shared" si="226"/>
        <v>0.11767731155308264</v>
      </c>
      <c r="N119" s="13">
        <f t="shared" si="227"/>
        <v>0.1176694059912925</v>
      </c>
      <c r="O119" s="13">
        <f t="shared" si="228"/>
        <v>0.1341375700557311</v>
      </c>
      <c r="P119" s="13">
        <f t="shared" si="229"/>
        <v>0.13412855869377474</v>
      </c>
      <c r="Q119" s="13">
        <f t="shared" si="230"/>
        <v>5.8830750480299003E-2</v>
      </c>
      <c r="R119" s="13">
        <f t="shared" si="231"/>
        <v>7.6450113717714499E-2</v>
      </c>
      <c r="S119" s="13">
        <f t="shared" si="232"/>
        <v>3.8219921112733195E-2</v>
      </c>
      <c r="T119" s="13">
        <f t="shared" si="233"/>
        <v>6.7059773968600855E-2</v>
      </c>
      <c r="U119" s="13">
        <f t="shared" si="234"/>
        <v>7.6444977799074929E-2</v>
      </c>
      <c r="V119" s="13">
        <f t="shared" si="235"/>
        <v>4.8403391959320821E-3</v>
      </c>
      <c r="W119" s="13">
        <f t="shared" si="236"/>
        <v>1.9608932743493915E-2</v>
      </c>
      <c r="X119" s="13">
        <f t="shared" si="237"/>
        <v>2.2351756297661882E-2</v>
      </c>
      <c r="Y119" s="13">
        <f t="shared" si="238"/>
        <v>1.273911783281095E-2</v>
      </c>
      <c r="Z119" s="13">
        <f t="shared" si="239"/>
        <v>2.9047889093876622E-2</v>
      </c>
      <c r="AA119" s="13">
        <f t="shared" si="240"/>
        <v>2.9045937656687296E-2</v>
      </c>
      <c r="AB119" s="13">
        <f t="shared" si="241"/>
        <v>1.4521993175297759E-2</v>
      </c>
      <c r="AC119" s="13">
        <f t="shared" si="242"/>
        <v>3.4481355803158412E-4</v>
      </c>
      <c r="AD119" s="13">
        <f t="shared" si="243"/>
        <v>4.9019038538480513E-3</v>
      </c>
      <c r="AE119" s="13">
        <f t="shared" si="244"/>
        <v>5.5875636766684516E-3</v>
      </c>
      <c r="AF119" s="13">
        <f t="shared" si="245"/>
        <v>3.1845655047187354E-3</v>
      </c>
      <c r="AG119" s="13">
        <f t="shared" si="246"/>
        <v>1.2100035054862248E-3</v>
      </c>
      <c r="AH119" s="13">
        <f t="shared" si="247"/>
        <v>8.2777495654788209E-3</v>
      </c>
      <c r="AI119" s="13">
        <f t="shared" si="248"/>
        <v>8.2771934662630112E-3</v>
      </c>
      <c r="AJ119" s="13">
        <f t="shared" si="249"/>
        <v>4.1383187022029739E-3</v>
      </c>
      <c r="AK119" s="13">
        <f t="shared" si="250"/>
        <v>1.3793468966508537E-3</v>
      </c>
      <c r="AL119" s="13">
        <f t="shared" si="251"/>
        <v>1.5720734930619554E-5</v>
      </c>
      <c r="AM119" s="13">
        <f t="shared" si="252"/>
        <v>9.8031490878943014E-4</v>
      </c>
      <c r="AN119" s="13">
        <f t="shared" si="253"/>
        <v>1.1174376608281307E-3</v>
      </c>
      <c r="AO119" s="13">
        <f t="shared" si="254"/>
        <v>6.3687031312162573E-4</v>
      </c>
      <c r="AP119" s="13">
        <f t="shared" si="255"/>
        <v>2.4198444349014526E-4</v>
      </c>
      <c r="AQ119" s="13">
        <f t="shared" si="256"/>
        <v>6.8958078691351124E-5</v>
      </c>
      <c r="AR119" s="13">
        <f t="shared" si="257"/>
        <v>1.8871219907880819E-3</v>
      </c>
      <c r="AS119" s="13">
        <f t="shared" si="258"/>
        <v>1.8869952139327405E-3</v>
      </c>
      <c r="AT119" s="13">
        <f t="shared" si="259"/>
        <v>9.4343422279713431E-4</v>
      </c>
      <c r="AU119" s="13">
        <f t="shared" si="260"/>
        <v>3.144569476286823E-4</v>
      </c>
      <c r="AV119" s="13">
        <f t="shared" si="261"/>
        <v>7.8608955602735156E-5</v>
      </c>
      <c r="AW119" s="13">
        <f t="shared" si="262"/>
        <v>4.9773578318680307E-7</v>
      </c>
      <c r="AX119" s="13">
        <f t="shared" si="263"/>
        <v>1.6337484187230956E-4</v>
      </c>
      <c r="AY119" s="13">
        <f t="shared" si="264"/>
        <v>1.8622709856101267E-4</v>
      </c>
      <c r="AZ119" s="13">
        <f t="shared" si="265"/>
        <v>1.0613792136233168E-4</v>
      </c>
      <c r="BA119" s="13">
        <f t="shared" si="266"/>
        <v>4.0328031162538591E-5</v>
      </c>
      <c r="BB119" s="13">
        <f t="shared" si="267"/>
        <v>1.1492241014604104E-5</v>
      </c>
      <c r="BC119" s="13">
        <f t="shared" si="268"/>
        <v>2.6199464686078187E-6</v>
      </c>
      <c r="BD119" s="13">
        <f t="shared" si="269"/>
        <v>3.5851424954993903E-4</v>
      </c>
      <c r="BE119" s="13">
        <f t="shared" si="270"/>
        <v>3.5849016456265424E-4</v>
      </c>
      <c r="BF119" s="13">
        <f t="shared" si="271"/>
        <v>1.7923304059669947E-4</v>
      </c>
      <c r="BG119" s="13">
        <f t="shared" si="272"/>
        <v>5.9740333240344072E-5</v>
      </c>
      <c r="BH119" s="13">
        <f t="shared" si="273"/>
        <v>1.4934079971189245E-5</v>
      </c>
      <c r="BI119" s="13">
        <f t="shared" si="274"/>
        <v>2.9866153399393568E-6</v>
      </c>
      <c r="BJ119" s="14">
        <f t="shared" si="275"/>
        <v>0.31669951934024265</v>
      </c>
      <c r="BK119" s="14">
        <f t="shared" si="276"/>
        <v>0.2954128919470459</v>
      </c>
      <c r="BL119" s="14">
        <f t="shared" si="277"/>
        <v>0.35875771684911129</v>
      </c>
      <c r="BM119" s="14">
        <f t="shared" si="278"/>
        <v>0.3608385773756041</v>
      </c>
      <c r="BN119" s="14">
        <f t="shared" si="279"/>
        <v>0.63889371049189436</v>
      </c>
    </row>
    <row r="120" spans="1:66" x14ac:dyDescent="0.25">
      <c r="A120" t="s">
        <v>99</v>
      </c>
      <c r="B120" t="s">
        <v>106</v>
      </c>
      <c r="C120" t="s">
        <v>103</v>
      </c>
      <c r="D120" s="11">
        <v>44201</v>
      </c>
      <c r="E120" s="10">
        <f>VLOOKUP(A120,home!$A$2:$E$405,3,FALSE)</f>
        <v>1.3478000000000001</v>
      </c>
      <c r="F120" s="10">
        <f>VLOOKUP(B120,home!$B$2:$E$405,3,FALSE)</f>
        <v>1.0323</v>
      </c>
      <c r="G120" s="10">
        <f>VLOOKUP(C120,away!$B$2:$E$405,4,FALSE)</f>
        <v>0.96779999999999999</v>
      </c>
      <c r="H120" s="10">
        <f>VLOOKUP(A120,away!$A$2:$E$405,3,FALSE)</f>
        <v>1.2736000000000001</v>
      </c>
      <c r="I120" s="10">
        <f>VLOOKUP(C120,away!$B$2:$E$405,3,FALSE)</f>
        <v>1.0924</v>
      </c>
      <c r="J120" s="10">
        <f>VLOOKUP(B120,home!$B$2:$E$405,4,FALSE)</f>
        <v>1.4338</v>
      </c>
      <c r="K120" s="12">
        <f t="shared" si="224"/>
        <v>1.3465329871320002</v>
      </c>
      <c r="L120" s="12">
        <f t="shared" si="225"/>
        <v>1.9948181816320003</v>
      </c>
      <c r="M120" s="13">
        <f t="shared" si="226"/>
        <v>3.5389108744535255E-2</v>
      </c>
      <c r="N120" s="13">
        <f t="shared" si="227"/>
        <v>4.7652602309718246E-2</v>
      </c>
      <c r="O120" s="13">
        <f t="shared" si="228"/>
        <v>7.0594837555350939E-2</v>
      </c>
      <c r="P120" s="13">
        <f t="shared" si="229"/>
        <v>9.5058277489505016E-2</v>
      </c>
      <c r="Q120" s="13">
        <f t="shared" si="230"/>
        <v>3.2082900466359081E-2</v>
      </c>
      <c r="R120" s="13">
        <f t="shared" si="231"/>
        <v>7.0411932742385816E-2</v>
      </c>
      <c r="S120" s="13">
        <f t="shared" si="232"/>
        <v>6.3833736139703418E-2</v>
      </c>
      <c r="T120" s="13">
        <f t="shared" si="233"/>
        <v>6.3999553169782883E-2</v>
      </c>
      <c r="U120" s="13">
        <f t="shared" si="234"/>
        <v>9.4811990125342263E-2</v>
      </c>
      <c r="V120" s="13">
        <f t="shared" si="235"/>
        <v>1.9051451510320564E-2</v>
      </c>
      <c r="W120" s="13">
        <f t="shared" si="236"/>
        <v>1.4400227933608381E-2</v>
      </c>
      <c r="X120" s="13">
        <f t="shared" si="237"/>
        <v>2.8725836501607011E-2</v>
      </c>
      <c r="Y120" s="13">
        <f t="shared" si="238"/>
        <v>2.8651410467996925E-2</v>
      </c>
      <c r="Z120" s="13">
        <f t="shared" si="239"/>
        <v>4.6819667879453596E-2</v>
      </c>
      <c r="AA120" s="13">
        <f t="shared" si="240"/>
        <v>6.3044227246248807E-2</v>
      </c>
      <c r="AB120" s="13">
        <f t="shared" si="241"/>
        <v>4.2445565817660028E-2</v>
      </c>
      <c r="AC120" s="13">
        <f t="shared" si="242"/>
        <v>3.1983677826542371E-3</v>
      </c>
      <c r="AD120" s="13">
        <f t="shared" si="243"/>
        <v>4.8475954837058433E-3</v>
      </c>
      <c r="AE120" s="13">
        <f t="shared" si="244"/>
        <v>9.6700716080935882E-3</v>
      </c>
      <c r="AF120" s="13">
        <f t="shared" si="245"/>
        <v>9.645017330754244E-3</v>
      </c>
      <c r="AG120" s="13">
        <f t="shared" si="246"/>
        <v>6.413351977848104E-3</v>
      </c>
      <c r="AH120" s="13">
        <f t="shared" si="247"/>
        <v>2.334918118597645E-2</v>
      </c>
      <c r="AI120" s="13">
        <f t="shared" si="248"/>
        <v>3.1440442689439171E-2</v>
      </c>
      <c r="AJ120" s="13">
        <f t="shared" si="249"/>
        <v>2.1167796605681494E-2</v>
      </c>
      <c r="AK120" s="13">
        <f t="shared" si="250"/>
        <v>9.5010454648169727E-3</v>
      </c>
      <c r="AL120" s="13">
        <f t="shared" si="251"/>
        <v>3.4364395485827212E-4</v>
      </c>
      <c r="AM120" s="13">
        <f t="shared" si="252"/>
        <v>1.3054894454164034E-3</v>
      </c>
      <c r="AN120" s="13">
        <f t="shared" si="253"/>
        <v>2.6042140816453182E-3</v>
      </c>
      <c r="AO120" s="13">
        <f t="shared" si="254"/>
        <v>2.5974667994640818E-3</v>
      </c>
      <c r="AP120" s="13">
        <f t="shared" si="255"/>
        <v>1.7271579992521441E-3</v>
      </c>
      <c r="AQ120" s="13">
        <f t="shared" si="256"/>
        <v>8.6134154486483148E-4</v>
      </c>
      <c r="AR120" s="13">
        <f t="shared" si="257"/>
        <v>9.3154742312011284E-3</v>
      </c>
      <c r="AS120" s="13">
        <f t="shared" si="258"/>
        <v>1.2543593343090428E-2</v>
      </c>
      <c r="AT120" s="13">
        <f t="shared" si="259"/>
        <v>8.4451811068203143E-3</v>
      </c>
      <c r="AU120" s="13">
        <f t="shared" si="260"/>
        <v>3.7905716475458303E-3</v>
      </c>
      <c r="AV120" s="13">
        <f t="shared" si="261"/>
        <v>1.2760324408769392E-3</v>
      </c>
      <c r="AW120" s="13">
        <f t="shared" si="262"/>
        <v>2.5640501945824151E-5</v>
      </c>
      <c r="AX120" s="13">
        <f t="shared" si="263"/>
        <v>2.9298076710097489E-4</v>
      </c>
      <c r="AY120" s="13">
        <f t="shared" si="264"/>
        <v>5.8444336108151541E-4</v>
      </c>
      <c r="AZ120" s="13">
        <f t="shared" si="265"/>
        <v>5.8292912140976163E-4</v>
      </c>
      <c r="BA120" s="13">
        <f t="shared" si="266"/>
        <v>3.8761253666365347E-4</v>
      </c>
      <c r="BB120" s="13">
        <f t="shared" si="267"/>
        <v>1.9330413389128908E-4</v>
      </c>
      <c r="BC120" s="13">
        <f t="shared" si="268"/>
        <v>7.712132017419397E-5</v>
      </c>
      <c r="BD120" s="13">
        <f t="shared" si="269"/>
        <v>3.0971128944873982E-3</v>
      </c>
      <c r="BE120" s="13">
        <f t="shared" si="270"/>
        <v>4.1703646772991518E-3</v>
      </c>
      <c r="BF120" s="13">
        <f t="shared" si="271"/>
        <v>2.8077668031767037E-3</v>
      </c>
      <c r="BG120" s="13">
        <f t="shared" si="272"/>
        <v>1.2602502068838647E-3</v>
      </c>
      <c r="BH120" s="13">
        <f t="shared" si="273"/>
        <v>4.2424211890226306E-4</v>
      </c>
      <c r="BI120" s="13">
        <f t="shared" si="274"/>
        <v>1.142512015265346E-4</v>
      </c>
      <c r="BJ120" s="14">
        <f t="shared" si="275"/>
        <v>0.25730262836043843</v>
      </c>
      <c r="BK120" s="14">
        <f t="shared" si="276"/>
        <v>0.21745902898265829</v>
      </c>
      <c r="BL120" s="14">
        <f t="shared" si="277"/>
        <v>0.4740118601047123</v>
      </c>
      <c r="BM120" s="14">
        <f t="shared" si="278"/>
        <v>0.64384472316027286</v>
      </c>
      <c r="BN120" s="14">
        <f t="shared" si="279"/>
        <v>0.3511896593078544</v>
      </c>
    </row>
    <row r="121" spans="1:66" x14ac:dyDescent="0.25">
      <c r="A121" t="s">
        <v>99</v>
      </c>
      <c r="B121" t="s">
        <v>108</v>
      </c>
      <c r="C121" t="s">
        <v>115</v>
      </c>
      <c r="D121" s="11">
        <v>44201</v>
      </c>
      <c r="E121" s="10">
        <f>VLOOKUP(A121,home!$A$2:$E$405,3,FALSE)</f>
        <v>1.3478000000000001</v>
      </c>
      <c r="F121" s="10">
        <f>VLOOKUP(B121,home!$B$2:$E$405,3,FALSE)</f>
        <v>0.8387</v>
      </c>
      <c r="G121" s="10">
        <f>VLOOKUP(C121,away!$B$2:$E$405,4,FALSE)</f>
        <v>1.0968</v>
      </c>
      <c r="H121" s="10">
        <f>VLOOKUP(A121,away!$A$2:$E$405,3,FALSE)</f>
        <v>1.2736000000000001</v>
      </c>
      <c r="I121" s="10">
        <f>VLOOKUP(C121,away!$B$2:$E$405,3,FALSE)</f>
        <v>0.95589999999999997</v>
      </c>
      <c r="J121" s="10">
        <f>VLOOKUP(B121,home!$B$2:$E$405,4,FALSE)</f>
        <v>0.58030000000000004</v>
      </c>
      <c r="K121" s="12">
        <f t="shared" si="224"/>
        <v>1.239822566448</v>
      </c>
      <c r="L121" s="12">
        <f t="shared" si="225"/>
        <v>0.70647708947200005</v>
      </c>
      <c r="M121" s="13">
        <f t="shared" si="226"/>
        <v>0.14280150985475198</v>
      </c>
      <c r="N121" s="13">
        <f t="shared" si="227"/>
        <v>0.17704853444076796</v>
      </c>
      <c r="O121" s="13">
        <f t="shared" si="228"/>
        <v>0.10088599505439232</v>
      </c>
      <c r="P121" s="13">
        <f t="shared" si="229"/>
        <v>0.12508073330699693</v>
      </c>
      <c r="Q121" s="13">
        <f t="shared" si="230"/>
        <v>0.10975438417810507</v>
      </c>
      <c r="R121" s="13">
        <f t="shared" si="231"/>
        <v>3.5636822077256831E-2</v>
      </c>
      <c r="S121" s="13">
        <f t="shared" si="232"/>
        <v>2.7389748645741421E-2</v>
      </c>
      <c r="T121" s="13">
        <f t="shared" si="233"/>
        <v>7.7538957890939411E-2</v>
      </c>
      <c r="U121" s="13">
        <f t="shared" si="234"/>
        <v>4.4183336207875311E-2</v>
      </c>
      <c r="V121" s="13">
        <f t="shared" si="235"/>
        <v>2.6656501890773556E-3</v>
      </c>
      <c r="W121" s="13">
        <f t="shared" si="236"/>
        <v>4.5358654090206015E-2</v>
      </c>
      <c r="X121" s="13">
        <f t="shared" si="237"/>
        <v>3.2044849924015982E-2</v>
      </c>
      <c r="Y121" s="13">
        <f t="shared" si="238"/>
        <v>1.1319476153442923E-2</v>
      </c>
      <c r="Z121" s="13">
        <f t="shared" si="239"/>
        <v>8.392199446390641E-3</v>
      </c>
      <c r="AA121" s="13">
        <f t="shared" si="240"/>
        <v>1.040483825576753E-2</v>
      </c>
      <c r="AB121" s="13">
        <f t="shared" si="241"/>
        <v>6.4500766348710176E-3</v>
      </c>
      <c r="AC121" s="13">
        <f t="shared" si="242"/>
        <v>1.4592872684297261E-4</v>
      </c>
      <c r="AD121" s="13">
        <f t="shared" si="243"/>
        <v>1.4059170731186572E-2</v>
      </c>
      <c r="AE121" s="13">
        <f t="shared" si="244"/>
        <v>9.9324820185586211E-3</v>
      </c>
      <c r="AF121" s="13">
        <f t="shared" si="245"/>
        <v>3.5085354938521347E-3</v>
      </c>
      <c r="AG121" s="13">
        <f t="shared" si="246"/>
        <v>8.2623331466862091E-4</v>
      </c>
      <c r="AH121" s="13">
        <f t="shared" si="247"/>
        <v>1.4822241597886477E-3</v>
      </c>
      <c r="AI121" s="13">
        <f t="shared" si="248"/>
        <v>1.8376949618403916E-3</v>
      </c>
      <c r="AJ121" s="13">
        <f t="shared" si="249"/>
        <v>1.1392078419687575E-3</v>
      </c>
      <c r="AK121" s="13">
        <f t="shared" si="250"/>
        <v>4.7080519678246427E-4</v>
      </c>
      <c r="AL121" s="13">
        <f t="shared" si="251"/>
        <v>5.1127952870081128E-6</v>
      </c>
      <c r="AM121" s="13">
        <f t="shared" si="252"/>
        <v>3.4861754276140676E-3</v>
      </c>
      <c r="AN121" s="13">
        <f t="shared" si="253"/>
        <v>2.4629030694895918E-3</v>
      </c>
      <c r="AO121" s="13">
        <f t="shared" si="254"/>
        <v>8.6999229609233087E-4</v>
      </c>
      <c r="AP121" s="13">
        <f t="shared" si="255"/>
        <v>2.0487654173545746E-4</v>
      </c>
      <c r="AQ121" s="13">
        <f t="shared" si="256"/>
        <v>3.6185145726588687E-5</v>
      </c>
      <c r="AR121" s="13">
        <f t="shared" si="257"/>
        <v>2.0943148207051298E-4</v>
      </c>
      <c r="AS121" s="13">
        <f t="shared" si="258"/>
        <v>2.596578775956717E-4</v>
      </c>
      <c r="AT121" s="13">
        <f t="shared" si="259"/>
        <v>1.6096484809955322E-4</v>
      </c>
      <c r="AU121" s="13">
        <f t="shared" si="260"/>
        <v>6.6522617026233544E-5</v>
      </c>
      <c r="AV121" s="13">
        <f t="shared" si="261"/>
        <v>2.0619060442075573E-5</v>
      </c>
      <c r="AW121" s="13">
        <f t="shared" si="262"/>
        <v>1.2439803573777977E-7</v>
      </c>
      <c r="AX121" s="13">
        <f t="shared" si="263"/>
        <v>7.2037316095873826E-4</v>
      </c>
      <c r="AY121" s="13">
        <f t="shared" si="264"/>
        <v>5.0892713408787411E-4</v>
      </c>
      <c r="AZ121" s="13">
        <f t="shared" si="265"/>
        <v>1.7977268022186375E-4</v>
      </c>
      <c r="BA121" s="13">
        <f t="shared" si="266"/>
        <v>4.2335093296574304E-5</v>
      </c>
      <c r="BB121" s="13">
        <f t="shared" si="267"/>
        <v>7.4771933736723491E-6</v>
      </c>
      <c r="BC121" s="13">
        <f t="shared" si="268"/>
        <v>1.0564931624102735E-6</v>
      </c>
      <c r="BD121" s="13">
        <f t="shared" si="269"/>
        <v>2.465975731616388E-5</v>
      </c>
      <c r="BE121" s="13">
        <f t="shared" si="270"/>
        <v>3.0573723603711144E-5</v>
      </c>
      <c r="BF121" s="13">
        <f t="shared" si="271"/>
        <v>1.8952996232112481E-5</v>
      </c>
      <c r="BG121" s="13">
        <f t="shared" si="272"/>
        <v>7.8327841434589923E-6</v>
      </c>
      <c r="BH121" s="13">
        <f t="shared" si="273"/>
        <v>2.427815634794132E-6</v>
      </c>
      <c r="BI121" s="13">
        <f t="shared" si="274"/>
        <v>6.0201212223860807E-7</v>
      </c>
      <c r="BJ121" s="14">
        <f t="shared" si="275"/>
        <v>0.48991135247150247</v>
      </c>
      <c r="BK121" s="14">
        <f t="shared" si="276"/>
        <v>0.29859761065278556</v>
      </c>
      <c r="BL121" s="14">
        <f t="shared" si="277"/>
        <v>0.20329324536482973</v>
      </c>
      <c r="BM121" s="14">
        <f t="shared" si="278"/>
        <v>0.30847762628718539</v>
      </c>
      <c r="BN121" s="14">
        <f t="shared" si="279"/>
        <v>0.69120797891227104</v>
      </c>
    </row>
    <row r="122" spans="1:66" x14ac:dyDescent="0.25">
      <c r="A122" t="s">
        <v>99</v>
      </c>
      <c r="B122" t="s">
        <v>110</v>
      </c>
      <c r="C122" t="s">
        <v>119</v>
      </c>
      <c r="D122" s="11">
        <v>44201</v>
      </c>
      <c r="E122" s="10">
        <f>VLOOKUP(A122,home!$A$2:$E$405,3,FALSE)</f>
        <v>1.3478000000000001</v>
      </c>
      <c r="F122" s="10">
        <f>VLOOKUP(B122,home!$B$2:$E$405,3,FALSE)</f>
        <v>1.0323</v>
      </c>
      <c r="G122" s="10">
        <f>VLOOKUP(C122,away!$B$2:$E$405,4,FALSE)</f>
        <v>1.1291</v>
      </c>
      <c r="H122" s="10">
        <f>VLOOKUP(A122,away!$A$2:$E$405,3,FALSE)</f>
        <v>1.2736000000000001</v>
      </c>
      <c r="I122" s="10">
        <f>VLOOKUP(C122,away!$B$2:$E$405,3,FALSE)</f>
        <v>0.95589999999999997</v>
      </c>
      <c r="J122" s="10">
        <f>VLOOKUP(B122,home!$B$2:$E$405,4,FALSE)</f>
        <v>0.47789999999999999</v>
      </c>
      <c r="K122" s="12">
        <f t="shared" si="224"/>
        <v>1.5709551516540001</v>
      </c>
      <c r="L122" s="12">
        <f t="shared" si="225"/>
        <v>0.58181182329600001</v>
      </c>
      <c r="M122" s="13">
        <f t="shared" si="226"/>
        <v>0.11616229452599018</v>
      </c>
      <c r="N122" s="13">
        <f t="shared" si="227"/>
        <v>0.18248575501355355</v>
      </c>
      <c r="O122" s="13">
        <f t="shared" si="228"/>
        <v>6.75845963764133E-2</v>
      </c>
      <c r="P122" s="13">
        <f t="shared" si="229"/>
        <v>0.10617236984998274</v>
      </c>
      <c r="Q122" s="13">
        <f t="shared" si="230"/>
        <v>0.1433384684710059</v>
      </c>
      <c r="R122" s="13">
        <f t="shared" si="231"/>
        <v>1.9660758622242626E-2</v>
      </c>
      <c r="S122" s="13">
        <f t="shared" si="232"/>
        <v>2.4260393971985893E-2</v>
      </c>
      <c r="T122" s="13">
        <f t="shared" si="233"/>
        <v>8.3396015689572139E-2</v>
      </c>
      <c r="U122" s="13">
        <f t="shared" si="234"/>
        <v>3.0886170043037856E-2</v>
      </c>
      <c r="V122" s="13">
        <f t="shared" si="235"/>
        <v>2.4637785455548064E-3</v>
      </c>
      <c r="W122" s="13">
        <f t="shared" si="236"/>
        <v>7.5059435158240373E-2</v>
      </c>
      <c r="X122" s="13">
        <f t="shared" si="237"/>
        <v>4.3670466824983711E-2</v>
      </c>
      <c r="Y122" s="13">
        <f t="shared" si="238"/>
        <v>1.2703996963815627E-2</v>
      </c>
      <c r="Z122" s="13">
        <f t="shared" si="239"/>
        <v>3.8129539404631787E-3</v>
      </c>
      <c r="AA122" s="13">
        <f t="shared" si="240"/>
        <v>5.9899796357900511E-3</v>
      </c>
      <c r="AB122" s="13">
        <f t="shared" si="241"/>
        <v>4.7049946835734675E-3</v>
      </c>
      <c r="AC122" s="13">
        <f t="shared" si="242"/>
        <v>1.4074339270033655E-4</v>
      </c>
      <c r="AD122" s="13">
        <f t="shared" si="243"/>
        <v>2.947875158551928E-2</v>
      </c>
      <c r="AE122" s="13">
        <f t="shared" si="244"/>
        <v>1.7151086208460821E-2</v>
      </c>
      <c r="AF122" s="13">
        <f t="shared" si="245"/>
        <v>4.9893523692257349E-3</v>
      </c>
      <c r="AG122" s="13">
        <f t="shared" si="246"/>
        <v>9.6762139966848082E-4</v>
      </c>
      <c r="AH122" s="13">
        <f t="shared" si="247"/>
        <v>5.5460542106113735E-4</v>
      </c>
      <c r="AI122" s="13">
        <f t="shared" si="248"/>
        <v>8.7126024335122969E-4</v>
      </c>
      <c r="AJ122" s="13">
        <f t="shared" si="249"/>
        <v>6.8435538386196618E-4</v>
      </c>
      <c r="AK122" s="13">
        <f t="shared" si="250"/>
        <v>3.5836387194670212E-4</v>
      </c>
      <c r="AL122" s="13">
        <f t="shared" si="251"/>
        <v>5.1455800196433367E-6</v>
      </c>
      <c r="AM122" s="13">
        <f t="shared" si="252"/>
        <v>9.2619593335200017E-3</v>
      </c>
      <c r="AN122" s="13">
        <f t="shared" si="253"/>
        <v>5.3887174471286756E-3</v>
      </c>
      <c r="AO122" s="13">
        <f t="shared" si="254"/>
        <v>1.5676097615704506E-3</v>
      </c>
      <c r="AP122" s="13">
        <f t="shared" si="255"/>
        <v>3.0401796453197064E-4</v>
      </c>
      <c r="AQ122" s="13">
        <f t="shared" si="256"/>
        <v>4.4220311564771107E-5</v>
      </c>
      <c r="AR122" s="13">
        <f t="shared" si="257"/>
        <v>6.4535198247485246E-5</v>
      </c>
      <c r="AS122" s="13">
        <f t="shared" si="258"/>
        <v>1.0138190214989915E-4</v>
      </c>
      <c r="AT122" s="13">
        <f t="shared" si="259"/>
        <v>7.963321073343293E-5</v>
      </c>
      <c r="AU122" s="13">
        <f t="shared" si="260"/>
        <v>4.1700067548145019E-5</v>
      </c>
      <c r="AV122" s="13">
        <f t="shared" si="261"/>
        <v>1.6377233984769554E-5</v>
      </c>
      <c r="AW122" s="13">
        <f t="shared" si="262"/>
        <v>1.3064059956602367E-7</v>
      </c>
      <c r="AX122" s="13">
        <f t="shared" si="263"/>
        <v>2.4250204549005165E-3</v>
      </c>
      <c r="AY122" s="13">
        <f t="shared" si="264"/>
        <v>1.4109055723957647E-3</v>
      </c>
      <c r="AZ122" s="13">
        <f t="shared" si="265"/>
        <v>4.1044077178703319E-4</v>
      </c>
      <c r="BA122" s="13">
        <f t="shared" si="266"/>
        <v>7.9599764596143745E-5</v>
      </c>
      <c r="BB122" s="13">
        <f t="shared" si="267"/>
        <v>1.1578021043403694E-5</v>
      </c>
      <c r="BC122" s="13">
        <f t="shared" si="268"/>
        <v>1.3472459066844321E-6</v>
      </c>
      <c r="BD122" s="13">
        <f t="shared" si="269"/>
        <v>6.2578902265230341E-6</v>
      </c>
      <c r="BE122" s="13">
        <f t="shared" si="270"/>
        <v>9.8308648898415782E-6</v>
      </c>
      <c r="BF122" s="13">
        <f t="shared" si="271"/>
        <v>7.7219239219555332E-6</v>
      </c>
      <c r="BG122" s="13">
        <f t="shared" si="272"/>
        <v>4.0435987219587681E-6</v>
      </c>
      <c r="BH122" s="13">
        <f t="shared" si="273"/>
        <v>1.5880780608706647E-6</v>
      </c>
      <c r="BI122" s="13">
        <f t="shared" si="274"/>
        <v>4.989598821906927E-7</v>
      </c>
      <c r="BJ122" s="14">
        <f t="shared" si="275"/>
        <v>0.61414636633299102</v>
      </c>
      <c r="BK122" s="14">
        <f t="shared" si="276"/>
        <v>0.25061563143862942</v>
      </c>
      <c r="BL122" s="14">
        <f t="shared" si="277"/>
        <v>0.1316286532096454</v>
      </c>
      <c r="BM122" s="14">
        <f t="shared" si="278"/>
        <v>0.3633885871307444</v>
      </c>
      <c r="BN122" s="14">
        <f t="shared" si="279"/>
        <v>0.63540424285918817</v>
      </c>
    </row>
    <row r="123" spans="1:66" x14ac:dyDescent="0.25">
      <c r="A123" t="s">
        <v>99</v>
      </c>
      <c r="B123" t="s">
        <v>112</v>
      </c>
      <c r="C123" t="s">
        <v>111</v>
      </c>
      <c r="D123" s="11">
        <v>44201</v>
      </c>
      <c r="E123" s="10">
        <f>VLOOKUP(A123,home!$A$2:$E$405,3,FALSE)</f>
        <v>1.3478000000000001</v>
      </c>
      <c r="F123" s="10">
        <f>VLOOKUP(B123,home!$B$2:$E$405,3,FALSE)</f>
        <v>0.6452</v>
      </c>
      <c r="G123" s="10">
        <f>VLOOKUP(C123,away!$B$2:$E$405,4,FALSE)</f>
        <v>0.6129</v>
      </c>
      <c r="H123" s="10">
        <f>VLOOKUP(A123,away!$A$2:$E$405,3,FALSE)</f>
        <v>1.2736000000000001</v>
      </c>
      <c r="I123" s="10">
        <f>VLOOKUP(C123,away!$B$2:$E$405,3,FALSE)</f>
        <v>1.0241</v>
      </c>
      <c r="J123" s="10">
        <f>VLOOKUP(B123,home!$B$2:$E$405,4,FALSE)</f>
        <v>0.88759999999999994</v>
      </c>
      <c r="K123" s="12">
        <f t="shared" si="224"/>
        <v>0.53297818322400003</v>
      </c>
      <c r="L123" s="12">
        <f t="shared" si="225"/>
        <v>1.157691141376</v>
      </c>
      <c r="M123" s="13">
        <f t="shared" si="226"/>
        <v>0.18439606185913135</v>
      </c>
      <c r="N123" s="13">
        <f t="shared" si="227"/>
        <v>9.8279078043340143E-2</v>
      </c>
      <c r="O123" s="13">
        <f t="shared" si="228"/>
        <v>0.21347368731893726</v>
      </c>
      <c r="P123" s="13">
        <f t="shared" si="229"/>
        <v>0.11377681803337543</v>
      </c>
      <c r="Q123" s="13">
        <f t="shared" si="230"/>
        <v>2.6190302232234567E-2</v>
      </c>
      <c r="R123" s="13">
        <f t="shared" si="231"/>
        <v>0.12356829836300193</v>
      </c>
      <c r="S123" s="13">
        <f t="shared" si="232"/>
        <v>1.7550760291845647E-2</v>
      </c>
      <c r="T123" s="13">
        <f t="shared" si="233"/>
        <v>3.0320280884218034E-2</v>
      </c>
      <c r="U123" s="13">
        <f t="shared" si="234"/>
        <v>6.5859207165593944E-2</v>
      </c>
      <c r="V123" s="13">
        <f t="shared" si="235"/>
        <v>1.2032491607344962E-3</v>
      </c>
      <c r="W123" s="13">
        <f t="shared" si="236"/>
        <v>4.6529532339412852E-3</v>
      </c>
      <c r="X123" s="13">
        <f t="shared" si="237"/>
        <v>5.3866827401706369E-3</v>
      </c>
      <c r="Y123" s="13">
        <f t="shared" si="238"/>
        <v>3.118057444849272E-3</v>
      </c>
      <c r="Z123" s="13">
        <f t="shared" si="239"/>
        <v>4.768464145658461E-2</v>
      </c>
      <c r="AA123" s="13">
        <f t="shared" si="240"/>
        <v>2.5414873571218299E-2</v>
      </c>
      <c r="AB123" s="13">
        <f t="shared" si="241"/>
        <v>6.7727865714277899E-3</v>
      </c>
      <c r="AC123" s="13">
        <f t="shared" si="242"/>
        <v>4.6402109754073174E-5</v>
      </c>
      <c r="AD123" s="13">
        <f t="shared" si="243"/>
        <v>6.1998064031306506E-4</v>
      </c>
      <c r="AE123" s="13">
        <f t="shared" si="244"/>
        <v>7.1774609511505571E-4</v>
      </c>
      <c r="AF123" s="13">
        <f t="shared" si="245"/>
        <v>4.15464148035958E-4</v>
      </c>
      <c r="AG123" s="13">
        <f t="shared" si="246"/>
        <v>1.6032638791351855E-4</v>
      </c>
      <c r="AH123" s="13">
        <f t="shared" si="247"/>
        <v>1.3801021748494697E-2</v>
      </c>
      <c r="AI123" s="13">
        <f t="shared" si="248"/>
        <v>7.3556434981476154E-3</v>
      </c>
      <c r="AJ123" s="13">
        <f t="shared" si="249"/>
        <v>1.9601987540430717E-3</v>
      </c>
      <c r="AK123" s="13">
        <f t="shared" si="250"/>
        <v>3.4824772356260836E-4</v>
      </c>
      <c r="AL123" s="13">
        <f t="shared" si="251"/>
        <v>1.1452488398341488E-6</v>
      </c>
      <c r="AM123" s="13">
        <f t="shared" si="252"/>
        <v>6.6087231061621963E-5</v>
      </c>
      <c r="AN123" s="13">
        <f t="shared" si="253"/>
        <v>7.6508601958108569E-5</v>
      </c>
      <c r="AO123" s="13">
        <f t="shared" si="254"/>
        <v>4.4286665362982398E-5</v>
      </c>
      <c r="AP123" s="13">
        <f t="shared" si="255"/>
        <v>1.7090093390602689E-5</v>
      </c>
      <c r="AQ123" s="13">
        <f t="shared" si="256"/>
        <v>4.9462624308973169E-6</v>
      </c>
      <c r="AR123" s="13">
        <f t="shared" si="257"/>
        <v>3.1954641240339657E-3</v>
      </c>
      <c r="AS123" s="13">
        <f t="shared" si="258"/>
        <v>1.7031126633850935E-3</v>
      </c>
      <c r="AT123" s="13">
        <f t="shared" si="259"/>
        <v>4.5386094657838745E-4</v>
      </c>
      <c r="AU123" s="13">
        <f t="shared" si="260"/>
        <v>8.0632660914557982E-5</v>
      </c>
      <c r="AV123" s="13">
        <f t="shared" si="261"/>
        <v>1.0743862280689482E-5</v>
      </c>
      <c r="AW123" s="13">
        <f t="shared" si="262"/>
        <v>1.9629059973014975E-8</v>
      </c>
      <c r="AX123" s="13">
        <f t="shared" si="263"/>
        <v>5.8705087242546628E-6</v>
      </c>
      <c r="AY123" s="13">
        <f t="shared" si="264"/>
        <v>6.7962359454401459E-6</v>
      </c>
      <c r="AZ123" s="13">
        <f t="shared" si="265"/>
        <v>3.9339710743686015E-6</v>
      </c>
      <c r="BA123" s="13">
        <f t="shared" si="266"/>
        <v>1.5181078210753184E-6</v>
      </c>
      <c r="BB123" s="13">
        <f t="shared" si="267"/>
        <v>4.393749940281296E-7</v>
      </c>
      <c r="BC123" s="13">
        <f t="shared" si="268"/>
        <v>1.0173210766569973E-7</v>
      </c>
      <c r="BD123" s="13">
        <f t="shared" si="269"/>
        <v>6.1656008482982257E-4</v>
      </c>
      <c r="BE123" s="13">
        <f t="shared" si="270"/>
        <v>3.2861307386103416E-4</v>
      </c>
      <c r="BF123" s="13">
        <f t="shared" si="271"/>
        <v>8.7571799545054044E-5</v>
      </c>
      <c r="BG123" s="13">
        <f t="shared" si="272"/>
        <v>1.5557952874393078E-5</v>
      </c>
      <c r="BH123" s="13">
        <f t="shared" si="273"/>
        <v>2.0730123644196568E-6</v>
      </c>
      <c r="BI123" s="13">
        <f t="shared" si="274"/>
        <v>2.2097407275785557E-7</v>
      </c>
      <c r="BJ123" s="14">
        <f t="shared" si="275"/>
        <v>0.17008845063500252</v>
      </c>
      <c r="BK123" s="14">
        <f t="shared" si="276"/>
        <v>0.31698123293962632</v>
      </c>
      <c r="BL123" s="14">
        <f t="shared" si="277"/>
        <v>0.46504837586916742</v>
      </c>
      <c r="BM123" s="14">
        <f t="shared" si="278"/>
        <v>0.24011167844347467</v>
      </c>
      <c r="BN123" s="14">
        <f t="shared" si="279"/>
        <v>0.75968424585002081</v>
      </c>
    </row>
    <row r="124" spans="1:66" x14ac:dyDescent="0.25">
      <c r="A124" t="s">
        <v>99</v>
      </c>
      <c r="B124" t="s">
        <v>114</v>
      </c>
      <c r="C124" t="s">
        <v>395</v>
      </c>
      <c r="D124" s="11">
        <v>44201</v>
      </c>
      <c r="E124" s="10">
        <f>VLOOKUP(A124,home!$A$2:$E$405,3,FALSE)</f>
        <v>1.3478000000000001</v>
      </c>
      <c r="F124" s="10">
        <f>VLOOKUP(B124,home!$B$2:$E$405,3,FALSE)</f>
        <v>1.6775</v>
      </c>
      <c r="G124" s="10">
        <f>VLOOKUP(C124,away!$B$2:$E$405,4,FALSE)</f>
        <v>0.6452</v>
      </c>
      <c r="H124" s="10">
        <f>VLOOKUP(A124,away!$A$2:$E$405,3,FALSE)</f>
        <v>1.2736000000000001</v>
      </c>
      <c r="I124" s="10">
        <f>VLOOKUP(C124,away!$B$2:$E$405,3,FALSE)</f>
        <v>1.1607000000000001</v>
      </c>
      <c r="J124" s="10">
        <f>VLOOKUP(B124,home!$B$2:$E$405,4,FALSE)</f>
        <v>0.751</v>
      </c>
      <c r="K124" s="12">
        <f t="shared" si="224"/>
        <v>1.4587549394000001</v>
      </c>
      <c r="L124" s="12">
        <f t="shared" si="225"/>
        <v>1.1101789075200001</v>
      </c>
      <c r="M124" s="13">
        <f t="shared" si="226"/>
        <v>7.6617187545160739E-2</v>
      </c>
      <c r="N124" s="13">
        <f t="shared" si="227"/>
        <v>0.11176570077443941</v>
      </c>
      <c r="O124" s="13">
        <f t="shared" si="228"/>
        <v>8.5058785566141534E-2</v>
      </c>
      <c r="P124" s="13">
        <f t="shared" si="229"/>
        <v>0.12407992358397439</v>
      </c>
      <c r="Q124" s="13">
        <f t="shared" si="230"/>
        <v>8.1519384030107958E-2</v>
      </c>
      <c r="R124" s="13">
        <f t="shared" si="231"/>
        <v>4.7215234817398477E-2</v>
      </c>
      <c r="S124" s="13">
        <f t="shared" si="232"/>
        <v>5.0236206554600121E-2</v>
      </c>
      <c r="T124" s="13">
        <f t="shared" si="233"/>
        <v>9.0501100704248619E-2</v>
      </c>
      <c r="U124" s="13">
        <f t="shared" si="234"/>
        <v>6.8875457004810889E-2</v>
      </c>
      <c r="V124" s="13">
        <f t="shared" si="235"/>
        <v>9.0396088660762153E-3</v>
      </c>
      <c r="W124" s="13">
        <f t="shared" si="236"/>
        <v>3.9638934703588473E-2</v>
      </c>
      <c r="X124" s="13">
        <f t="shared" si="237"/>
        <v>4.4006309224486478E-2</v>
      </c>
      <c r="Y124" s="13">
        <f t="shared" si="238"/>
        <v>2.4427438149413852E-2</v>
      </c>
      <c r="Z124" s="13">
        <f t="shared" si="239"/>
        <v>1.7472452602626573E-2</v>
      </c>
      <c r="AA124" s="13">
        <f t="shared" si="240"/>
        <v>2.5488026537513905E-2</v>
      </c>
      <c r="AB124" s="13">
        <f t="shared" si="241"/>
        <v>1.8590392303578347E-2</v>
      </c>
      <c r="AC124" s="13">
        <f t="shared" si="242"/>
        <v>9.1496602563118329E-4</v>
      </c>
      <c r="AD124" s="13">
        <f t="shared" si="243"/>
        <v>1.445587294785345E-2</v>
      </c>
      <c r="AE124" s="13">
        <f t="shared" si="244"/>
        <v>1.6048605236495869E-2</v>
      </c>
      <c r="AF124" s="13">
        <f t="shared" si="245"/>
        <v>8.9084115143363684E-3</v>
      </c>
      <c r="AG124" s="13">
        <f t="shared" si="246"/>
        <v>3.2966435209081804E-3</v>
      </c>
      <c r="AH124" s="13">
        <f t="shared" si="247"/>
        <v>4.8493870855197416E-3</v>
      </c>
      <c r="AI124" s="13">
        <f t="shared" si="248"/>
        <v>7.0740673640644946E-3</v>
      </c>
      <c r="AJ124" s="13">
        <f t="shared" si="249"/>
        <v>5.1596653544887109E-3</v>
      </c>
      <c r="AK124" s="13">
        <f t="shared" si="250"/>
        <v>2.508895773837152E-3</v>
      </c>
      <c r="AL124" s="13">
        <f t="shared" si="251"/>
        <v>5.9270729286601479E-5</v>
      </c>
      <c r="AM124" s="13">
        <f t="shared" si="252"/>
        <v>4.2175152132040124E-3</v>
      </c>
      <c r="AN124" s="13">
        <f t="shared" si="253"/>
        <v>4.682196431843812E-3</v>
      </c>
      <c r="AO124" s="13">
        <f t="shared" si="254"/>
        <v>2.599037859749203E-3</v>
      </c>
      <c r="AP124" s="13">
        <f t="shared" si="255"/>
        <v>9.6179900391316325E-4</v>
      </c>
      <c r="AQ124" s="13">
        <f t="shared" si="256"/>
        <v>2.669422418545352E-4</v>
      </c>
      <c r="AR124" s="13">
        <f t="shared" si="257"/>
        <v>1.0767374513487803E-3</v>
      </c>
      <c r="AS124" s="13">
        <f t="shared" si="258"/>
        <v>1.5706960755920009E-3</v>
      </c>
      <c r="AT124" s="13">
        <f t="shared" si="259"/>
        <v>1.1456303292830137E-3</v>
      </c>
      <c r="AU124" s="13">
        <f t="shared" si="260"/>
        <v>5.5706463385601468E-4</v>
      </c>
      <c r="AV124" s="13">
        <f t="shared" si="261"/>
        <v>2.0315519655062861E-4</v>
      </c>
      <c r="AW124" s="13">
        <f t="shared" si="262"/>
        <v>2.6663249810454874E-6</v>
      </c>
      <c r="AX124" s="13">
        <f t="shared" si="263"/>
        <v>1.0253868582093327E-3</v>
      </c>
      <c r="AY124" s="13">
        <f t="shared" si="264"/>
        <v>1.1383628620322025E-3</v>
      </c>
      <c r="AZ124" s="13">
        <f t="shared" si="265"/>
        <v>6.3189321926612556E-4</v>
      </c>
      <c r="BA124" s="13">
        <f t="shared" si="266"/>
        <v>2.3383817461138776E-4</v>
      </c>
      <c r="BB124" s="13">
        <f t="shared" si="267"/>
        <v>6.4900552306635422E-5</v>
      </c>
      <c r="BC124" s="13">
        <f t="shared" si="268"/>
        <v>1.4410244851445022E-5</v>
      </c>
      <c r="BD124" s="13">
        <f t="shared" si="269"/>
        <v>1.9922853457070953E-4</v>
      </c>
      <c r="BE124" s="13">
        <f t="shared" si="270"/>
        <v>2.9062560887444623E-4</v>
      </c>
      <c r="BF124" s="13">
        <f t="shared" si="271"/>
        <v>2.1197577123086548E-4</v>
      </c>
      <c r="BG124" s="13">
        <f t="shared" si="272"/>
        <v>1.0307356777204977E-4</v>
      </c>
      <c r="BH124" s="13">
        <f t="shared" si="273"/>
        <v>3.7589769027264587E-5</v>
      </c>
      <c r="BI124" s="13">
        <f t="shared" si="274"/>
        <v>1.0966852247885473E-5</v>
      </c>
      <c r="BJ124" s="14">
        <f t="shared" si="275"/>
        <v>0.45040468346772045</v>
      </c>
      <c r="BK124" s="14">
        <f t="shared" si="276"/>
        <v>0.26208552616676151</v>
      </c>
      <c r="BL124" s="14">
        <f t="shared" si="277"/>
        <v>0.27022665559770703</v>
      </c>
      <c r="BM124" s="14">
        <f t="shared" si="278"/>
        <v>0.47279740498054179</v>
      </c>
      <c r="BN124" s="14">
        <f t="shared" si="279"/>
        <v>0.52625621631722252</v>
      </c>
    </row>
    <row r="125" spans="1:66" x14ac:dyDescent="0.25">
      <c r="A125" t="s">
        <v>99</v>
      </c>
      <c r="B125" t="s">
        <v>116</v>
      </c>
      <c r="C125" t="s">
        <v>101</v>
      </c>
      <c r="D125" s="11">
        <v>44201</v>
      </c>
      <c r="E125" s="10">
        <f>VLOOKUP(A125,home!$A$2:$E$405,3,FALSE)</f>
        <v>1.3478000000000001</v>
      </c>
      <c r="F125" s="10">
        <f>VLOOKUP(B125,home!$B$2:$E$405,3,FALSE)</f>
        <v>1</v>
      </c>
      <c r="G125" s="10">
        <f>VLOOKUP(C125,away!$B$2:$E$405,4,FALSE)</f>
        <v>0.5484</v>
      </c>
      <c r="H125" s="10">
        <f>VLOOKUP(A125,away!$A$2:$E$405,3,FALSE)</f>
        <v>1.2736000000000001</v>
      </c>
      <c r="I125" s="10">
        <f>VLOOKUP(C125,away!$B$2:$E$405,3,FALSE)</f>
        <v>1.2971999999999999</v>
      </c>
      <c r="J125" s="10">
        <f>VLOOKUP(B125,home!$B$2:$E$405,4,FALSE)</f>
        <v>1.3313999999999999</v>
      </c>
      <c r="K125" s="12">
        <f t="shared" si="224"/>
        <v>0.7391335200000001</v>
      </c>
      <c r="L125" s="12">
        <f t="shared" si="225"/>
        <v>2.1996244730879999</v>
      </c>
      <c r="M125" s="13">
        <f t="shared" si="226"/>
        <v>5.293142913057626E-2</v>
      </c>
      <c r="N125" s="13">
        <f t="shared" si="227"/>
        <v>3.9123393531913374E-2</v>
      </c>
      <c r="O125" s="13">
        <f t="shared" si="228"/>
        <v>0.11642926691113863</v>
      </c>
      <c r="P125" s="13">
        <f t="shared" si="229"/>
        <v>8.6056773883049428E-2</v>
      </c>
      <c r="Q125" s="13">
        <f t="shared" si="230"/>
        <v>1.4458705787794183E-2</v>
      </c>
      <c r="R125" s="13">
        <f t="shared" si="231"/>
        <v>0.12805033244071773</v>
      </c>
      <c r="S125" s="13">
        <f t="shared" si="232"/>
        <v>3.4978123833049393E-2</v>
      </c>
      <c r="T125" s="13">
        <f t="shared" si="233"/>
        <v>3.18037231000112E-2</v>
      </c>
      <c r="U125" s="13">
        <f t="shared" si="234"/>
        <v>9.4646292954077893E-2</v>
      </c>
      <c r="V125" s="13">
        <f t="shared" si="235"/>
        <v>6.3186666283706269E-3</v>
      </c>
      <c r="W125" s="13">
        <f t="shared" si="236"/>
        <v>3.5623047011922302E-3</v>
      </c>
      <c r="X125" s="13">
        <f t="shared" si="237"/>
        <v>7.8357326013388656E-3</v>
      </c>
      <c r="Y125" s="13">
        <f t="shared" si="238"/>
        <v>8.6178345972392333E-3</v>
      </c>
      <c r="Z125" s="13">
        <f t="shared" si="239"/>
        <v>9.3887548341218971E-2</v>
      </c>
      <c r="AA125" s="13">
        <f t="shared" si="240"/>
        <v>6.9395434089615349E-2</v>
      </c>
      <c r="AB125" s="13">
        <f t="shared" si="241"/>
        <v>2.5646245735292693E-2</v>
      </c>
      <c r="AC125" s="13">
        <f t="shared" si="242"/>
        <v>6.4206190231829569E-4</v>
      </c>
      <c r="AD125" s="13">
        <f t="shared" si="243"/>
        <v>6.5825470327619026E-4</v>
      </c>
      <c r="AE125" s="13">
        <f t="shared" si="244"/>
        <v>1.447913154851588E-3</v>
      </c>
      <c r="AF125" s="13">
        <f t="shared" si="245"/>
        <v>1.5924326051588041E-3</v>
      </c>
      <c r="AG125" s="13">
        <f t="shared" si="246"/>
        <v>1.1675845766835283E-3</v>
      </c>
      <c r="AH125" s="13">
        <f t="shared" si="247"/>
        <v>5.1629337262394506E-2</v>
      </c>
      <c r="AI125" s="13">
        <f t="shared" si="248"/>
        <v>3.8160973786020819E-2</v>
      </c>
      <c r="AJ125" s="13">
        <f t="shared" si="249"/>
        <v>1.4103027440544647E-2</v>
      </c>
      <c r="AK125" s="13">
        <f t="shared" si="250"/>
        <v>3.4746734382621195E-3</v>
      </c>
      <c r="AL125" s="13">
        <f t="shared" si="251"/>
        <v>4.1754985160457979E-5</v>
      </c>
      <c r="AM125" s="13">
        <f t="shared" si="252"/>
        <v>9.7307623177817247E-5</v>
      </c>
      <c r="AN125" s="13">
        <f t="shared" si="253"/>
        <v>2.1404022935995193E-4</v>
      </c>
      <c r="AO125" s="13">
        <f t="shared" si="254"/>
        <v>2.3540406336275947E-4</v>
      </c>
      <c r="AP125" s="13">
        <f t="shared" si="255"/>
        <v>1.726001796123613E-4</v>
      </c>
      <c r="AQ125" s="13">
        <f t="shared" si="256"/>
        <v>9.4913894783683648E-5</v>
      </c>
      <c r="AR125" s="13">
        <f t="shared" si="257"/>
        <v>2.2713030754335419E-2</v>
      </c>
      <c r="AS125" s="13">
        <f t="shared" si="258"/>
        <v>1.6787962371320193E-2</v>
      </c>
      <c r="AT125" s="13">
        <f t="shared" si="259"/>
        <v>6.2042728605707208E-3</v>
      </c>
      <c r="AU125" s="13">
        <f t="shared" si="260"/>
        <v>1.528595346158036E-3</v>
      </c>
      <c r="AV125" s="13">
        <f t="shared" si="261"/>
        <v>2.8245901471535186E-4</v>
      </c>
      <c r="AW125" s="13">
        <f t="shared" si="262"/>
        <v>1.8857202902075679E-6</v>
      </c>
      <c r="AX125" s="13">
        <f t="shared" si="263"/>
        <v>1.1987221007042273E-5</v>
      </c>
      <c r="AY125" s="13">
        <f t="shared" si="264"/>
        <v>2.6367384691404766E-5</v>
      </c>
      <c r="AZ125" s="13">
        <f t="shared" si="265"/>
        <v>2.8999172329269908E-5</v>
      </c>
      <c r="BA125" s="13">
        <f t="shared" si="266"/>
        <v>2.1262429718252803E-5</v>
      </c>
      <c r="BB125" s="13">
        <f t="shared" si="267"/>
        <v>1.1692340191395622E-5</v>
      </c>
      <c r="BC125" s="13">
        <f t="shared" si="268"/>
        <v>5.143751526532845E-6</v>
      </c>
      <c r="BD125" s="13">
        <f t="shared" si="269"/>
        <v>8.3266897175394324E-3</v>
      </c>
      <c r="BE125" s="13">
        <f t="shared" si="270"/>
        <v>6.154535480872728E-3</v>
      </c>
      <c r="BF125" s="13">
        <f t="shared" si="271"/>
        <v>2.2745117369711758E-3</v>
      </c>
      <c r="BG125" s="13">
        <f t="shared" si="272"/>
        <v>5.6038928880960666E-4</v>
      </c>
      <c r="BH125" s="13">
        <f t="shared" si="273"/>
        <v>1.0355062690203528E-4</v>
      </c>
      <c r="BI125" s="13">
        <f t="shared" si="274"/>
        <v>1.5307547872061613E-5</v>
      </c>
      <c r="BJ125" s="14">
        <f t="shared" si="275"/>
        <v>0.11118759764921965</v>
      </c>
      <c r="BK125" s="14">
        <f t="shared" si="276"/>
        <v>0.18099517774721588</v>
      </c>
      <c r="BL125" s="14">
        <f t="shared" si="277"/>
        <v>0.60648688880413104</v>
      </c>
      <c r="BM125" s="14">
        <f t="shared" si="278"/>
        <v>0.55548282919219472</v>
      </c>
      <c r="BN125" s="14">
        <f t="shared" si="279"/>
        <v>0.43704990168518959</v>
      </c>
    </row>
    <row r="126" spans="1:66" x14ac:dyDescent="0.25">
      <c r="A126" t="s">
        <v>99</v>
      </c>
      <c r="B126" t="s">
        <v>118</v>
      </c>
      <c r="C126" t="s">
        <v>121</v>
      </c>
      <c r="D126" s="11">
        <v>44201</v>
      </c>
      <c r="E126" s="10">
        <f>VLOOKUP(A126,home!$A$2:$E$405,3,FALSE)</f>
        <v>1.3478000000000001</v>
      </c>
      <c r="F126" s="10">
        <f>VLOOKUP(B126,home!$B$2:$E$405,3,FALSE)</f>
        <v>0.871</v>
      </c>
      <c r="G126" s="10">
        <f>VLOOKUP(C126,away!$B$2:$E$405,4,FALSE)</f>
        <v>1.1291</v>
      </c>
      <c r="H126" s="10">
        <f>VLOOKUP(A126,away!$A$2:$E$405,3,FALSE)</f>
        <v>1.2736000000000001</v>
      </c>
      <c r="I126" s="10">
        <f>VLOOKUP(C126,away!$B$2:$E$405,3,FALSE)</f>
        <v>0.99</v>
      </c>
      <c r="J126" s="10">
        <f>VLOOKUP(B126,home!$B$2:$E$405,4,FALSE)</f>
        <v>1.4338</v>
      </c>
      <c r="K126" s="12">
        <f t="shared" si="224"/>
        <v>1.3254886535800001</v>
      </c>
      <c r="L126" s="12">
        <f t="shared" si="225"/>
        <v>1.8078268032</v>
      </c>
      <c r="M126" s="13">
        <f t="shared" si="226"/>
        <v>4.3573092798676626E-2</v>
      </c>
      <c r="N126" s="13">
        <f t="shared" si="227"/>
        <v>5.7755640106034282E-2</v>
      </c>
      <c r="O126" s="13">
        <f t="shared" si="228"/>
        <v>7.8772605059768491E-2</v>
      </c>
      <c r="P126" s="13">
        <f t="shared" si="229"/>
        <v>0.10441219421966165</v>
      </c>
      <c r="Q126" s="13">
        <f t="shared" si="230"/>
        <v>3.827722282039922E-2</v>
      </c>
      <c r="R126" s="13">
        <f t="shared" si="231"/>
        <v>7.1203613392468737E-2</v>
      </c>
      <c r="S126" s="13">
        <f t="shared" si="232"/>
        <v>6.2549532300444466E-2</v>
      </c>
      <c r="T126" s="13">
        <f t="shared" si="233"/>
        <v>6.9198589366776392E-2</v>
      </c>
      <c r="U126" s="13">
        <f t="shared" si="234"/>
        <v>9.4379581645614261E-2</v>
      </c>
      <c r="V126" s="13">
        <f t="shared" si="235"/>
        <v>1.6653840185981733E-2</v>
      </c>
      <c r="W126" s="13">
        <f t="shared" si="236"/>
        <v>1.6912008179664203E-2</v>
      </c>
      <c r="X126" s="13">
        <f t="shared" si="237"/>
        <v>3.0573981683134584E-2</v>
      </c>
      <c r="Y126" s="13">
        <f t="shared" si="238"/>
        <v>2.7636231783658285E-2</v>
      </c>
      <c r="Z126" s="13">
        <f t="shared" si="239"/>
        <v>4.2907933591865156E-2</v>
      </c>
      <c r="AA126" s="13">
        <f t="shared" si="240"/>
        <v>5.6873979124581406E-2</v>
      </c>
      <c r="AB126" s="13">
        <f t="shared" si="241"/>
        <v>3.7692907006789227E-2</v>
      </c>
      <c r="AC126" s="13">
        <f t="shared" si="242"/>
        <v>2.4941768593810128E-3</v>
      </c>
      <c r="AD126" s="13">
        <f t="shared" si="243"/>
        <v>5.604168737849264E-3</v>
      </c>
      <c r="AE126" s="13">
        <f t="shared" si="244"/>
        <v>1.0131366453939411E-2</v>
      </c>
      <c r="AF126" s="13">
        <f t="shared" si="245"/>
        <v>9.1578779142365077E-3</v>
      </c>
      <c r="AG126" s="13">
        <f t="shared" si="246"/>
        <v>5.5186190512633562E-3</v>
      </c>
      <c r="AH126" s="13">
        <f t="shared" si="247"/>
        <v>1.9392528104324867E-2</v>
      </c>
      <c r="AI126" s="13">
        <f t="shared" si="248"/>
        <v>2.5704575966513887E-2</v>
      </c>
      <c r="AJ126" s="13">
        <f t="shared" si="249"/>
        <v>1.7035561894349661E-2</v>
      </c>
      <c r="AK126" s="13">
        <f t="shared" si="250"/>
        <v>7.5268146661067624E-3</v>
      </c>
      <c r="AL126" s="13">
        <f t="shared" si="251"/>
        <v>2.390672425876416E-4</v>
      </c>
      <c r="AM126" s="13">
        <f t="shared" si="252"/>
        <v>1.4856524149533909E-3</v>
      </c>
      <c r="AN126" s="13">
        <f t="shared" si="253"/>
        <v>2.685802255991548E-3</v>
      </c>
      <c r="AO126" s="13">
        <f t="shared" si="254"/>
        <v>2.4277326532382753E-3</v>
      </c>
      <c r="AP126" s="13">
        <f t="shared" si="255"/>
        <v>1.4629733871760018E-3</v>
      </c>
      <c r="AQ126" s="13">
        <f t="shared" si="256"/>
        <v>6.6120062542626679E-4</v>
      </c>
      <c r="AR126" s="13">
        <f t="shared" si="257"/>
        <v>7.0116664177615534E-3</v>
      </c>
      <c r="AS126" s="13">
        <f t="shared" si="258"/>
        <v>9.2938842794308661E-3</v>
      </c>
      <c r="AT126" s="13">
        <f t="shared" si="259"/>
        <v>6.1594690800355744E-3</v>
      </c>
      <c r="AU126" s="13">
        <f t="shared" si="260"/>
        <v>2.7214354592213314E-3</v>
      </c>
      <c r="AV126" s="13">
        <f t="shared" si="261"/>
        <v>9.0180795566203802E-4</v>
      </c>
      <c r="AW126" s="13">
        <f t="shared" si="262"/>
        <v>1.5912939335157966E-5</v>
      </c>
      <c r="AX126" s="13">
        <f t="shared" si="263"/>
        <v>3.2820256986407378E-4</v>
      </c>
      <c r="AY126" s="13">
        <f t="shared" si="264"/>
        <v>5.9333340267939301E-4</v>
      </c>
      <c r="AZ126" s="13">
        <f t="shared" si="265"/>
        <v>5.3632201429883283E-4</v>
      </c>
      <c r="BA126" s="13">
        <f t="shared" si="266"/>
        <v>3.2319243753188125E-4</v>
      </c>
      <c r="BB126" s="13">
        <f t="shared" si="267"/>
        <v>1.4606898779041916E-4</v>
      </c>
      <c r="BC126" s="13">
        <f t="shared" si="268"/>
        <v>5.2813486248762633E-5</v>
      </c>
      <c r="BD126" s="13">
        <f t="shared" si="269"/>
        <v>2.1126464141877793E-3</v>
      </c>
      <c r="BE126" s="13">
        <f t="shared" si="270"/>
        <v>2.8002888510323749E-3</v>
      </c>
      <c r="BF126" s="13">
        <f t="shared" si="271"/>
        <v>1.8558755493949942E-3</v>
      </c>
      <c r="BG126" s="13">
        <f t="shared" si="272"/>
        <v>8.1998066105987122E-4</v>
      </c>
      <c r="BH126" s="13">
        <f t="shared" si="273"/>
        <v>2.7171876559747176E-4</v>
      </c>
      <c r="BI126" s="13">
        <f t="shared" si="274"/>
        <v>7.2032028152842556E-5</v>
      </c>
      <c r="BJ126" s="14">
        <f t="shared" si="275"/>
        <v>0.28146900033215427</v>
      </c>
      <c r="BK126" s="14">
        <f t="shared" si="276"/>
        <v>0.23051523700941254</v>
      </c>
      <c r="BL126" s="14">
        <f t="shared" si="277"/>
        <v>0.44260297232205403</v>
      </c>
      <c r="BM126" s="14">
        <f t="shared" si="278"/>
        <v>0.60292335439513278</v>
      </c>
      <c r="BN126" s="14">
        <f t="shared" si="279"/>
        <v>0.39399436839700896</v>
      </c>
    </row>
    <row r="127" spans="1:66" x14ac:dyDescent="0.25">
      <c r="A127" t="s">
        <v>99</v>
      </c>
      <c r="B127" t="s">
        <v>417</v>
      </c>
      <c r="C127" t="s">
        <v>113</v>
      </c>
      <c r="D127" s="11">
        <v>44201</v>
      </c>
      <c r="E127" s="10">
        <f>VLOOKUP(A127,home!$A$2:$E$405,3,FALSE)</f>
        <v>1.3478000000000001</v>
      </c>
      <c r="F127" s="10">
        <f>VLOOKUP(B127,home!$B$2:$E$405,3,FALSE)</f>
        <v>0.9032</v>
      </c>
      <c r="G127" s="10">
        <f>VLOOKUP(C127,away!$B$2:$E$405,4,FALSE)</f>
        <v>1.1291</v>
      </c>
      <c r="H127" s="10">
        <f>VLOOKUP(A127,away!$A$2:$E$405,3,FALSE)</f>
        <v>1.2736000000000001</v>
      </c>
      <c r="I127" s="10">
        <f>VLOOKUP(C127,away!$B$2:$E$405,3,FALSE)</f>
        <v>1.2971999999999999</v>
      </c>
      <c r="J127" s="10">
        <f>VLOOKUP(B127,home!$B$2:$E$405,4,FALSE)</f>
        <v>1.0583</v>
      </c>
      <c r="K127" s="12">
        <f t="shared" si="224"/>
        <v>1.3744906451359999</v>
      </c>
      <c r="L127" s="12">
        <f t="shared" si="225"/>
        <v>1.7484321615359999</v>
      </c>
      <c r="M127" s="13">
        <f t="shared" si="226"/>
        <v>4.4028293982497302E-2</v>
      </c>
      <c r="N127" s="13">
        <f t="shared" si="227"/>
        <v>6.0516478200240184E-2</v>
      </c>
      <c r="O127" s="13">
        <f t="shared" si="228"/>
        <v>7.6980485216560215E-2</v>
      </c>
      <c r="P127" s="13">
        <f t="shared" si="229"/>
        <v>0.10580895678819215</v>
      </c>
      <c r="Q127" s="13">
        <f t="shared" si="230"/>
        <v>4.1589666581403409E-2</v>
      </c>
      <c r="R127" s="13">
        <f t="shared" si="231"/>
        <v>6.7297578081640233E-2</v>
      </c>
      <c r="S127" s="13">
        <f t="shared" si="232"/>
        <v>6.3570117780716834E-2</v>
      </c>
      <c r="T127" s="13">
        <f t="shared" si="233"/>
        <v>7.27167106384847E-2</v>
      </c>
      <c r="U127" s="13">
        <f t="shared" si="234"/>
        <v>9.2499891513524016E-2</v>
      </c>
      <c r="V127" s="13">
        <f t="shared" si="235"/>
        <v>1.6974659895732991E-2</v>
      </c>
      <c r="W127" s="13">
        <f t="shared" si="236"/>
        <v>1.9054869216821434E-2</v>
      </c>
      <c r="X127" s="13">
        <f t="shared" si="237"/>
        <v>3.3316146172552887E-2</v>
      </c>
      <c r="Y127" s="13">
        <f t="shared" si="238"/>
        <v>2.9125510733262989E-2</v>
      </c>
      <c r="Z127" s="13">
        <f t="shared" si="239"/>
        <v>3.922174997047332E-2</v>
      </c>
      <c r="AA127" s="13">
        <f t="shared" si="240"/>
        <v>5.3909928420278759E-2</v>
      </c>
      <c r="AB127" s="13">
        <f t="shared" si="241"/>
        <v>3.7049346146812268E-2</v>
      </c>
      <c r="AC127" s="13">
        <f t="shared" si="242"/>
        <v>2.5495977883504117E-3</v>
      </c>
      <c r="AD127" s="13">
        <f t="shared" si="243"/>
        <v>6.5476848707027467E-3</v>
      </c>
      <c r="AE127" s="13">
        <f t="shared" si="244"/>
        <v>1.1448182811539366E-2</v>
      </c>
      <c r="AF127" s="13">
        <f t="shared" si="245"/>
        <v>1.000818550941953E-2</v>
      </c>
      <c r="AG127" s="13">
        <f t="shared" si="246"/>
        <v>5.8328778077625532E-3</v>
      </c>
      <c r="AH127" s="13">
        <f t="shared" si="247"/>
        <v>1.7144142270024806E-2</v>
      </c>
      <c r="AI127" s="13">
        <f t="shared" si="248"/>
        <v>2.356446316902976E-2</v>
      </c>
      <c r="AJ127" s="13">
        <f t="shared" si="249"/>
        <v>1.6194567091741614E-2</v>
      </c>
      <c r="AK127" s="13">
        <f t="shared" si="250"/>
        <v>7.4197603232087211E-3</v>
      </c>
      <c r="AL127" s="13">
        <f t="shared" si="251"/>
        <v>2.4508810840781747E-4</v>
      </c>
      <c r="AM127" s="13">
        <f t="shared" si="252"/>
        <v>1.7999463204158902E-3</v>
      </c>
      <c r="AN127" s="13">
        <f t="shared" si="253"/>
        <v>3.147084035653524E-3</v>
      </c>
      <c r="AO127" s="13">
        <f t="shared" si="254"/>
        <v>2.7512314714965647E-3</v>
      </c>
      <c r="AP127" s="13">
        <f t="shared" si="255"/>
        <v>1.6034471961982027E-3</v>
      </c>
      <c r="AQ127" s="13">
        <f t="shared" si="256"/>
        <v>7.0087966178941565E-4</v>
      </c>
      <c r="AR127" s="13">
        <f t="shared" si="257"/>
        <v>5.9950739453720281E-3</v>
      </c>
      <c r="AS127" s="13">
        <f t="shared" si="258"/>
        <v>8.2401730548124236E-3</v>
      </c>
      <c r="AT127" s="13">
        <f t="shared" si="259"/>
        <v>5.6630203890707066E-3</v>
      </c>
      <c r="AU127" s="13">
        <f t="shared" si="260"/>
        <v>2.5945895159973724E-3</v>
      </c>
      <c r="AV127" s="13">
        <f t="shared" si="261"/>
        <v>8.9155975442658207E-4</v>
      </c>
      <c r="AW127" s="13">
        <f t="shared" si="262"/>
        <v>1.6361017683898397E-5</v>
      </c>
      <c r="AX127" s="13">
        <f t="shared" si="263"/>
        <v>4.1233489652643484E-4</v>
      </c>
      <c r="AY127" s="13">
        <f t="shared" si="264"/>
        <v>7.2093959441043719E-4</v>
      </c>
      <c r="AZ127" s="13">
        <f t="shared" si="265"/>
        <v>6.3025698669596402E-4</v>
      </c>
      <c r="BA127" s="13">
        <f t="shared" si="266"/>
        <v>3.6732052852399673E-4</v>
      </c>
      <c r="BB127" s="13">
        <f t="shared" si="267"/>
        <v>1.605587564159394E-4</v>
      </c>
      <c r="BC127" s="13">
        <f t="shared" si="268"/>
        <v>5.6145218706770547E-5</v>
      </c>
      <c r="BD127" s="13">
        <f t="shared" si="269"/>
        <v>1.7469966828124971E-3</v>
      </c>
      <c r="BE127" s="13">
        <f t="shared" si="270"/>
        <v>2.4012305976094011E-3</v>
      </c>
      <c r="BF127" s="13">
        <f t="shared" si="271"/>
        <v>1.6502344966142243E-3</v>
      </c>
      <c r="BG127" s="13">
        <f t="shared" si="272"/>
        <v>7.5607729262565577E-4</v>
      </c>
      <c r="BH127" s="13">
        <f t="shared" si="273"/>
        <v>2.5980529142842935E-4</v>
      </c>
      <c r="BI127" s="13">
        <f t="shared" si="274"/>
        <v>7.1419988525041705E-5</v>
      </c>
      <c r="BJ127" s="14">
        <f t="shared" si="275"/>
        <v>0.30250645720902286</v>
      </c>
      <c r="BK127" s="14">
        <f t="shared" si="276"/>
        <v>0.23389765393830791</v>
      </c>
      <c r="BL127" s="14">
        <f t="shared" si="277"/>
        <v>0.42233034324211477</v>
      </c>
      <c r="BM127" s="14">
        <f t="shared" si="278"/>
        <v>0.60103016693265887</v>
      </c>
      <c r="BN127" s="14">
        <f t="shared" si="279"/>
        <v>0.39622145885053345</v>
      </c>
    </row>
    <row r="128" spans="1:66" x14ac:dyDescent="0.25">
      <c r="A128" t="s">
        <v>99</v>
      </c>
      <c r="B128" t="s">
        <v>120</v>
      </c>
      <c r="C128" t="s">
        <v>107</v>
      </c>
      <c r="D128" s="11">
        <v>44201</v>
      </c>
      <c r="E128" s="10">
        <f>VLOOKUP(A128,home!$A$2:$E$405,3,FALSE)</f>
        <v>1.3478000000000001</v>
      </c>
      <c r="F128" s="10">
        <f>VLOOKUP(B128,home!$B$2:$E$405,3,FALSE)</f>
        <v>0.80649999999999999</v>
      </c>
      <c r="G128" s="10">
        <f>VLOOKUP(C128,away!$B$2:$E$405,4,FALSE)</f>
        <v>0.9032</v>
      </c>
      <c r="H128" s="10">
        <f>VLOOKUP(A128,away!$A$2:$E$405,3,FALSE)</f>
        <v>1.2736000000000001</v>
      </c>
      <c r="I128" s="10">
        <f>VLOOKUP(C128,away!$B$2:$E$405,3,FALSE)</f>
        <v>0.71689999999999998</v>
      </c>
      <c r="J128" s="10">
        <f>VLOOKUP(B128,home!$B$2:$E$405,4,FALSE)</f>
        <v>1.2971999999999999</v>
      </c>
      <c r="K128" s="12">
        <f t="shared" si="224"/>
        <v>0.98177903224000018</v>
      </c>
      <c r="L128" s="12">
        <f t="shared" si="225"/>
        <v>1.1844004692479999</v>
      </c>
      <c r="M128" s="13">
        <f t="shared" si="226"/>
        <v>0.1146146666687172</v>
      </c>
      <c r="N128" s="13">
        <f t="shared" si="227"/>
        <v>0.11252627652252338</v>
      </c>
      <c r="O128" s="13">
        <f t="shared" si="228"/>
        <v>0.13574966498513172</v>
      </c>
      <c r="P128" s="13">
        <f t="shared" si="229"/>
        <v>0.13327617471600686</v>
      </c>
      <c r="Q128" s="13">
        <f t="shared" si="230"/>
        <v>5.5237969432926824E-2</v>
      </c>
      <c r="R128" s="13">
        <f t="shared" si="231"/>
        <v>8.0390983454324411E-2</v>
      </c>
      <c r="S128" s="13">
        <f t="shared" si="232"/>
        <v>3.874403526006083E-2</v>
      </c>
      <c r="T128" s="13">
        <f t="shared" si="233"/>
        <v>6.5423876916665194E-2</v>
      </c>
      <c r="U128" s="13">
        <f t="shared" si="234"/>
        <v>7.8926181936608483E-2</v>
      </c>
      <c r="V128" s="13">
        <f t="shared" si="235"/>
        <v>5.005813501113507E-3</v>
      </c>
      <c r="W128" s="13">
        <f t="shared" si="236"/>
        <v>1.8077160057587204E-2</v>
      </c>
      <c r="X128" s="13">
        <f t="shared" si="237"/>
        <v>2.1410596854877482E-2</v>
      </c>
      <c r="Y128" s="13">
        <f t="shared" si="238"/>
        <v>1.2679360480898322E-2</v>
      </c>
      <c r="Z128" s="13">
        <f t="shared" si="239"/>
        <v>3.173837284220335E-2</v>
      </c>
      <c r="AA128" s="13">
        <f t="shared" si="240"/>
        <v>3.116006897389071E-2</v>
      </c>
      <c r="AB128" s="13">
        <f t="shared" si="241"/>
        <v>1.5296151180859037E-2</v>
      </c>
      <c r="AC128" s="13">
        <f t="shared" si="242"/>
        <v>3.6380361157142512E-4</v>
      </c>
      <c r="AD128" s="13">
        <f t="shared" si="243"/>
        <v>4.4369441767463866E-3</v>
      </c>
      <c r="AE128" s="13">
        <f t="shared" si="244"/>
        <v>5.2551187649656E-3</v>
      </c>
      <c r="AF128" s="13">
        <f t="shared" si="245"/>
        <v>3.1120825655896137E-3</v>
      </c>
      <c r="AG128" s="13">
        <f t="shared" si="246"/>
        <v>1.2286506836742862E-3</v>
      </c>
      <c r="AH128" s="13">
        <f t="shared" si="247"/>
        <v>9.3977359218684053E-3</v>
      </c>
      <c r="AI128" s="13">
        <f t="shared" si="248"/>
        <v>9.2265000786190491E-3</v>
      </c>
      <c r="AJ128" s="13">
        <f t="shared" si="249"/>
        <v>4.5291921590744477E-3</v>
      </c>
      <c r="AK128" s="13">
        <f t="shared" si="250"/>
        <v>1.4822219649217028E-3</v>
      </c>
      <c r="AL128" s="13">
        <f t="shared" si="251"/>
        <v>1.6921518024653077E-5</v>
      </c>
      <c r="AM128" s="13">
        <f t="shared" si="252"/>
        <v>8.7121975198979444E-4</v>
      </c>
      <c r="AN128" s="13">
        <f t="shared" si="253"/>
        <v>1.0318730830748384E-3</v>
      </c>
      <c r="AO128" s="13">
        <f t="shared" si="254"/>
        <v>6.1107548189910969E-4</v>
      </c>
      <c r="AP128" s="13">
        <f t="shared" si="255"/>
        <v>2.4125269583575112E-4</v>
      </c>
      <c r="AQ128" s="13">
        <f t="shared" si="256"/>
        <v>7.1434951538802146E-5</v>
      </c>
      <c r="AR128" s="13">
        <f t="shared" si="257"/>
        <v>2.2261365671459444E-3</v>
      </c>
      <c r="AS128" s="13">
        <f t="shared" si="258"/>
        <v>2.1855742045266214E-3</v>
      </c>
      <c r="AT128" s="13">
        <f t="shared" si="259"/>
        <v>1.0728754637044273E-3</v>
      </c>
      <c r="AU128" s="13">
        <f t="shared" si="260"/>
        <v>3.5110887815659138E-4</v>
      </c>
      <c r="AV128" s="13">
        <f t="shared" si="261"/>
        <v>8.6177833651862574E-5</v>
      </c>
      <c r="AW128" s="13">
        <f t="shared" si="262"/>
        <v>5.4657421986748324E-7</v>
      </c>
      <c r="AX128" s="13">
        <f t="shared" si="263"/>
        <v>1.425575474961522E-4</v>
      </c>
      <c r="AY128" s="13">
        <f t="shared" si="264"/>
        <v>1.6884522614928668E-4</v>
      </c>
      <c r="AZ128" s="13">
        <f t="shared" si="265"/>
        <v>9.99901825407499E-5</v>
      </c>
      <c r="BA128" s="13">
        <f t="shared" si="266"/>
        <v>3.9476139707152462E-5</v>
      </c>
      <c r="BB128" s="13">
        <f t="shared" si="267"/>
        <v>1.1688889598312745E-5</v>
      </c>
      <c r="BC128" s="13">
        <f t="shared" si="268"/>
        <v>2.7688652650459354E-6</v>
      </c>
      <c r="BD128" s="13">
        <f t="shared" si="269"/>
        <v>4.3943953245629885E-4</v>
      </c>
      <c r="BE128" s="13">
        <f t="shared" si="270"/>
        <v>4.3143251890294322E-4</v>
      </c>
      <c r="BF128" s="13">
        <f t="shared" si="271"/>
        <v>2.1178570044269859E-4</v>
      </c>
      <c r="BG128" s="13">
        <f t="shared" si="272"/>
        <v>6.9308920007634401E-5</v>
      </c>
      <c r="BH128" s="13">
        <f t="shared" si="273"/>
        <v>1.7011511102673717E-5</v>
      </c>
      <c r="BI128" s="13">
        <f t="shared" si="274"/>
        <v>3.3403089814646047E-6</v>
      </c>
      <c r="BJ128" s="14">
        <f t="shared" si="275"/>
        <v>0.30268021927154931</v>
      </c>
      <c r="BK128" s="14">
        <f t="shared" si="276"/>
        <v>0.29219026050164371</v>
      </c>
      <c r="BL128" s="14">
        <f t="shared" si="277"/>
        <v>0.37325289209437706</v>
      </c>
      <c r="BM128" s="14">
        <f t="shared" si="278"/>
        <v>0.36789771027821355</v>
      </c>
      <c r="BN128" s="14">
        <f t="shared" si="279"/>
        <v>0.63179573577963033</v>
      </c>
    </row>
    <row r="129" spans="1:66" x14ac:dyDescent="0.25">
      <c r="A129" t="s">
        <v>122</v>
      </c>
      <c r="B129" t="s">
        <v>123</v>
      </c>
      <c r="C129" t="s">
        <v>134</v>
      </c>
      <c r="D129" s="11">
        <v>44201</v>
      </c>
      <c r="E129" s="10">
        <f>VLOOKUP(A129,home!$A$2:$E$405,3,FALSE)</f>
        <v>1.2608999999999999</v>
      </c>
      <c r="F129" s="10">
        <f>VLOOKUP(B129,home!$B$2:$E$405,3,FALSE)</f>
        <v>1.1033999999999999</v>
      </c>
      <c r="G129" s="10">
        <f>VLOOKUP(C129,away!$B$2:$E$405,4,FALSE)</f>
        <v>1</v>
      </c>
      <c r="H129" s="10">
        <f>VLOOKUP(A129,away!$A$2:$E$405,3,FALSE)</f>
        <v>1.0995999999999999</v>
      </c>
      <c r="I129" s="10">
        <f>VLOOKUP(C129,away!$B$2:$E$405,3,FALSE)</f>
        <v>0.51400000000000001</v>
      </c>
      <c r="J129" s="10">
        <f>VLOOKUP(B129,home!$B$2:$E$405,4,FALSE)</f>
        <v>1.2653000000000001</v>
      </c>
      <c r="K129" s="12">
        <f t="shared" si="224"/>
        <v>1.3912770599999997</v>
      </c>
      <c r="L129" s="12">
        <f t="shared" si="225"/>
        <v>0.71514047432000005</v>
      </c>
      <c r="M129" s="13">
        <f t="shared" si="226"/>
        <v>0.12167307620480185</v>
      </c>
      <c r="N129" s="13">
        <f t="shared" si="227"/>
        <v>0.16928095974337265</v>
      </c>
      <c r="O129" s="13">
        <f t="shared" si="228"/>
        <v>8.7013341429075519E-2</v>
      </c>
      <c r="P129" s="13">
        <f t="shared" si="229"/>
        <v>0.12105966584422036</v>
      </c>
      <c r="Q129" s="13">
        <f t="shared" si="230"/>
        <v>0.11775835799286892</v>
      </c>
      <c r="R129" s="13">
        <f t="shared" si="231"/>
        <v>3.1113381130878585E-2</v>
      </c>
      <c r="S129" s="13">
        <f t="shared" si="232"/>
        <v>3.011233699238039E-2</v>
      </c>
      <c r="T129" s="13">
        <f t="shared" si="233"/>
        <v>8.4213767990164654E-2</v>
      </c>
      <c r="U129" s="13">
        <f t="shared" si="234"/>
        <v>4.3287333426428223E-2</v>
      </c>
      <c r="V129" s="13">
        <f t="shared" si="235"/>
        <v>3.3289474163903077E-3</v>
      </c>
      <c r="W129" s="13">
        <f t="shared" si="236"/>
        <v>5.4611500699582045E-2</v>
      </c>
      <c r="X129" s="13">
        <f t="shared" si="237"/>
        <v>3.9054894513626121E-2</v>
      </c>
      <c r="Y129" s="13">
        <f t="shared" si="238"/>
        <v>1.3964867893496075E-2</v>
      </c>
      <c r="Z129" s="13">
        <f t="shared" si="239"/>
        <v>7.4168127132118178E-3</v>
      </c>
      <c r="AA129" s="13">
        <f t="shared" si="240"/>
        <v>1.0318841386207958E-2</v>
      </c>
      <c r="AB129" s="13">
        <f t="shared" si="241"/>
        <v>7.1781836532048664E-3</v>
      </c>
      <c r="AC129" s="13">
        <f t="shared" si="242"/>
        <v>2.070102906141565E-4</v>
      </c>
      <c r="AD129" s="13">
        <f t="shared" si="243"/>
        <v>1.8994932033875599E-2</v>
      </c>
      <c r="AE129" s="13">
        <f t="shared" si="244"/>
        <v>1.3584044704381961E-2</v>
      </c>
      <c r="AF129" s="13">
        <f t="shared" si="245"/>
        <v>4.8572500865378997E-3</v>
      </c>
      <c r="AG129" s="13">
        <f t="shared" si="246"/>
        <v>1.1578720435925251E-3</v>
      </c>
      <c r="AH129" s="13">
        <f t="shared" si="247"/>
        <v>1.3260157404172263E-3</v>
      </c>
      <c r="AI129" s="13">
        <f t="shared" si="248"/>
        <v>1.8448552808414012E-3</v>
      </c>
      <c r="AJ129" s="13">
        <f t="shared" si="249"/>
        <v>1.2833524156272494E-3</v>
      </c>
      <c r="AK129" s="13">
        <f t="shared" si="250"/>
        <v>5.9516625858592573E-4</v>
      </c>
      <c r="AL129" s="13">
        <f t="shared" si="251"/>
        <v>8.2386662324152544E-6</v>
      </c>
      <c r="AM129" s="13">
        <f t="shared" si="252"/>
        <v>5.2854426389980485E-3</v>
      </c>
      <c r="AN129" s="13">
        <f t="shared" si="253"/>
        <v>3.7798339558442174E-3</v>
      </c>
      <c r="AO129" s="13">
        <f t="shared" si="254"/>
        <v>1.3515561240166377E-3</v>
      </c>
      <c r="AP129" s="13">
        <f t="shared" si="255"/>
        <v>3.2218416253311977E-4</v>
      </c>
      <c r="AQ129" s="13">
        <f t="shared" si="256"/>
        <v>5.7601733703081803E-5</v>
      </c>
      <c r="AR129" s="13">
        <f t="shared" si="257"/>
        <v>1.8965750511155231E-4</v>
      </c>
      <c r="AS129" s="13">
        <f t="shared" si="258"/>
        <v>2.6386613611853541E-4</v>
      </c>
      <c r="AT129" s="13">
        <f t="shared" si="259"/>
        <v>1.8355545104627787E-4</v>
      </c>
      <c r="AU129" s="13">
        <f t="shared" si="260"/>
        <v>8.5125496092879784E-5</v>
      </c>
      <c r="AV129" s="13">
        <f t="shared" si="261"/>
        <v>2.9608287483785799E-5</v>
      </c>
      <c r="AW129" s="13">
        <f t="shared" si="262"/>
        <v>2.2769809161474842E-7</v>
      </c>
      <c r="AX129" s="13">
        <f t="shared" si="263"/>
        <v>1.2255858492639749E-3</v>
      </c>
      <c r="AY129" s="13">
        <f t="shared" si="264"/>
        <v>8.7646604556251915E-4</v>
      </c>
      <c r="AZ129" s="13">
        <f t="shared" si="265"/>
        <v>3.1339817177447734E-4</v>
      </c>
      <c r="BA129" s="13">
        <f t="shared" si="266"/>
        <v>7.4707905737940203E-5</v>
      </c>
      <c r="BB129" s="13">
        <f t="shared" si="267"/>
        <v>1.33566617862211E-5</v>
      </c>
      <c r="BC129" s="13">
        <f t="shared" si="268"/>
        <v>1.910377889025996E-6</v>
      </c>
      <c r="BD129" s="13">
        <f t="shared" si="269"/>
        <v>2.2605293027303879E-5</v>
      </c>
      <c r="BE129" s="13">
        <f t="shared" si="270"/>
        <v>3.1450225623465839E-5</v>
      </c>
      <c r="BF129" s="13">
        <f t="shared" si="271"/>
        <v>2.1877988720876108E-5</v>
      </c>
      <c r="BG129" s="13">
        <f t="shared" si="272"/>
        <v>1.0146114608764555E-5</v>
      </c>
      <c r="BH129" s="13">
        <f t="shared" si="273"/>
        <v>3.5290141258262475E-6</v>
      </c>
      <c r="BI129" s="13">
        <f t="shared" si="274"/>
        <v>9.8196727953560167E-7</v>
      </c>
      <c r="BJ129" s="14">
        <f t="shared" si="275"/>
        <v>0.53078049132860783</v>
      </c>
      <c r="BK129" s="14">
        <f t="shared" si="276"/>
        <v>0.27726574146020194</v>
      </c>
      <c r="BL129" s="14">
        <f t="shared" si="277"/>
        <v>0.1848028742005057</v>
      </c>
      <c r="BM129" s="14">
        <f t="shared" si="278"/>
        <v>0.35149089900983843</v>
      </c>
      <c r="BN129" s="14">
        <f t="shared" si="279"/>
        <v>0.64789878234521781</v>
      </c>
    </row>
    <row r="130" spans="1:66" x14ac:dyDescent="0.25">
      <c r="A130" t="s">
        <v>122</v>
      </c>
      <c r="B130" t="s">
        <v>125</v>
      </c>
      <c r="C130" t="s">
        <v>136</v>
      </c>
      <c r="D130" s="11">
        <v>44201</v>
      </c>
      <c r="E130" s="10">
        <f>VLOOKUP(A130,home!$A$2:$E$405,3,FALSE)</f>
        <v>1.2608999999999999</v>
      </c>
      <c r="F130" s="10">
        <f>VLOOKUP(B130,home!$B$2:$E$405,3,FALSE)</f>
        <v>0.93100000000000005</v>
      </c>
      <c r="G130" s="10">
        <f>VLOOKUP(C130,away!$B$2:$E$405,4,FALSE)</f>
        <v>1.0345</v>
      </c>
      <c r="H130" s="10">
        <f>VLOOKUP(A130,away!$A$2:$E$405,3,FALSE)</f>
        <v>1.0995999999999999</v>
      </c>
      <c r="I130" s="10">
        <f>VLOOKUP(C130,away!$B$2:$E$405,3,FALSE)</f>
        <v>1.3048</v>
      </c>
      <c r="J130" s="10">
        <f>VLOOKUP(B130,home!$B$2:$E$405,4,FALSE)</f>
        <v>0.90939999999999999</v>
      </c>
      <c r="K130" s="12">
        <f t="shared" si="224"/>
        <v>1.2143973775500001</v>
      </c>
      <c r="L130" s="12">
        <f t="shared" si="225"/>
        <v>1.3047689979519999</v>
      </c>
      <c r="M130" s="13">
        <f t="shared" si="226"/>
        <v>8.0526707813477788E-2</v>
      </c>
      <c r="N130" s="13">
        <f t="shared" si="227"/>
        <v>9.7791422791422541E-2</v>
      </c>
      <c r="O130" s="13">
        <f t="shared" si="228"/>
        <v>0.10506875186216487</v>
      </c>
      <c r="P130" s="13">
        <f t="shared" si="229"/>
        <v>0.12759521672386473</v>
      </c>
      <c r="Q130" s="13">
        <f t="shared" si="230"/>
        <v>5.9378823692393438E-2</v>
      </c>
      <c r="R130" s="13">
        <f t="shared" si="231"/>
        <v>6.8545225041632102E-2</v>
      </c>
      <c r="S130" s="13">
        <f t="shared" si="232"/>
        <v>5.0543911991659536E-2</v>
      </c>
      <c r="T130" s="13">
        <f t="shared" si="233"/>
        <v>7.7475648288692633E-2</v>
      </c>
      <c r="U130" s="13">
        <f t="shared" si="234"/>
        <v>8.3241141534132618E-2</v>
      </c>
      <c r="V130" s="13">
        <f t="shared" si="235"/>
        <v>8.8985817111148779E-3</v>
      </c>
      <c r="W130" s="13">
        <f t="shared" si="236"/>
        <v>2.4036495924682134E-2</v>
      </c>
      <c r="X130" s="13">
        <f t="shared" si="237"/>
        <v>3.1362074701924827E-2</v>
      </c>
      <c r="Y130" s="13">
        <f t="shared" si="238"/>
        <v>2.0460131391263115E-2</v>
      </c>
      <c r="Z130" s="13">
        <f t="shared" si="239"/>
        <v>2.9811894863988216E-2</v>
      </c>
      <c r="AA130" s="13">
        <f t="shared" si="240"/>
        <v>3.6203486942623611E-2</v>
      </c>
      <c r="AB130" s="13">
        <f t="shared" si="241"/>
        <v>2.1982709800643898E-2</v>
      </c>
      <c r="AC130" s="13">
        <f t="shared" si="242"/>
        <v>8.812421468560015E-4</v>
      </c>
      <c r="AD130" s="13">
        <f t="shared" si="243"/>
        <v>7.2974644041063101E-3</v>
      </c>
      <c r="AE130" s="13">
        <f t="shared" si="244"/>
        <v>9.5215053181361767E-3</v>
      </c>
      <c r="AF130" s="13">
        <f t="shared" si="245"/>
        <v>6.2116824764695891E-3</v>
      </c>
      <c r="AG130" s="13">
        <f t="shared" si="246"/>
        <v>2.7016035734730745E-3</v>
      </c>
      <c r="AH130" s="13">
        <f t="shared" si="247"/>
        <v>9.7244090471840707E-3</v>
      </c>
      <c r="AI130" s="13">
        <f t="shared" si="248"/>
        <v>1.1809296845123831E-2</v>
      </c>
      <c r="AJ130" s="13">
        <f t="shared" si="249"/>
        <v>7.1705895597139373E-3</v>
      </c>
      <c r="AK130" s="13">
        <f t="shared" si="250"/>
        <v>2.902648385601338E-3</v>
      </c>
      <c r="AL130" s="13">
        <f t="shared" si="251"/>
        <v>5.5853411007310951E-5</v>
      </c>
      <c r="AM130" s="13">
        <f t="shared" si="252"/>
        <v>1.7724043270222357E-3</v>
      </c>
      <c r="AN130" s="13">
        <f t="shared" si="253"/>
        <v>2.3125782177345908E-3</v>
      </c>
      <c r="AO130" s="13">
        <f t="shared" si="254"/>
        <v>1.5086901819195921E-3</v>
      </c>
      <c r="AP130" s="13">
        <f t="shared" si="255"/>
        <v>6.5616405896108221E-4</v>
      </c>
      <c r="AQ130" s="13">
        <f t="shared" si="256"/>
        <v>2.1403563042569207E-4</v>
      </c>
      <c r="AR130" s="13">
        <f t="shared" si="257"/>
        <v>2.5376214896339435E-3</v>
      </c>
      <c r="AS130" s="13">
        <f t="shared" si="258"/>
        <v>3.0816808822259861E-3</v>
      </c>
      <c r="AT130" s="13">
        <f t="shared" si="259"/>
        <v>1.8711925909106046E-3</v>
      </c>
      <c r="AU130" s="13">
        <f t="shared" si="260"/>
        <v>7.5745712509760947E-4</v>
      </c>
      <c r="AV130" s="13">
        <f t="shared" si="261"/>
        <v>2.2996348658127478E-4</v>
      </c>
      <c r="AW130" s="13">
        <f t="shared" si="262"/>
        <v>2.4583383146869108E-6</v>
      </c>
      <c r="AX130" s="13">
        <f t="shared" si="263"/>
        <v>3.58733861115679E-4</v>
      </c>
      <c r="AY130" s="13">
        <f t="shared" si="264"/>
        <v>4.6806482049935631E-4</v>
      </c>
      <c r="AZ130" s="13">
        <f t="shared" si="265"/>
        <v>3.0535823340976394E-4</v>
      </c>
      <c r="BA130" s="13">
        <f t="shared" si="266"/>
        <v>1.3280731874081687E-4</v>
      </c>
      <c r="BB130" s="13">
        <f t="shared" si="267"/>
        <v>4.3320718048536874E-5</v>
      </c>
      <c r="BC130" s="13">
        <f t="shared" si="268"/>
        <v>1.1304705975750113E-5</v>
      </c>
      <c r="BD130" s="13">
        <f t="shared" si="269"/>
        <v>5.5183497470185717E-4</v>
      </c>
      <c r="BE130" s="13">
        <f t="shared" si="270"/>
        <v>6.7014694611830603E-4</v>
      </c>
      <c r="BF130" s="13">
        <f t="shared" si="271"/>
        <v>4.0691234696960615E-4</v>
      </c>
      <c r="BG130" s="13">
        <f t="shared" si="272"/>
        <v>1.6471776235086848E-4</v>
      </c>
      <c r="BH130" s="13">
        <f t="shared" si="273"/>
        <v>5.0008204658699696E-5</v>
      </c>
      <c r="BI130" s="13">
        <f t="shared" si="274"/>
        <v>1.2145966518701724E-5</v>
      </c>
      <c r="BJ130" s="14">
        <f t="shared" si="275"/>
        <v>0.34402031463641702</v>
      </c>
      <c r="BK130" s="14">
        <f t="shared" si="276"/>
        <v>0.26896957861847959</v>
      </c>
      <c r="BL130" s="14">
        <f t="shared" si="277"/>
        <v>0.35698194079458784</v>
      </c>
      <c r="BM130" s="14">
        <f t="shared" si="278"/>
        <v>0.46041197450633253</v>
      </c>
      <c r="BN130" s="14">
        <f t="shared" si="279"/>
        <v>0.53890614792495539</v>
      </c>
    </row>
    <row r="131" spans="1:66" x14ac:dyDescent="0.25">
      <c r="A131" t="s">
        <v>122</v>
      </c>
      <c r="B131" t="s">
        <v>127</v>
      </c>
      <c r="C131" t="s">
        <v>124</v>
      </c>
      <c r="D131" s="11">
        <v>44201</v>
      </c>
      <c r="E131" s="10">
        <f>VLOOKUP(A131,home!$A$2:$E$405,3,FALSE)</f>
        <v>1.2608999999999999</v>
      </c>
      <c r="F131" s="10">
        <f>VLOOKUP(B131,home!$B$2:$E$405,3,FALSE)</f>
        <v>0.75860000000000005</v>
      </c>
      <c r="G131" s="10">
        <f>VLOOKUP(C131,away!$B$2:$E$405,4,FALSE)</f>
        <v>1.2413000000000001</v>
      </c>
      <c r="H131" s="10">
        <f>VLOOKUP(A131,away!$A$2:$E$405,3,FALSE)</f>
        <v>1.0995999999999999</v>
      </c>
      <c r="I131" s="10">
        <f>VLOOKUP(C131,away!$B$2:$E$405,3,FALSE)</f>
        <v>0.75129999999999997</v>
      </c>
      <c r="J131" s="10">
        <f>VLOOKUP(B131,home!$B$2:$E$405,4,FALSE)</f>
        <v>0.75129999999999997</v>
      </c>
      <c r="K131" s="12">
        <f t="shared" si="224"/>
        <v>1.1873267119620001</v>
      </c>
      <c r="L131" s="12">
        <f t="shared" si="225"/>
        <v>0.62067107832399981</v>
      </c>
      <c r="M131" s="13">
        <f t="shared" si="226"/>
        <v>0.16398213495611674</v>
      </c>
      <c r="N131" s="13">
        <f t="shared" si="227"/>
        <v>0.19470036911795507</v>
      </c>
      <c r="O131" s="13">
        <f t="shared" si="228"/>
        <v>0.10177896852908465</v>
      </c>
      <c r="P131" s="13">
        <f t="shared" si="229"/>
        <v>0.12084488805052197</v>
      </c>
      <c r="Q131" s="13">
        <f t="shared" si="230"/>
        <v>0.11558647454130469</v>
      </c>
      <c r="R131" s="13">
        <f t="shared" si="231"/>
        <v>3.1585631073825698E-2</v>
      </c>
      <c r="S131" s="13">
        <f t="shared" si="232"/>
        <v>2.2263838331918331E-2</v>
      </c>
      <c r="T131" s="13">
        <f t="shared" si="233"/>
        <v>7.1741181793221143E-2</v>
      </c>
      <c r="U131" s="13">
        <f t="shared" si="234"/>
        <v>3.7502463488130251E-2</v>
      </c>
      <c r="V131" s="13">
        <f t="shared" si="235"/>
        <v>1.8230109514440482E-3</v>
      </c>
      <c r="W131" s="13">
        <f t="shared" si="236"/>
        <v>4.5746302921468918E-2</v>
      </c>
      <c r="X131" s="13">
        <f t="shared" si="237"/>
        <v>2.8393407163604455E-2</v>
      </c>
      <c r="Y131" s="13">
        <f t="shared" si="238"/>
        <v>8.8114833207633778E-3</v>
      </c>
      <c r="Z131" s="13">
        <f t="shared" si="239"/>
        <v>6.5347625660451443E-3</v>
      </c>
      <c r="AA131" s="13">
        <f t="shared" si="240"/>
        <v>7.7588981509947438E-3</v>
      </c>
      <c r="AB131" s="13">
        <f t="shared" si="241"/>
        <v>4.6061735150343171E-3</v>
      </c>
      <c r="AC131" s="13">
        <f t="shared" si="242"/>
        <v>8.3965531672507493E-5</v>
      </c>
      <c r="AD131" s="13">
        <f t="shared" si="243"/>
        <v>1.3578951858041333E-2</v>
      </c>
      <c r="AE131" s="13">
        <f t="shared" si="244"/>
        <v>8.4280626922401958E-3</v>
      </c>
      <c r="AF131" s="13">
        <f t="shared" si="245"/>
        <v>2.615527379687497E-3</v>
      </c>
      <c r="AG131" s="13">
        <f t="shared" si="246"/>
        <v>5.4112739971219485E-4</v>
      </c>
      <c r="AH131" s="13">
        <f t="shared" si="247"/>
        <v>1.0139845321146368E-3</v>
      </c>
      <c r="AI131" s="13">
        <f t="shared" si="248"/>
        <v>1.2039309204959988E-3</v>
      </c>
      <c r="AJ131" s="13">
        <f t="shared" si="249"/>
        <v>7.1472967063094942E-4</v>
      </c>
      <c r="AK131" s="13">
        <f t="shared" si="250"/>
        <v>2.8287254325730951E-4</v>
      </c>
      <c r="AL131" s="13">
        <f t="shared" si="251"/>
        <v>2.4751001754629219E-6</v>
      </c>
      <c r="AM131" s="13">
        <f t="shared" si="252"/>
        <v>3.2245304522997009E-3</v>
      </c>
      <c r="AN131" s="13">
        <f t="shared" si="253"/>
        <v>2.00137279291743E-3</v>
      </c>
      <c r="AO131" s="13">
        <f t="shared" si="254"/>
        <v>6.2109710475418821E-4</v>
      </c>
      <c r="AP131" s="13">
        <f t="shared" si="255"/>
        <v>1.2849900325056542E-4</v>
      </c>
      <c r="AQ131" s="13">
        <f t="shared" si="256"/>
        <v>1.9938903727771895E-5</v>
      </c>
      <c r="AR131" s="13">
        <f t="shared" si="257"/>
        <v>1.2587017459028969E-4</v>
      </c>
      <c r="AS131" s="13">
        <f t="shared" si="258"/>
        <v>1.4944902053037155E-4</v>
      </c>
      <c r="AT131" s="13">
        <f t="shared" si="259"/>
        <v>8.872240707613377E-5</v>
      </c>
      <c r="AU131" s="13">
        <f t="shared" si="260"/>
        <v>3.5114161290353336E-5</v>
      </c>
      <c r="AV131" s="13">
        <f t="shared" si="261"/>
        <v>1.0422995417044643E-5</v>
      </c>
      <c r="AW131" s="13">
        <f t="shared" si="262"/>
        <v>5.0666631001820682E-8</v>
      </c>
      <c r="AX131" s="13">
        <f t="shared" si="263"/>
        <v>6.3809518992505743E-4</v>
      </c>
      <c r="AY131" s="13">
        <f t="shared" si="264"/>
        <v>3.9604722960414289E-4</v>
      </c>
      <c r="AZ131" s="13">
        <f t="shared" si="265"/>
        <v>1.2290753053281804E-4</v>
      </c>
      <c r="BA131" s="13">
        <f t="shared" si="266"/>
        <v>2.5428383169981368E-5</v>
      </c>
      <c r="BB131" s="13">
        <f t="shared" si="267"/>
        <v>3.9456655005370451E-6</v>
      </c>
      <c r="BC131" s="13">
        <f t="shared" si="268"/>
        <v>4.8979209218482678E-7</v>
      </c>
      <c r="BD131" s="13">
        <f t="shared" si="269"/>
        <v>1.3020662831964192E-5</v>
      </c>
      <c r="BE131" s="13">
        <f t="shared" si="270"/>
        <v>1.5459780787841871E-5</v>
      </c>
      <c r="BF131" s="13">
        <f t="shared" si="271"/>
        <v>9.1779053452407963E-6</v>
      </c>
      <c r="BG131" s="13">
        <f t="shared" si="272"/>
        <v>3.6323907254210735E-6</v>
      </c>
      <c r="BH131" s="13">
        <f t="shared" si="273"/>
        <v>1.0782086341438669E-6</v>
      </c>
      <c r="BI131" s="13">
        <f t="shared" si="274"/>
        <v>2.5603718247741525E-7</v>
      </c>
      <c r="BJ131" s="14">
        <f t="shared" si="275"/>
        <v>0.49732524023577324</v>
      </c>
      <c r="BK131" s="14">
        <f t="shared" si="276"/>
        <v>0.30939636015145316</v>
      </c>
      <c r="BL131" s="14">
        <f t="shared" si="277"/>
        <v>0.18689985616797983</v>
      </c>
      <c r="BM131" s="14">
        <f t="shared" si="278"/>
        <v>0.27128175628946954</v>
      </c>
      <c r="BN131" s="14">
        <f t="shared" si="279"/>
        <v>0.72847846626880886</v>
      </c>
    </row>
    <row r="132" spans="1:66" x14ac:dyDescent="0.25">
      <c r="A132" t="s">
        <v>122</v>
      </c>
      <c r="B132" t="s">
        <v>129</v>
      </c>
      <c r="C132" t="s">
        <v>140</v>
      </c>
      <c r="D132" s="11">
        <v>44201</v>
      </c>
      <c r="E132" s="10">
        <f>VLOOKUP(A132,home!$A$2:$E$405,3,FALSE)</f>
        <v>1.2608999999999999</v>
      </c>
      <c r="F132" s="10">
        <f>VLOOKUP(B132,home!$B$2:$E$405,3,FALSE)</f>
        <v>1.1033999999999999</v>
      </c>
      <c r="G132" s="10">
        <f>VLOOKUP(C132,away!$B$2:$E$405,4,FALSE)</f>
        <v>0.6552</v>
      </c>
      <c r="H132" s="10">
        <f>VLOOKUP(A132,away!$A$2:$E$405,3,FALSE)</f>
        <v>1.0995999999999999</v>
      </c>
      <c r="I132" s="10">
        <f>VLOOKUP(C132,away!$B$2:$E$405,3,FALSE)</f>
        <v>0.7117</v>
      </c>
      <c r="J132" s="10">
        <f>VLOOKUP(B132,home!$B$2:$E$405,4,FALSE)</f>
        <v>1.028</v>
      </c>
      <c r="K132" s="12">
        <f t="shared" si="224"/>
        <v>0.91156472971199987</v>
      </c>
      <c r="L132" s="12">
        <f t="shared" si="225"/>
        <v>0.80449770895999995</v>
      </c>
      <c r="M132" s="13">
        <f t="shared" si="226"/>
        <v>0.17977262183006701</v>
      </c>
      <c r="N132" s="13">
        <f t="shared" si="227"/>
        <v>0.16387438142814262</v>
      </c>
      <c r="O132" s="13">
        <f t="shared" si="228"/>
        <v>0.14462666239602134</v>
      </c>
      <c r="P132" s="13">
        <f t="shared" si="229"/>
        <v>0.13183656441617786</v>
      </c>
      <c r="Q132" s="13">
        <f t="shared" si="230"/>
        <v>7.4691053106632987E-2</v>
      </c>
      <c r="R132" s="13">
        <f t="shared" si="231"/>
        <v>5.817590927606528E-2</v>
      </c>
      <c r="S132" s="13">
        <f t="shared" si="232"/>
        <v>2.4170643366222048E-2</v>
      </c>
      <c r="T132" s="13">
        <f t="shared" si="233"/>
        <v>6.0088781104095913E-2</v>
      </c>
      <c r="U132" s="13">
        <f t="shared" si="234"/>
        <v>5.3031107014986277E-2</v>
      </c>
      <c r="V132" s="13">
        <f t="shared" si="235"/>
        <v>1.9695092542101182E-3</v>
      </c>
      <c r="W132" s="13">
        <f t="shared" si="236"/>
        <v>2.2695243212350846E-2</v>
      </c>
      <c r="X132" s="13">
        <f t="shared" si="237"/>
        <v>1.8258271168626241E-2</v>
      </c>
      <c r="Y132" s="13">
        <f t="shared" si="238"/>
        <v>7.3443686623651163E-3</v>
      </c>
      <c r="Z132" s="13">
        <f t="shared" si="239"/>
        <v>1.5600795243086442E-2</v>
      </c>
      <c r="AA132" s="13">
        <f t="shared" si="240"/>
        <v>1.4221134699056347E-2</v>
      </c>
      <c r="AB132" s="13">
        <f t="shared" si="241"/>
        <v>6.4817424040716195E-3</v>
      </c>
      <c r="AC132" s="13">
        <f t="shared" si="242"/>
        <v>9.0271439491761225E-5</v>
      </c>
      <c r="AD132" s="13">
        <f t="shared" si="243"/>
        <v>5.172045811153673E-3</v>
      </c>
      <c r="AE132" s="13">
        <f t="shared" si="244"/>
        <v>4.1608990057092942E-3</v>
      </c>
      <c r="AF132" s="13">
        <f t="shared" si="245"/>
        <v>1.6737168586535343E-3</v>
      </c>
      <c r="AG132" s="13">
        <f t="shared" si="246"/>
        <v>4.4883379274483217E-4</v>
      </c>
      <c r="AH132" s="13">
        <f t="shared" si="247"/>
        <v>3.1377010077542769E-3</v>
      </c>
      <c r="AI132" s="13">
        <f t="shared" si="248"/>
        <v>2.8602175710505974E-3</v>
      </c>
      <c r="AJ132" s="13">
        <f t="shared" si="249"/>
        <v>1.303636728536125E-3</v>
      </c>
      <c r="AK132" s="13">
        <f t="shared" si="250"/>
        <v>3.9611642069688961E-4</v>
      </c>
      <c r="AL132" s="13">
        <f t="shared" si="251"/>
        <v>2.6480286767462014E-6</v>
      </c>
      <c r="AM132" s="13">
        <f t="shared" si="252"/>
        <v>9.4293090838047633E-4</v>
      </c>
      <c r="AN132" s="13">
        <f t="shared" si="253"/>
        <v>7.5858575549966466E-4</v>
      </c>
      <c r="AO132" s="13">
        <f t="shared" si="254"/>
        <v>3.0514025117458544E-4</v>
      </c>
      <c r="AP132" s="13">
        <f t="shared" si="255"/>
        <v>8.1828210993810981E-5</v>
      </c>
      <c r="AQ132" s="13">
        <f t="shared" si="256"/>
        <v>1.6457652068204101E-5</v>
      </c>
      <c r="AR132" s="13">
        <f t="shared" si="257"/>
        <v>5.0485465442795985E-4</v>
      </c>
      <c r="AS132" s="13">
        <f t="shared" si="258"/>
        <v>4.6020769660746834E-4</v>
      </c>
      <c r="AT132" s="13">
        <f t="shared" si="259"/>
        <v>2.0975455228468444E-4</v>
      </c>
      <c r="AU132" s="13">
        <f t="shared" si="260"/>
        <v>6.3734950586416653E-5</v>
      </c>
      <c r="AV132" s="13">
        <f t="shared" si="261"/>
        <v>1.4524633251128637E-5</v>
      </c>
      <c r="AW132" s="13">
        <f t="shared" si="262"/>
        <v>5.3942678575466738E-8</v>
      </c>
      <c r="AX132" s="13">
        <f t="shared" si="263"/>
        <v>1.4325709310582317E-4</v>
      </c>
      <c r="AY132" s="13">
        <f t="shared" si="264"/>
        <v>1.1525000319590412E-4</v>
      </c>
      <c r="AZ132" s="13">
        <f t="shared" si="265"/>
        <v>4.6359181764368769E-5</v>
      </c>
      <c r="BA132" s="13">
        <f t="shared" si="266"/>
        <v>1.2431951839564961E-5</v>
      </c>
      <c r="BB132" s="13">
        <f t="shared" si="267"/>
        <v>2.5003691932077672E-6</v>
      </c>
      <c r="BC132" s="13">
        <f t="shared" si="268"/>
        <v>4.023082574979625E-7</v>
      </c>
      <c r="BD132" s="13">
        <f t="shared" si="269"/>
        <v>6.7692402140847669E-5</v>
      </c>
      <c r="BE132" s="13">
        <f t="shared" si="270"/>
        <v>6.1706006261077819E-5</v>
      </c>
      <c r="BF132" s="13">
        <f t="shared" si="271"/>
        <v>2.8124509459493181E-5</v>
      </c>
      <c r="BG132" s="13">
        <f t="shared" si="272"/>
        <v>8.5457702879084961E-6</v>
      </c>
      <c r="BH132" s="13">
        <f t="shared" si="273"/>
        <v>1.9475056956695368E-6</v>
      </c>
      <c r="BI132" s="13">
        <f t="shared" si="274"/>
        <v>3.5505550061711643E-7</v>
      </c>
      <c r="BJ132" s="14">
        <f t="shared" si="275"/>
        <v>0.36083273783594805</v>
      </c>
      <c r="BK132" s="14">
        <f t="shared" si="276"/>
        <v>0.33795750833804145</v>
      </c>
      <c r="BL132" s="14">
        <f t="shared" si="277"/>
        <v>0.285655675254742</v>
      </c>
      <c r="BM132" s="14">
        <f t="shared" si="278"/>
        <v>0.24695432815819365</v>
      </c>
      <c r="BN132" s="14">
        <f t="shared" si="279"/>
        <v>0.75297719245310712</v>
      </c>
    </row>
    <row r="133" spans="1:66" x14ac:dyDescent="0.25">
      <c r="A133" t="s">
        <v>122</v>
      </c>
      <c r="B133" t="s">
        <v>131</v>
      </c>
      <c r="C133" t="s">
        <v>142</v>
      </c>
      <c r="D133" s="11">
        <v>44201</v>
      </c>
      <c r="E133" s="10">
        <f>VLOOKUP(A133,home!$A$2:$E$405,3,FALSE)</f>
        <v>1.2608999999999999</v>
      </c>
      <c r="F133" s="10">
        <f>VLOOKUP(B133,home!$B$2:$E$405,3,FALSE)</f>
        <v>1.0689</v>
      </c>
      <c r="G133" s="10">
        <f>VLOOKUP(C133,away!$B$2:$E$405,4,FALSE)</f>
        <v>0.96550000000000002</v>
      </c>
      <c r="H133" s="10">
        <f>VLOOKUP(A133,away!$A$2:$E$405,3,FALSE)</f>
        <v>1.0995999999999999</v>
      </c>
      <c r="I133" s="10">
        <f>VLOOKUP(C133,away!$B$2:$E$405,3,FALSE)</f>
        <v>0.98850000000000005</v>
      </c>
      <c r="J133" s="10">
        <f>VLOOKUP(B133,home!$B$2:$E$405,4,FALSE)</f>
        <v>1.0676000000000001</v>
      </c>
      <c r="K133" s="12">
        <f t="shared" si="224"/>
        <v>1.3012777376549998</v>
      </c>
      <c r="L133" s="12">
        <f t="shared" si="225"/>
        <v>1.16043273096</v>
      </c>
      <c r="M133" s="13">
        <f t="shared" si="226"/>
        <v>8.5288942072481874E-2</v>
      </c>
      <c r="N133" s="13">
        <f t="shared" si="227"/>
        <v>0.11098460158706754</v>
      </c>
      <c r="O133" s="13">
        <f t="shared" si="228"/>
        <v>9.8972079969859378E-2</v>
      </c>
      <c r="P133" s="13">
        <f t="shared" si="229"/>
        <v>0.12879016431418833</v>
      </c>
      <c r="Q133" s="13">
        <f t="shared" si="230"/>
        <v>7.221089563388039E-2</v>
      </c>
      <c r="R133" s="13">
        <f t="shared" si="231"/>
        <v>5.7425220524107728E-2</v>
      </c>
      <c r="S133" s="13">
        <f t="shared" si="232"/>
        <v>4.8619744896060024E-2</v>
      </c>
      <c r="T133" s="13">
        <f t="shared" si="233"/>
        <v>8.3795886825491356E-2</v>
      </c>
      <c r="U133" s="13">
        <f t="shared" si="234"/>
        <v>7.4726161047950365E-2</v>
      </c>
      <c r="V133" s="13">
        <f t="shared" si="235"/>
        <v>8.1575573598796219E-3</v>
      </c>
      <c r="W133" s="13">
        <f t="shared" si="236"/>
        <v>3.1322143634832392E-2</v>
      </c>
      <c r="X133" s="13">
        <f t="shared" si="237"/>
        <v>3.6347240677689928E-2</v>
      </c>
      <c r="Y133" s="13">
        <f t="shared" si="238"/>
        <v>2.1089263881236067E-2</v>
      </c>
      <c r="Z133" s="13">
        <f t="shared" si="239"/>
        <v>2.2212701826256866E-2</v>
      </c>
      <c r="AA133" s="13">
        <f t="shared" si="240"/>
        <v>2.8904894379676613E-2</v>
      </c>
      <c r="AB133" s="13">
        <f t="shared" si="241"/>
        <v>1.8806647782771156E-2</v>
      </c>
      <c r="AC133" s="13">
        <f t="shared" si="242"/>
        <v>7.6989256113680932E-4</v>
      </c>
      <c r="AD133" s="13">
        <f t="shared" si="243"/>
        <v>1.0189702051909912E-2</v>
      </c>
      <c r="AE133" s="13">
        <f t="shared" si="244"/>
        <v>1.1824463779766533E-2</v>
      </c>
      <c r="AF133" s="13">
        <f t="shared" si="245"/>
        <v>6.8607473980460427E-3</v>
      </c>
      <c r="AG133" s="13">
        <f t="shared" si="246"/>
        <v>2.6538119465137622E-3</v>
      </c>
      <c r="AH133" s="13">
        <f t="shared" si="247"/>
        <v>6.4440865605608563E-3</v>
      </c>
      <c r="AI133" s="13">
        <f t="shared" si="248"/>
        <v>8.3855463807796186E-3</v>
      </c>
      <c r="AJ133" s="13">
        <f t="shared" si="249"/>
        <v>5.4559624116909886E-3</v>
      </c>
      <c r="AK133" s="13">
        <f t="shared" si="250"/>
        <v>2.3665741412719882E-3</v>
      </c>
      <c r="AL133" s="13">
        <f t="shared" si="251"/>
        <v>4.6502905086483723E-5</v>
      </c>
      <c r="AM133" s="13">
        <f t="shared" si="252"/>
        <v>2.651926486697567E-3</v>
      </c>
      <c r="AN133" s="13">
        <f t="shared" si="253"/>
        <v>3.0773822952636157E-3</v>
      </c>
      <c r="AO133" s="13">
        <f t="shared" si="254"/>
        <v>1.7855475705503556E-3</v>
      </c>
      <c r="AP133" s="13">
        <f t="shared" si="255"/>
        <v>6.9066928118424774E-4</v>
      </c>
      <c r="AQ133" s="13">
        <f t="shared" si="256"/>
        <v>2.0036881003870411E-4</v>
      </c>
      <c r="AR133" s="13">
        <f t="shared" si="257"/>
        <v>1.4955857932028519E-3</v>
      </c>
      <c r="AS133" s="13">
        <f t="shared" si="258"/>
        <v>1.9461724974479653E-3</v>
      </c>
      <c r="AT133" s="13">
        <f t="shared" si="259"/>
        <v>1.266255472282735E-3</v>
      </c>
      <c r="AU133" s="13">
        <f t="shared" si="260"/>
        <v>5.492500187551135E-4</v>
      </c>
      <c r="AV133" s="13">
        <f t="shared" si="261"/>
        <v>1.786817054531551E-4</v>
      </c>
      <c r="AW133" s="13">
        <f t="shared" si="262"/>
        <v>1.9505970077332233E-6</v>
      </c>
      <c r="AX133" s="13">
        <f t="shared" si="263"/>
        <v>5.7514881650619744E-4</v>
      </c>
      <c r="AY133" s="13">
        <f t="shared" si="264"/>
        <v>6.6742151184669856E-4</v>
      </c>
      <c r="AZ133" s="13">
        <f t="shared" si="265"/>
        <v>3.8724888384685831E-4</v>
      </c>
      <c r="BA133" s="13">
        <f t="shared" si="266"/>
        <v>1.4979209328120724E-4</v>
      </c>
      <c r="BB133" s="13">
        <f t="shared" si="267"/>
        <v>4.3455911970631583E-5</v>
      </c>
      <c r="BC133" s="13">
        <f t="shared" si="268"/>
        <v>1.0085532520887462E-5</v>
      </c>
      <c r="BD133" s="13">
        <f t="shared" si="269"/>
        <v>2.8925445106522745E-4</v>
      </c>
      <c r="BE133" s="13">
        <f t="shared" si="270"/>
        <v>3.7640037768879803E-4</v>
      </c>
      <c r="BF133" s="13">
        <f t="shared" si="271"/>
        <v>2.4490071596568332E-4</v>
      </c>
      <c r="BG133" s="13">
        <f t="shared" si="272"/>
        <v>1.0622794987397136E-4</v>
      </c>
      <c r="BH133" s="13">
        <f t="shared" si="273"/>
        <v>3.4558016571932544E-5</v>
      </c>
      <c r="BI133" s="13">
        <f t="shared" si="274"/>
        <v>8.9939155245136717E-6</v>
      </c>
      <c r="BJ133" s="14">
        <f t="shared" si="275"/>
        <v>0.39751780461014086</v>
      </c>
      <c r="BK133" s="14">
        <f t="shared" si="276"/>
        <v>0.27234022562067983</v>
      </c>
      <c r="BL133" s="14">
        <f t="shared" si="277"/>
        <v>0.30798345411250061</v>
      </c>
      <c r="BM133" s="14">
        <f t="shared" si="278"/>
        <v>0.44571681115315392</v>
      </c>
      <c r="BN133" s="14">
        <f t="shared" si="279"/>
        <v>0.55367190410158518</v>
      </c>
    </row>
    <row r="134" spans="1:66" x14ac:dyDescent="0.25">
      <c r="A134" t="s">
        <v>122</v>
      </c>
      <c r="B134" t="s">
        <v>133</v>
      </c>
      <c r="C134" t="s">
        <v>132</v>
      </c>
      <c r="D134" s="11">
        <v>44201</v>
      </c>
      <c r="E134" s="10">
        <f>VLOOKUP(A134,home!$A$2:$E$405,3,FALSE)</f>
        <v>1.2608999999999999</v>
      </c>
      <c r="F134" s="10">
        <f>VLOOKUP(B134,home!$B$2:$E$405,3,FALSE)</f>
        <v>0.58620000000000005</v>
      </c>
      <c r="G134" s="10">
        <f>VLOOKUP(C134,away!$B$2:$E$405,4,FALSE)</f>
        <v>1.1033999999999999</v>
      </c>
      <c r="H134" s="10">
        <f>VLOOKUP(A134,away!$A$2:$E$405,3,FALSE)</f>
        <v>1.0995999999999999</v>
      </c>
      <c r="I134" s="10">
        <f>VLOOKUP(C134,away!$B$2:$E$405,3,FALSE)</f>
        <v>1.1861999999999999</v>
      </c>
      <c r="J134" s="10">
        <f>VLOOKUP(B134,home!$B$2:$E$405,4,FALSE)</f>
        <v>1.1861999999999999</v>
      </c>
      <c r="K134" s="12">
        <f t="shared" si="224"/>
        <v>0.81556661257200003</v>
      </c>
      <c r="L134" s="12">
        <f t="shared" si="225"/>
        <v>1.5472146558239996</v>
      </c>
      <c r="M134" s="13">
        <f t="shared" si="226"/>
        <v>9.4157980066894631E-2</v>
      </c>
      <c r="N134" s="13">
        <f t="shared" si="227"/>
        <v>7.679210484977915E-2</v>
      </c>
      <c r="O134" s="13">
        <f t="shared" si="228"/>
        <v>0.14568260672228336</v>
      </c>
      <c r="P134" s="13">
        <f t="shared" si="229"/>
        <v>0.11881387007515153</v>
      </c>
      <c r="Q134" s="13">
        <f t="shared" si="230"/>
        <v>3.1314538412304117E-2</v>
      </c>
      <c r="R134" s="13">
        <f t="shared" si="231"/>
        <v>0.11270113210968043</v>
      </c>
      <c r="S134" s="13">
        <f t="shared" si="232"/>
        <v>3.7481516999955146E-2</v>
      </c>
      <c r="T134" s="13">
        <f t="shared" si="233"/>
        <v>4.8450312771880527E-2</v>
      </c>
      <c r="U134" s="13">
        <f t="shared" si="234"/>
        <v>9.1915280547721523E-2</v>
      </c>
      <c r="V134" s="13">
        <f t="shared" si="235"/>
        <v>5.2551444661743368E-3</v>
      </c>
      <c r="W134" s="13">
        <f t="shared" si="236"/>
        <v>8.5130306723928805E-3</v>
      </c>
      <c r="X134" s="13">
        <f t="shared" si="237"/>
        <v>1.3171485821805502E-2</v>
      </c>
      <c r="Y134" s="13">
        <f t="shared" si="238"/>
        <v>1.0189557951237748E-2</v>
      </c>
      <c r="Z134" s="13">
        <f t="shared" si="239"/>
        <v>5.8124281109351424E-2</v>
      </c>
      <c r="AA134" s="13">
        <f t="shared" si="240"/>
        <v>4.7404223052536429E-2</v>
      </c>
      <c r="AB134" s="13">
        <f t="shared" si="241"/>
        <v>1.9330650808282324E-2</v>
      </c>
      <c r="AC134" s="13">
        <f t="shared" si="242"/>
        <v>4.1445242571752465E-4</v>
      </c>
      <c r="AD134" s="13">
        <f t="shared" si="243"/>
        <v>1.7357358970512492E-3</v>
      </c>
      <c r="AE134" s="13">
        <f t="shared" si="244"/>
        <v>2.6855560185575097E-3</v>
      </c>
      <c r="AF134" s="13">
        <f t="shared" si="245"/>
        <v>2.0775658154742649E-3</v>
      </c>
      <c r="AG134" s="13">
        <f t="shared" si="246"/>
        <v>1.0714800927135737E-3</v>
      </c>
      <c r="AH134" s="13">
        <f t="shared" si="247"/>
        <v>2.2482684897905635E-2</v>
      </c>
      <c r="AI134" s="13">
        <f t="shared" si="248"/>
        <v>1.8336127163708558E-2</v>
      </c>
      <c r="AJ134" s="13">
        <f t="shared" si="249"/>
        <v>7.4771665592976121E-3</v>
      </c>
      <c r="AK134" s="13">
        <f t="shared" si="250"/>
        <v>2.0327091341343297E-3</v>
      </c>
      <c r="AL134" s="13">
        <f t="shared" si="251"/>
        <v>2.0919181412578679E-5</v>
      </c>
      <c r="AM134" s="13">
        <f t="shared" si="252"/>
        <v>2.8312164917554188E-4</v>
      </c>
      <c r="AN134" s="13">
        <f t="shared" si="253"/>
        <v>4.380499649854592E-4</v>
      </c>
      <c r="AO134" s="13">
        <f t="shared" si="254"/>
        <v>3.388786629043463E-4</v>
      </c>
      <c r="AP134" s="13">
        <f t="shared" si="255"/>
        <v>1.7477267793054841E-4</v>
      </c>
      <c r="AQ134" s="13">
        <f t="shared" si="256"/>
        <v>6.7602712182938024E-5</v>
      </c>
      <c r="AR134" s="13">
        <f t="shared" si="257"/>
        <v>6.9571079152625026E-3</v>
      </c>
      <c r="AS134" s="13">
        <f t="shared" si="258"/>
        <v>5.6739849357484873E-3</v>
      </c>
      <c r="AT134" s="13">
        <f t="shared" si="259"/>
        <v>2.3137563369164758E-3</v>
      </c>
      <c r="AU134" s="13">
        <f t="shared" si="260"/>
        <v>6.2900747267198966E-4</v>
      </c>
      <c r="AV134" s="13">
        <f t="shared" si="261"/>
        <v>1.2824937344239236E-4</v>
      </c>
      <c r="AW134" s="13">
        <f t="shared" si="262"/>
        <v>7.33250207277772E-7</v>
      </c>
      <c r="AX134" s="13">
        <f t="shared" si="263"/>
        <v>3.8484094060649134E-5</v>
      </c>
      <c r="AY134" s="13">
        <f t="shared" si="264"/>
        <v>5.9543154346745673E-5</v>
      </c>
      <c r="AZ134" s="13">
        <f t="shared" si="265"/>
        <v>4.6063020529637712E-5</v>
      </c>
      <c r="BA134" s="13">
        <f t="shared" si="266"/>
        <v>2.3756460151659077E-5</v>
      </c>
      <c r="BB134" s="13">
        <f t="shared" si="267"/>
        <v>9.1890858292864369E-6</v>
      </c>
      <c r="BC134" s="13">
        <f t="shared" si="268"/>
        <v>2.8434976537393224E-6</v>
      </c>
      <c r="BD134" s="13">
        <f t="shared" si="269"/>
        <v>1.7940232214405476E-3</v>
      </c>
      <c r="BE134" s="13">
        <f t="shared" si="270"/>
        <v>1.4631454415857744E-3</v>
      </c>
      <c r="BF134" s="13">
        <f t="shared" si="271"/>
        <v>5.9664628574713661E-4</v>
      </c>
      <c r="BG134" s="13">
        <f t="shared" si="272"/>
        <v>1.6220159672348592E-4</v>
      </c>
      <c r="BH134" s="13">
        <f t="shared" si="273"/>
        <v>3.3071551698385756E-5</v>
      </c>
      <c r="BI134" s="13">
        <f t="shared" si="274"/>
        <v>5.3944106782304501E-6</v>
      </c>
      <c r="BJ134" s="14">
        <f t="shared" si="275"/>
        <v>0.19748367328294708</v>
      </c>
      <c r="BK134" s="14">
        <f t="shared" si="276"/>
        <v>0.25620342636965249</v>
      </c>
      <c r="BL134" s="14">
        <f t="shared" si="277"/>
        <v>0.48711916953746565</v>
      </c>
      <c r="BM134" s="14">
        <f t="shared" si="278"/>
        <v>0.41940950815918387</v>
      </c>
      <c r="BN134" s="14">
        <f t="shared" si="279"/>
        <v>0.57946223223609328</v>
      </c>
    </row>
    <row r="135" spans="1:66" x14ac:dyDescent="0.25">
      <c r="A135" t="s">
        <v>122</v>
      </c>
      <c r="B135" t="s">
        <v>137</v>
      </c>
      <c r="C135" t="s">
        <v>362</v>
      </c>
      <c r="D135" s="11">
        <v>44201</v>
      </c>
      <c r="E135" s="10">
        <f>VLOOKUP(A135,home!$A$2:$E$405,3,FALSE)</f>
        <v>1.2608999999999999</v>
      </c>
      <c r="F135" s="10">
        <f>VLOOKUP(B135,home!$B$2:$E$405,3,FALSE)</f>
        <v>1.1033999999999999</v>
      </c>
      <c r="G135" s="10">
        <f>VLOOKUP(C135,away!$B$2:$E$405,4,FALSE)</f>
        <v>0.89649999999999996</v>
      </c>
      <c r="H135" s="10">
        <f>VLOOKUP(A135,away!$A$2:$E$405,3,FALSE)</f>
        <v>1.0995999999999999</v>
      </c>
      <c r="I135" s="10">
        <f>VLOOKUP(C135,away!$B$2:$E$405,3,FALSE)</f>
        <v>0.86990000000000001</v>
      </c>
      <c r="J135" s="10">
        <f>VLOOKUP(B135,home!$B$2:$E$405,4,FALSE)</f>
        <v>0.98850000000000005</v>
      </c>
      <c r="K135" s="12">
        <f t="shared" si="224"/>
        <v>1.2472798842899997</v>
      </c>
      <c r="L135" s="12">
        <f t="shared" si="225"/>
        <v>0.94554180653999997</v>
      </c>
      <c r="M135" s="13">
        <f t="shared" si="226"/>
        <v>0.111601399272442</v>
      </c>
      <c r="N135" s="13">
        <f t="shared" si="227"/>
        <v>0.13919818037113352</v>
      </c>
      <c r="O135" s="13">
        <f t="shared" si="228"/>
        <v>0.10552378868045663</v>
      </c>
      <c r="P135" s="13">
        <f t="shared" si="229"/>
        <v>0.13161769893520231</v>
      </c>
      <c r="Q135" s="13">
        <f t="shared" si="230"/>
        <v>8.6809545153342979E-2</v>
      </c>
      <c r="R135" s="13">
        <f t="shared" si="231"/>
        <v>4.9888576890932089E-2</v>
      </c>
      <c r="S135" s="13">
        <f t="shared" si="232"/>
        <v>3.8806006882377932E-2</v>
      </c>
      <c r="T135" s="13">
        <f t="shared" si="233"/>
        <v>8.2082054149207592E-2</v>
      </c>
      <c r="U135" s="13">
        <f t="shared" si="234"/>
        <v>6.2225018411914523E-2</v>
      </c>
      <c r="V135" s="13">
        <f t="shared" si="235"/>
        <v>5.0851187689398549E-3</v>
      </c>
      <c r="W135" s="13">
        <f t="shared" si="236"/>
        <v>3.6091933144709716E-2</v>
      </c>
      <c r="X135" s="13">
        <f t="shared" si="237"/>
        <v>3.4126431667169721E-2</v>
      </c>
      <c r="Y135" s="13">
        <f t="shared" si="238"/>
        <v>1.6133983924669762E-2</v>
      </c>
      <c r="Z135" s="13">
        <f t="shared" si="239"/>
        <v>1.5723911706387206E-2</v>
      </c>
      <c r="AA135" s="13">
        <f t="shared" si="240"/>
        <v>1.9612118773728805E-2</v>
      </c>
      <c r="AB135" s="13">
        <f t="shared" si="241"/>
        <v>1.2230900617389099E-2</v>
      </c>
      <c r="AC135" s="13">
        <f t="shared" si="242"/>
        <v>3.7482260277612743E-4</v>
      </c>
      <c r="AD135" s="13">
        <f t="shared" si="243"/>
        <v>1.1254185549133981E-2</v>
      </c>
      <c r="AE135" s="13">
        <f t="shared" si="244"/>
        <v>1.0641302935264505E-2</v>
      </c>
      <c r="AF135" s="13">
        <f t="shared" si="245"/>
        <v>5.0308984006747024E-3</v>
      </c>
      <c r="AG135" s="13">
        <f t="shared" si="246"/>
        <v>1.5856415874310515E-3</v>
      </c>
      <c r="AH135" s="13">
        <f t="shared" si="247"/>
        <v>3.716903970183203E-3</v>
      </c>
      <c r="AI135" s="13">
        <f t="shared" si="248"/>
        <v>4.636019553847146E-3</v>
      </c>
      <c r="AJ135" s="13">
        <f t="shared" si="249"/>
        <v>2.8912069663443226E-3</v>
      </c>
      <c r="AK135" s="13">
        <f t="shared" si="250"/>
        <v>1.2020480968134627E-3</v>
      </c>
      <c r="AL135" s="13">
        <f t="shared" si="251"/>
        <v>1.7681960551718368E-5</v>
      </c>
      <c r="AM135" s="13">
        <f t="shared" si="252"/>
        <v>2.8074238499004025E-3</v>
      </c>
      <c r="AN135" s="13">
        <f t="shared" si="253"/>
        <v>2.6545366187583079E-3</v>
      </c>
      <c r="AO135" s="13">
        <f t="shared" si="254"/>
        <v>1.2549876750136571E-3</v>
      </c>
      <c r="AP135" s="13">
        <f t="shared" si="255"/>
        <v>3.9554777113928253E-4</v>
      </c>
      <c r="AQ135" s="13">
        <f t="shared" si="256"/>
        <v>9.3501738523976916E-5</v>
      </c>
      <c r="AR135" s="13">
        <f t="shared" si="257"/>
        <v>7.0289761894054483E-4</v>
      </c>
      <c r="AS135" s="13">
        <f t="shared" si="258"/>
        <v>8.7671006081987903E-4</v>
      </c>
      <c r="AT135" s="13">
        <f t="shared" si="259"/>
        <v>5.4675141160764873E-4</v>
      </c>
      <c r="AU135" s="13">
        <f t="shared" si="260"/>
        <v>2.2731734580179409E-4</v>
      </c>
      <c r="AV135" s="13">
        <f t="shared" si="261"/>
        <v>7.0882088192192878E-5</v>
      </c>
      <c r="AW135" s="13">
        <f t="shared" si="262"/>
        <v>5.7925870694279026E-7</v>
      </c>
      <c r="AX135" s="13">
        <f t="shared" si="263"/>
        <v>5.8360721577612579E-4</v>
      </c>
      <c r="AY135" s="13">
        <f t="shared" si="264"/>
        <v>5.5182502111473738E-4</v>
      </c>
      <c r="AZ135" s="13">
        <f t="shared" si="265"/>
        <v>2.6088681367940125E-4</v>
      </c>
      <c r="BA135" s="13">
        <f t="shared" si="266"/>
        <v>8.2226463036295147E-5</v>
      </c>
      <c r="BB135" s="13">
        <f t="shared" si="267"/>
        <v>1.9437139601183261E-5</v>
      </c>
      <c r="BC135" s="13">
        <f t="shared" si="268"/>
        <v>3.6757256184945993E-6</v>
      </c>
      <c r="BD135" s="13">
        <f t="shared" si="269"/>
        <v>1.1076984740428453E-4</v>
      </c>
      <c r="BE135" s="13">
        <f t="shared" si="270"/>
        <v>1.3816100245323692E-4</v>
      </c>
      <c r="BF135" s="13">
        <f t="shared" si="271"/>
        <v>8.6162719576631875E-5</v>
      </c>
      <c r="BG135" s="13">
        <f t="shared" si="272"/>
        <v>3.582300896788437E-5</v>
      </c>
      <c r="BH135" s="13">
        <f t="shared" si="273"/>
        <v>1.1170329620095607E-5</v>
      </c>
      <c r="BI135" s="13">
        <f t="shared" si="274"/>
        <v>2.7865054872067997E-6</v>
      </c>
      <c r="BJ135" s="14">
        <f t="shared" si="275"/>
        <v>0.43166181291489936</v>
      </c>
      <c r="BK135" s="14">
        <f t="shared" si="276"/>
        <v>0.28805455344340469</v>
      </c>
      <c r="BL135" s="14">
        <f t="shared" si="277"/>
        <v>0.26473601390048052</v>
      </c>
      <c r="BM135" s="14">
        <f t="shared" si="278"/>
        <v>0.37498585689925445</v>
      </c>
      <c r="BN135" s="14">
        <f t="shared" si="279"/>
        <v>0.62463918930350948</v>
      </c>
    </row>
    <row r="136" spans="1:66" x14ac:dyDescent="0.25">
      <c r="A136" t="s">
        <v>122</v>
      </c>
      <c r="B136" t="s">
        <v>401</v>
      </c>
      <c r="C136" t="s">
        <v>144</v>
      </c>
      <c r="D136" s="11">
        <v>44201</v>
      </c>
      <c r="E136" s="10">
        <f>VLOOKUP(A136,home!$A$2:$E$405,3,FALSE)</f>
        <v>1.2608999999999999</v>
      </c>
      <c r="F136" s="10">
        <f>VLOOKUP(B136,home!$B$2:$E$405,3,FALSE)</f>
        <v>1.1378999999999999</v>
      </c>
      <c r="G136" s="10">
        <f>VLOOKUP(C136,away!$B$2:$E$405,4,FALSE)</f>
        <v>1.3448</v>
      </c>
      <c r="H136" s="10">
        <f>VLOOKUP(A136,away!$A$2:$E$405,3,FALSE)</f>
        <v>1.0995999999999999</v>
      </c>
      <c r="I136" s="10">
        <f>VLOOKUP(C136,away!$B$2:$E$405,3,FALSE)</f>
        <v>1.6211</v>
      </c>
      <c r="J136" s="10">
        <f>VLOOKUP(B136,home!$B$2:$E$405,4,FALSE)</f>
        <v>1.2257</v>
      </c>
      <c r="K136" s="12">
        <f t="shared" si="224"/>
        <v>1.9294896023279999</v>
      </c>
      <c r="L136" s="12">
        <f t="shared" si="225"/>
        <v>2.1848857040919998</v>
      </c>
      <c r="M136" s="13">
        <f t="shared" si="226"/>
        <v>1.6336142305800046E-2</v>
      </c>
      <c r="N136" s="13">
        <f t="shared" si="227"/>
        <v>3.1520416721191748E-2</v>
      </c>
      <c r="O136" s="13">
        <f t="shared" si="228"/>
        <v>3.5692603783955036E-2</v>
      </c>
      <c r="P136" s="13">
        <f t="shared" si="229"/>
        <v>6.886850788115427E-2</v>
      </c>
      <c r="Q136" s="13">
        <f t="shared" si="230"/>
        <v>3.0409158162292556E-2</v>
      </c>
      <c r="R136" s="13">
        <f t="shared" si="231"/>
        <v>3.8992129874691694E-2</v>
      </c>
      <c r="S136" s="13">
        <f t="shared" si="232"/>
        <v>7.2582487483790509E-2</v>
      </c>
      <c r="T136" s="13">
        <f t="shared" si="233"/>
        <v>6.6440534942265553E-2</v>
      </c>
      <c r="U136" s="13">
        <f t="shared" si="234"/>
        <v>7.5234909165840608E-2</v>
      </c>
      <c r="V136" s="13">
        <f t="shared" si="235"/>
        <v>3.3998558518218619E-2</v>
      </c>
      <c r="W136" s="13">
        <f t="shared" si="236"/>
        <v>1.9558051496563707E-2</v>
      </c>
      <c r="X136" s="13">
        <f t="shared" si="237"/>
        <v>4.2732107114737176E-2</v>
      </c>
      <c r="Y136" s="13">
        <f t="shared" si="238"/>
        <v>4.6682384970358655E-2</v>
      </c>
      <c r="Z136" s="13">
        <f t="shared" si="239"/>
        <v>2.8397782378437486E-2</v>
      </c>
      <c r="AA136" s="13">
        <f t="shared" si="240"/>
        <v>5.4793225828368423E-2</v>
      </c>
      <c r="AB136" s="13">
        <f t="shared" si="241"/>
        <v>5.2861479756923457E-2</v>
      </c>
      <c r="AC136" s="13">
        <f t="shared" si="242"/>
        <v>8.9580129729760032E-3</v>
      </c>
      <c r="AD136" s="13">
        <f t="shared" si="243"/>
        <v>9.4342642511038091E-3</v>
      </c>
      <c r="AE136" s="13">
        <f t="shared" si="244"/>
        <v>2.0612789090862924E-2</v>
      </c>
      <c r="AF136" s="13">
        <f t="shared" si="245"/>
        <v>2.2518294103044973E-2</v>
      </c>
      <c r="AG136" s="13">
        <f t="shared" si="246"/>
        <v>1.6399966288760712E-2</v>
      </c>
      <c r="AH136" s="13">
        <f t="shared" si="247"/>
        <v>1.5511477186640945E-2</v>
      </c>
      <c r="AI136" s="13">
        <f t="shared" si="248"/>
        <v>2.9929233948371679E-2</v>
      </c>
      <c r="AJ136" s="13">
        <f t="shared" si="249"/>
        <v>2.887407285451268E-2</v>
      </c>
      <c r="AK136" s="13">
        <f t="shared" si="250"/>
        <v>1.8570741116547787E-2</v>
      </c>
      <c r="AL136" s="13">
        <f t="shared" si="251"/>
        <v>1.5105769170726299E-3</v>
      </c>
      <c r="AM136" s="13">
        <f t="shared" si="252"/>
        <v>3.6406629556239097E-3</v>
      </c>
      <c r="AN136" s="13">
        <f t="shared" si="253"/>
        <v>7.9544324451600052E-3</v>
      </c>
      <c r="AO136" s="13">
        <f t="shared" si="254"/>
        <v>8.6897628667978351E-3</v>
      </c>
      <c r="AP136" s="13">
        <f t="shared" si="255"/>
        <v>6.3287128865387003E-3</v>
      </c>
      <c r="AQ136" s="13">
        <f t="shared" si="256"/>
        <v>3.4568785777753055E-3</v>
      </c>
      <c r="AR136" s="13">
        <f t="shared" si="257"/>
        <v>6.7781609508881981E-3</v>
      </c>
      <c r="AS136" s="13">
        <f t="shared" si="258"/>
        <v>1.3078391077644446E-2</v>
      </c>
      <c r="AT136" s="13">
        <f t="shared" si="259"/>
        <v>1.2617309799747126E-2</v>
      </c>
      <c r="AU136" s="13">
        <f t="shared" si="260"/>
        <v>8.1149893559877527E-3</v>
      </c>
      <c r="AV136" s="13">
        <f t="shared" si="261"/>
        <v>3.9144468963451884E-3</v>
      </c>
      <c r="AW136" s="13">
        <f t="shared" si="262"/>
        <v>1.7689335090242513E-4</v>
      </c>
      <c r="AX136" s="13">
        <f t="shared" si="263"/>
        <v>1.1707702197428444E-3</v>
      </c>
      <c r="AY136" s="13">
        <f t="shared" si="264"/>
        <v>2.5579991158927898E-3</v>
      </c>
      <c r="AZ136" s="13">
        <f t="shared" si="265"/>
        <v>2.7944678496970659E-3</v>
      </c>
      <c r="BA136" s="13">
        <f t="shared" si="266"/>
        <v>2.0351976184492765E-3</v>
      </c>
      <c r="BB136" s="13">
        <f t="shared" si="267"/>
        <v>1.1116685453879773E-3</v>
      </c>
      <c r="BC136" s="13">
        <f t="shared" si="268"/>
        <v>4.8577374250138801E-4</v>
      </c>
      <c r="BD136" s="13">
        <f t="shared" si="269"/>
        <v>2.4682511602717098E-3</v>
      </c>
      <c r="BE136" s="13">
        <f t="shared" si="270"/>
        <v>4.7624649496782858E-3</v>
      </c>
      <c r="BF136" s="13">
        <f t="shared" si="271"/>
        <v>4.5945633009278975E-3</v>
      </c>
      <c r="BG136" s="13">
        <f t="shared" si="272"/>
        <v>2.9550540387927307E-3</v>
      </c>
      <c r="BH136" s="13">
        <f t="shared" si="273"/>
        <v>1.4254365105419834E-3</v>
      </c>
      <c r="BI136" s="13">
        <f t="shared" si="274"/>
        <v>5.5007298517389253E-4</v>
      </c>
      <c r="BJ136" s="14">
        <f t="shared" si="275"/>
        <v>0.34653429396474889</v>
      </c>
      <c r="BK136" s="14">
        <f t="shared" si="276"/>
        <v>0.20481228519490485</v>
      </c>
      <c r="BL136" s="14">
        <f t="shared" si="277"/>
        <v>0.41171901454185145</v>
      </c>
      <c r="BM136" s="14">
        <f t="shared" si="278"/>
        <v>0.76726331158586725</v>
      </c>
      <c r="BN136" s="14">
        <f t="shared" si="279"/>
        <v>0.22181895872908536</v>
      </c>
    </row>
    <row r="137" spans="1:66" x14ac:dyDescent="0.25">
      <c r="A137" t="s">
        <v>122</v>
      </c>
      <c r="B137" t="s">
        <v>139</v>
      </c>
      <c r="C137" t="s">
        <v>126</v>
      </c>
      <c r="D137" s="11">
        <v>44201</v>
      </c>
      <c r="E137" s="10">
        <f>VLOOKUP(A137,home!$A$2:$E$405,3,FALSE)</f>
        <v>1.2608999999999999</v>
      </c>
      <c r="F137" s="10">
        <f>VLOOKUP(B137,home!$B$2:$E$405,3,FALSE)</f>
        <v>0.93100000000000005</v>
      </c>
      <c r="G137" s="10">
        <f>VLOOKUP(C137,away!$B$2:$E$405,4,FALSE)</f>
        <v>0.62070000000000003</v>
      </c>
      <c r="H137" s="10">
        <f>VLOOKUP(A137,away!$A$2:$E$405,3,FALSE)</f>
        <v>1.0995999999999999</v>
      </c>
      <c r="I137" s="10">
        <f>VLOOKUP(C137,away!$B$2:$E$405,3,FALSE)</f>
        <v>0.94899999999999995</v>
      </c>
      <c r="J137" s="10">
        <f>VLOOKUP(B137,home!$B$2:$E$405,4,FALSE)</f>
        <v>0.67220000000000002</v>
      </c>
      <c r="K137" s="12">
        <f t="shared" si="224"/>
        <v>0.72863842653000011</v>
      </c>
      <c r="L137" s="12">
        <f t="shared" si="225"/>
        <v>0.70145441287999988</v>
      </c>
      <c r="M137" s="13">
        <f t="shared" si="226"/>
        <v>0.23928670597589424</v>
      </c>
      <c r="N137" s="13">
        <f t="shared" si="227"/>
        <v>0.17435348893182237</v>
      </c>
      <c r="O137" s="13">
        <f t="shared" si="228"/>
        <v>0.16784871585031008</v>
      </c>
      <c r="P137" s="13">
        <f t="shared" si="229"/>
        <v>0.12230102421225103</v>
      </c>
      <c r="Q137" s="13">
        <f t="shared" si="230"/>
        <v>6.3520325917649403E-2</v>
      </c>
      <c r="R137" s="13">
        <f t="shared" si="231"/>
        <v>5.8869111214720576E-2</v>
      </c>
      <c r="S137" s="13">
        <f t="shared" si="232"/>
        <v>1.5627216378740684E-2</v>
      </c>
      <c r="T137" s="13">
        <f t="shared" si="233"/>
        <v>4.4556612922511007E-2</v>
      </c>
      <c r="U137" s="13">
        <f t="shared" si="234"/>
        <v>4.2894296566713591E-2</v>
      </c>
      <c r="V137" s="13">
        <f t="shared" si="235"/>
        <v>8.8746378343818565E-4</v>
      </c>
      <c r="W137" s="13">
        <f t="shared" si="236"/>
        <v>1.5427783443102949E-2</v>
      </c>
      <c r="X137" s="13">
        <f t="shared" si="237"/>
        <v>1.0821886777121564E-2</v>
      </c>
      <c r="Y137" s="13">
        <f t="shared" si="238"/>
        <v>3.7955301177498195E-3</v>
      </c>
      <c r="Z137" s="13">
        <f t="shared" si="239"/>
        <v>1.3764665947963084E-2</v>
      </c>
      <c r="AA137" s="13">
        <f t="shared" si="240"/>
        <v>1.0029464538034895E-2</v>
      </c>
      <c r="AB137" s="13">
        <f t="shared" si="241"/>
        <v>3.6539266299660889E-3</v>
      </c>
      <c r="AC137" s="13">
        <f t="shared" si="242"/>
        <v>2.8349289512113423E-5</v>
      </c>
      <c r="AD137" s="13">
        <f t="shared" si="243"/>
        <v>2.8103189632070298E-3</v>
      </c>
      <c r="AE137" s="13">
        <f t="shared" si="244"/>
        <v>1.9713106383419171E-3</v>
      </c>
      <c r="AF137" s="13">
        <f t="shared" si="245"/>
        <v>6.9139227321111355E-4</v>
      </c>
      <c r="AG137" s="13">
        <f t="shared" si="246"/>
        <v>1.6166005369169006E-4</v>
      </c>
      <c r="AH137" s="13">
        <f t="shared" si="247"/>
        <v>2.4138214177544422E-3</v>
      </c>
      <c r="AI137" s="13">
        <f t="shared" si="248"/>
        <v>1.758803039757011E-3</v>
      </c>
      <c r="AJ137" s="13">
        <f t="shared" si="249"/>
        <v>6.4076573973236473E-4</v>
      </c>
      <c r="AK137" s="13">
        <f t="shared" si="250"/>
        <v>1.5562884679097392E-4</v>
      </c>
      <c r="AL137" s="13">
        <f t="shared" si="251"/>
        <v>5.7958040399793535E-7</v>
      </c>
      <c r="AM137" s="13">
        <f t="shared" si="252"/>
        <v>4.0954127747971843E-4</v>
      </c>
      <c r="AN137" s="13">
        <f t="shared" si="253"/>
        <v>2.8727453634466103E-4</v>
      </c>
      <c r="AO137" s="13">
        <f t="shared" si="254"/>
        <v>1.0075499561350918E-4</v>
      </c>
      <c r="AP137" s="13">
        <f t="shared" si="255"/>
        <v>2.3558345430933685E-5</v>
      </c>
      <c r="AQ137" s="13">
        <f t="shared" si="256"/>
        <v>4.131276340669953E-6</v>
      </c>
      <c r="AR137" s="13">
        <f t="shared" si="257"/>
        <v>3.3863713707762229E-4</v>
      </c>
      <c r="AS137" s="13">
        <f t="shared" si="258"/>
        <v>2.4674403072486267E-4</v>
      </c>
      <c r="AT137" s="13">
        <f t="shared" si="259"/>
        <v>8.9893591151516954E-5</v>
      </c>
      <c r="AU137" s="13">
        <f t="shared" si="260"/>
        <v>2.1833308270590819E-5</v>
      </c>
      <c r="AV137" s="13">
        <f t="shared" si="261"/>
        <v>3.9771468460569319E-6</v>
      </c>
      <c r="AW137" s="13">
        <f t="shared" si="262"/>
        <v>8.2285386864926872E-9</v>
      </c>
      <c r="AX137" s="13">
        <f t="shared" si="263"/>
        <v>4.9734585336984681E-5</v>
      </c>
      <c r="AY137" s="13">
        <f t="shared" si="264"/>
        <v>3.4886544357384843E-5</v>
      </c>
      <c r="AZ137" s="13">
        <f t="shared" si="265"/>
        <v>1.2235660244810726E-5</v>
      </c>
      <c r="BA137" s="13">
        <f t="shared" si="266"/>
        <v>2.8609192910742884E-6</v>
      </c>
      <c r="BB137" s="13">
        <f t="shared" si="267"/>
        <v>5.0170111540439504E-7</v>
      </c>
      <c r="BC137" s="13">
        <f t="shared" si="268"/>
        <v>7.0384092269446203E-8</v>
      </c>
      <c r="BD137" s="13">
        <f t="shared" si="269"/>
        <v>3.9589752361357923E-5</v>
      </c>
      <c r="BE137" s="13">
        <f t="shared" si="270"/>
        <v>2.8846614867292197E-5</v>
      </c>
      <c r="BF137" s="13">
        <f t="shared" si="271"/>
        <v>1.0509376033810344E-5</v>
      </c>
      <c r="BG137" s="13">
        <f t="shared" si="272"/>
        <v>2.552511739029221E-6</v>
      </c>
      <c r="BH137" s="13">
        <f t="shared" si="273"/>
        <v>4.649645343064014E-7</v>
      </c>
      <c r="BI137" s="13">
        <f t="shared" si="274"/>
        <v>6.7758205333854138E-8</v>
      </c>
      <c r="BJ137" s="14">
        <f t="shared" si="275"/>
        <v>0.31903586026405639</v>
      </c>
      <c r="BK137" s="14">
        <f t="shared" si="276"/>
        <v>0.37816622576459769</v>
      </c>
      <c r="BL137" s="14">
        <f t="shared" si="277"/>
        <v>0.28904765003559185</v>
      </c>
      <c r="BM137" s="14">
        <f t="shared" si="278"/>
        <v>0.1738001515937424</v>
      </c>
      <c r="BN137" s="14">
        <f t="shared" si="279"/>
        <v>0.82617937210264791</v>
      </c>
    </row>
    <row r="138" spans="1:66" x14ac:dyDescent="0.25">
      <c r="A138" t="s">
        <v>122</v>
      </c>
      <c r="B138" t="s">
        <v>141</v>
      </c>
      <c r="C138" t="s">
        <v>128</v>
      </c>
      <c r="D138" s="11">
        <v>44201</v>
      </c>
      <c r="E138" s="10">
        <f>VLOOKUP(A138,home!$A$2:$E$405,3,FALSE)</f>
        <v>1.2608999999999999</v>
      </c>
      <c r="F138" s="10">
        <f>VLOOKUP(B138,home!$B$2:$E$405,3,FALSE)</f>
        <v>0.89649999999999996</v>
      </c>
      <c r="G138" s="10">
        <f>VLOOKUP(C138,away!$B$2:$E$405,4,FALSE)</f>
        <v>1.2069000000000001</v>
      </c>
      <c r="H138" s="10">
        <f>VLOOKUP(A138,away!$A$2:$E$405,3,FALSE)</f>
        <v>1.0995999999999999</v>
      </c>
      <c r="I138" s="10">
        <f>VLOOKUP(C138,away!$B$2:$E$405,3,FALSE)</f>
        <v>1.028</v>
      </c>
      <c r="J138" s="10">
        <f>VLOOKUP(B138,home!$B$2:$E$405,4,FALSE)</f>
        <v>0.79079999999999995</v>
      </c>
      <c r="K138" s="12">
        <f t="shared" si="224"/>
        <v>1.3642759582649999</v>
      </c>
      <c r="L138" s="12">
        <f t="shared" si="225"/>
        <v>0.89391146303999991</v>
      </c>
      <c r="M138" s="13">
        <f t="shared" si="226"/>
        <v>0.10453979974256926</v>
      </c>
      <c r="N138" s="13">
        <f t="shared" si="227"/>
        <v>0.14262113547062488</v>
      </c>
      <c r="O138" s="13">
        <f t="shared" si="228"/>
        <v>9.3449325333788691E-2</v>
      </c>
      <c r="P138" s="13">
        <f t="shared" si="229"/>
        <v>0.12749066786897231</v>
      </c>
      <c r="Q138" s="13">
        <f t="shared" si="230"/>
        <v>9.7287293131514574E-2</v>
      </c>
      <c r="R138" s="13">
        <f t="shared" si="231"/>
        <v>4.1767711564613987E-2</v>
      </c>
      <c r="S138" s="13">
        <f t="shared" si="232"/>
        <v>3.8870053400001707E-2</v>
      </c>
      <c r="T138" s="13">
        <f t="shared" si="233"/>
        <v>8.6966226538393518E-2</v>
      </c>
      <c r="U138" s="13">
        <f t="shared" si="234"/>
        <v>5.6982684719349863E-2</v>
      </c>
      <c r="V138" s="13">
        <f t="shared" si="235"/>
        <v>5.2670732744551692E-3</v>
      </c>
      <c r="W138" s="13">
        <f t="shared" si="236"/>
        <v>4.4242238354668346E-2</v>
      </c>
      <c r="X138" s="13">
        <f t="shared" si="237"/>
        <v>3.9548644015785978E-2</v>
      </c>
      <c r="Y138" s="13">
        <f t="shared" si="238"/>
        <v>1.767649311669969E-2</v>
      </c>
      <c r="Z138" s="13">
        <f t="shared" si="239"/>
        <v>1.2445545384185604E-2</v>
      </c>
      <c r="AA138" s="13">
        <f t="shared" si="240"/>
        <v>1.6979158355140363E-2</v>
      </c>
      <c r="AB138" s="13">
        <f t="shared" si="241"/>
        <v>1.158212876774615E-2</v>
      </c>
      <c r="AC138" s="13">
        <f t="shared" si="242"/>
        <v>4.0146354015927962E-4</v>
      </c>
      <c r="AD138" s="13">
        <f t="shared" si="243"/>
        <v>1.5089655531775915E-2</v>
      </c>
      <c r="AE138" s="13">
        <f t="shared" si="244"/>
        <v>1.3488816053179436E-2</v>
      </c>
      <c r="AF138" s="13">
        <f t="shared" si="245"/>
        <v>6.0289036463875333E-3</v>
      </c>
      <c r="AG138" s="13">
        <f t="shared" si="246"/>
        <v>1.7964353596898234E-3</v>
      </c>
      <c r="AH138" s="13">
        <f t="shared" si="247"/>
        <v>2.7813039206770179E-3</v>
      </c>
      <c r="AI138" s="13">
        <f t="shared" si="248"/>
        <v>3.7944660716078397E-3</v>
      </c>
      <c r="AJ138" s="13">
        <f t="shared" si="249"/>
        <v>2.5883494179734078E-3</v>
      </c>
      <c r="AK138" s="13">
        <f t="shared" si="250"/>
        <v>1.1770742941767758E-3</v>
      </c>
      <c r="AL138" s="13">
        <f t="shared" si="251"/>
        <v>1.9584064628394945E-5</v>
      </c>
      <c r="AM138" s="13">
        <f t="shared" si="252"/>
        <v>4.1172908521004683E-3</v>
      </c>
      <c r="AN138" s="13">
        <f t="shared" si="253"/>
        <v>3.6804934893623371E-3</v>
      </c>
      <c r="AO138" s="13">
        <f t="shared" si="254"/>
        <v>1.6450176598925405E-3</v>
      </c>
      <c r="AP138" s="13">
        <f t="shared" si="255"/>
        <v>4.9016671436039256E-4</v>
      </c>
      <c r="AQ138" s="13">
        <f t="shared" si="256"/>
        <v>1.0954141119185207E-4</v>
      </c>
      <c r="AR138" s="13">
        <f t="shared" si="257"/>
        <v>4.9724789137825629E-4</v>
      </c>
      <c r="AS138" s="13">
        <f t="shared" si="258"/>
        <v>6.7838334350532115E-4</v>
      </c>
      <c r="AT138" s="13">
        <f t="shared" si="259"/>
        <v>4.6275104301586839E-4</v>
      </c>
      <c r="AU138" s="13">
        <f t="shared" si="260"/>
        <v>2.1044004088286743E-4</v>
      </c>
      <c r="AV138" s="13">
        <f t="shared" si="261"/>
        <v>7.1774572108199893E-5</v>
      </c>
      <c r="AW138" s="13">
        <f t="shared" si="262"/>
        <v>6.6343299266870319E-7</v>
      </c>
      <c r="AX138" s="13">
        <f t="shared" si="263"/>
        <v>9.3618682045084722E-4</v>
      </c>
      <c r="AY138" s="13">
        <f t="shared" si="264"/>
        <v>8.3686813034798246E-4</v>
      </c>
      <c r="AZ138" s="13">
        <f t="shared" si="265"/>
        <v>3.7404300738545716E-4</v>
      </c>
      <c r="BA138" s="13">
        <f t="shared" si="266"/>
        <v>1.1145377732393851E-4</v>
      </c>
      <c r="BB138" s="13">
        <f t="shared" si="267"/>
        <v>2.4907452287244058E-5</v>
      </c>
      <c r="BC138" s="13">
        <f t="shared" si="268"/>
        <v>4.4530114229378668E-6</v>
      </c>
      <c r="BD138" s="13">
        <f t="shared" si="269"/>
        <v>7.4082598345915309E-5</v>
      </c>
      <c r="BE138" s="13">
        <f t="shared" si="270"/>
        <v>1.0106910784913471E-4</v>
      </c>
      <c r="BF138" s="13">
        <f t="shared" si="271"/>
        <v>6.8943076980933449E-5</v>
      </c>
      <c r="BG138" s="13">
        <f t="shared" si="272"/>
        <v>3.135246080463356E-5</v>
      </c>
      <c r="BH138" s="13">
        <f t="shared" si="273"/>
        <v>1.069335212705182E-5</v>
      </c>
      <c r="BI138" s="13">
        <f t="shared" si="274"/>
        <v>2.9177366440397385E-6</v>
      </c>
      <c r="BJ138" s="14">
        <f t="shared" si="275"/>
        <v>0.47707626354484567</v>
      </c>
      <c r="BK138" s="14">
        <f t="shared" si="276"/>
        <v>0.27742551002113414</v>
      </c>
      <c r="BL138" s="14">
        <f t="shared" si="277"/>
        <v>0.23331185766871623</v>
      </c>
      <c r="BM138" s="14">
        <f t="shared" si="278"/>
        <v>0.39226703880944264</v>
      </c>
      <c r="BN138" s="14">
        <f t="shared" si="279"/>
        <v>0.60715593311208371</v>
      </c>
    </row>
    <row r="139" spans="1:66" x14ac:dyDescent="0.25">
      <c r="A139" t="s">
        <v>122</v>
      </c>
      <c r="B139" t="s">
        <v>143</v>
      </c>
      <c r="C139" t="s">
        <v>138</v>
      </c>
      <c r="D139" s="11">
        <v>44201</v>
      </c>
      <c r="E139" s="10">
        <f>VLOOKUP(A139,home!$A$2:$E$405,3,FALSE)</f>
        <v>1.2608999999999999</v>
      </c>
      <c r="F139" s="10">
        <f>VLOOKUP(B139,home!$B$2:$E$405,3,FALSE)</f>
        <v>0.68959999999999999</v>
      </c>
      <c r="G139" s="10">
        <f>VLOOKUP(C139,away!$B$2:$E$405,4,FALSE)</f>
        <v>1.0689</v>
      </c>
      <c r="H139" s="10">
        <f>VLOOKUP(A139,away!$A$2:$E$405,3,FALSE)</f>
        <v>1.0995999999999999</v>
      </c>
      <c r="I139" s="10">
        <f>VLOOKUP(C139,away!$B$2:$E$405,3,FALSE)</f>
        <v>1.2257</v>
      </c>
      <c r="J139" s="10">
        <f>VLOOKUP(B139,home!$B$2:$E$405,4,FALSE)</f>
        <v>1.0676000000000001</v>
      </c>
      <c r="K139" s="12">
        <f t="shared" si="224"/>
        <v>0.92942633649599993</v>
      </c>
      <c r="L139" s="12">
        <f t="shared" si="225"/>
        <v>1.4388896290720001</v>
      </c>
      <c r="M139" s="13">
        <f t="shared" si="226"/>
        <v>9.3638283668638772E-2</v>
      </c>
      <c r="N139" s="13">
        <f t="shared" si="227"/>
        <v>8.7029886945916138E-2</v>
      </c>
      <c r="O139" s="13">
        <f t="shared" si="228"/>
        <v>0.13473515525490637</v>
      </c>
      <c r="P139" s="13">
        <f t="shared" si="229"/>
        <v>0.12522640174578739</v>
      </c>
      <c r="Q139" s="13">
        <f t="shared" si="230"/>
        <v>4.044393449490194E-2</v>
      </c>
      <c r="R139" s="13">
        <f t="shared" si="231"/>
        <v>9.6934508783845297E-2</v>
      </c>
      <c r="S139" s="13">
        <f t="shared" si="232"/>
        <v>4.1867629028983964E-2</v>
      </c>
      <c r="T139" s="13">
        <f t="shared" si="233"/>
        <v>5.8194357903581725E-2</v>
      </c>
      <c r="U139" s="13">
        <f t="shared" si="234"/>
        <v>9.0093485379008645E-2</v>
      </c>
      <c r="V139" s="13">
        <f t="shared" si="235"/>
        <v>6.2212594719870213E-3</v>
      </c>
      <c r="W139" s="13">
        <f t="shared" si="236"/>
        <v>1.2529885957026973E-2</v>
      </c>
      <c r="X139" s="13">
        <f t="shared" si="237"/>
        <v>1.8029122957021006E-2</v>
      </c>
      <c r="Y139" s="13">
        <f t="shared" si="238"/>
        <v>1.2970959022060718E-2</v>
      </c>
      <c r="Z139" s="13">
        <f t="shared" si="239"/>
        <v>4.6492686462754576E-2</v>
      </c>
      <c r="AA139" s="13">
        <f t="shared" si="240"/>
        <v>4.3211527252935152E-2</v>
      </c>
      <c r="AB139" s="13">
        <f t="shared" si="241"/>
        <v>2.0080965734546284E-2</v>
      </c>
      <c r="AC139" s="13">
        <f t="shared" si="242"/>
        <v>5.1999694160933434E-4</v>
      </c>
      <c r="AD139" s="13">
        <f t="shared" si="243"/>
        <v>2.9114015004380635E-3</v>
      </c>
      <c r="AE139" s="13">
        <f t="shared" si="244"/>
        <v>4.1891854250449903E-3</v>
      </c>
      <c r="AF139" s="13">
        <f t="shared" si="245"/>
        <v>3.0138877311784076E-3</v>
      </c>
      <c r="AG139" s="13">
        <f t="shared" si="246"/>
        <v>1.4455505998599838E-3</v>
      </c>
      <c r="AH139" s="13">
        <f t="shared" si="247"/>
        <v>1.6724461094738418E-2</v>
      </c>
      <c r="AI139" s="13">
        <f t="shared" si="248"/>
        <v>1.5544154605152606E-2</v>
      </c>
      <c r="AJ139" s="13">
        <f t="shared" si="249"/>
        <v>7.223573334297205E-3</v>
      </c>
      <c r="AK139" s="13">
        <f t="shared" si="250"/>
        <v>2.2379264335020159E-3</v>
      </c>
      <c r="AL139" s="13">
        <f t="shared" si="251"/>
        <v>2.7816548260104579E-5</v>
      </c>
      <c r="AM139" s="13">
        <f t="shared" si="252"/>
        <v>5.4118664612422143E-4</v>
      </c>
      <c r="AN139" s="13">
        <f t="shared" si="253"/>
        <v>7.7870785250040079E-4</v>
      </c>
      <c r="AO139" s="13">
        <f t="shared" si="254"/>
        <v>5.6023732651987776E-4</v>
      </c>
      <c r="AP139" s="13">
        <f t="shared" si="255"/>
        <v>2.6870655964949207E-4</v>
      </c>
      <c r="AQ139" s="13">
        <f t="shared" si="256"/>
        <v>9.6659770485817628E-5</v>
      </c>
      <c r="AR139" s="13">
        <f t="shared" si="257"/>
        <v>4.8129307242074544E-3</v>
      </c>
      <c r="AS139" s="13">
        <f t="shared" si="258"/>
        <v>4.4732645708091745E-3</v>
      </c>
      <c r="AT139" s="13">
        <f t="shared" si="259"/>
        <v>2.0787849511122608E-3</v>
      </c>
      <c r="AU139" s="13">
        <f t="shared" si="260"/>
        <v>6.4402582715842845E-4</v>
      </c>
      <c r="AV139" s="13">
        <f t="shared" si="261"/>
        <v>1.4964364128616605E-4</v>
      </c>
      <c r="AW139" s="13">
        <f t="shared" si="262"/>
        <v>1.0333398878484275E-6</v>
      </c>
      <c r="AX139" s="13">
        <f t="shared" si="263"/>
        <v>8.3832186977965357E-5</v>
      </c>
      <c r="AY139" s="13">
        <f t="shared" si="264"/>
        <v>1.2062526442501914E-4</v>
      </c>
      <c r="AZ139" s="13">
        <f t="shared" si="265"/>
        <v>8.678322099261387E-5</v>
      </c>
      <c r="BA139" s="13">
        <f t="shared" si="266"/>
        <v>4.1623825554578533E-5</v>
      </c>
      <c r="BB139" s="13">
        <f t="shared" si="267"/>
        <v>1.4973022728196274E-5</v>
      </c>
      <c r="BC139" s="13">
        <f t="shared" si="268"/>
        <v>4.3089054238921953E-6</v>
      </c>
      <c r="BD139" s="13">
        <f t="shared" si="269"/>
        <v>1.1542126840840153E-3</v>
      </c>
      <c r="BE139" s="13">
        <f t="shared" si="270"/>
        <v>1.0727556665054211E-3</v>
      </c>
      <c r="BF139" s="13">
        <f t="shared" si="271"/>
        <v>4.9852368453772897E-4</v>
      </c>
      <c r="BG139" s="13">
        <f t="shared" si="272"/>
        <v>1.5444701392546304E-4</v>
      </c>
      <c r="BH139" s="13">
        <f t="shared" si="273"/>
        <v>3.588678058387245E-5</v>
      </c>
      <c r="BI139" s="13">
        <f t="shared" si="274"/>
        <v>6.6708238013408715E-6</v>
      </c>
      <c r="BJ139" s="14">
        <f t="shared" si="275"/>
        <v>0.24335581711841206</v>
      </c>
      <c r="BK139" s="14">
        <f t="shared" si="276"/>
        <v>0.2676220126696916</v>
      </c>
      <c r="BL139" s="14">
        <f t="shared" si="277"/>
        <v>0.44186690424094327</v>
      </c>
      <c r="BM139" s="14">
        <f t="shared" si="278"/>
        <v>0.42120965767326829</v>
      </c>
      <c r="BN139" s="14">
        <f t="shared" si="279"/>
        <v>0.57800817089399592</v>
      </c>
    </row>
    <row r="140" spans="1:66" x14ac:dyDescent="0.25">
      <c r="A140" t="s">
        <v>145</v>
      </c>
      <c r="B140" t="s">
        <v>349</v>
      </c>
      <c r="C140" t="s">
        <v>404</v>
      </c>
      <c r="D140" s="11">
        <v>44201</v>
      </c>
      <c r="E140" s="10">
        <f>VLOOKUP(A140,home!$A$2:$E$405,3,FALSE)</f>
        <v>1.4406000000000001</v>
      </c>
      <c r="F140" s="10">
        <f>VLOOKUP(B140,home!$B$2:$E$405,3,FALSE)</f>
        <v>0.87680000000000002</v>
      </c>
      <c r="G140" s="10">
        <f>VLOOKUP(C140,away!$B$2:$E$405,4,FALSE)</f>
        <v>0.69420000000000004</v>
      </c>
      <c r="H140" s="10">
        <f>VLOOKUP(A140,away!$A$2:$E$405,3,FALSE)</f>
        <v>1.2678</v>
      </c>
      <c r="I140" s="10">
        <f>VLOOKUP(C140,away!$B$2:$E$405,3,FALSE)</f>
        <v>1.0892999999999999</v>
      </c>
      <c r="J140" s="10">
        <f>VLOOKUP(B140,home!$B$2:$E$405,4,FALSE)</f>
        <v>1.1209</v>
      </c>
      <c r="K140" s="12">
        <f t="shared" si="224"/>
        <v>0.87685657113600013</v>
      </c>
      <c r="L140" s="12">
        <f t="shared" si="225"/>
        <v>1.547979197886</v>
      </c>
      <c r="M140" s="13">
        <f t="shared" si="226"/>
        <v>8.8492651083382182E-2</v>
      </c>
      <c r="N140" s="13">
        <f t="shared" si="227"/>
        <v>7.759536259970895E-2</v>
      </c>
      <c r="O140" s="13">
        <f t="shared" si="228"/>
        <v>0.13698478304285963</v>
      </c>
      <c r="P140" s="13">
        <f t="shared" si="229"/>
        <v>0.12011600715677079</v>
      </c>
      <c r="Q140" s="13">
        <f t="shared" si="230"/>
        <v>3.4020001792617709E-2</v>
      </c>
      <c r="R140" s="13">
        <f t="shared" si="231"/>
        <v>0.10602479728863681</v>
      </c>
      <c r="S140" s="13">
        <f t="shared" si="232"/>
        <v>4.0760037694233975E-2</v>
      </c>
      <c r="T140" s="13">
        <f t="shared" si="233"/>
        <v>5.2662255087016642E-2</v>
      </c>
      <c r="U140" s="13">
        <f t="shared" si="234"/>
        <v>9.2968540205903547E-2</v>
      </c>
      <c r="V140" s="13">
        <f t="shared" si="235"/>
        <v>6.1473189762737872E-3</v>
      </c>
      <c r="W140" s="13">
        <f t="shared" si="236"/>
        <v>9.943554040638446E-3</v>
      </c>
      <c r="X140" s="13">
        <f t="shared" si="237"/>
        <v>1.5392414807963595E-2</v>
      </c>
      <c r="Y140" s="13">
        <f t="shared" si="238"/>
        <v>1.1913568963980039E-2</v>
      </c>
      <c r="Z140" s="13">
        <f t="shared" si="239"/>
        <v>5.4708060220963237E-2</v>
      </c>
      <c r="AA140" s="13">
        <f t="shared" si="240"/>
        <v>4.797112209885563E-2</v>
      </c>
      <c r="AB140" s="13">
        <f t="shared" si="241"/>
        <v>2.1031896818574473E-2</v>
      </c>
      <c r="AC140" s="13">
        <f t="shared" si="242"/>
        <v>5.2150616541967571E-4</v>
      </c>
      <c r="AD140" s="13">
        <f t="shared" si="243"/>
        <v>2.1797676752449363E-3</v>
      </c>
      <c r="AE140" s="13">
        <f t="shared" si="244"/>
        <v>3.3742350175034875E-3</v>
      </c>
      <c r="AF140" s="13">
        <f t="shared" si="245"/>
        <v>2.6116228079369514E-3</v>
      </c>
      <c r="AG140" s="13">
        <f t="shared" si="246"/>
        <v>1.3475792598036747E-3</v>
      </c>
      <c r="AH140" s="13">
        <f t="shared" si="247"/>
        <v>2.1171734794686422E-2</v>
      </c>
      <c r="AI140" s="13">
        <f t="shared" si="248"/>
        <v>1.8564574777069486E-2</v>
      </c>
      <c r="AJ140" s="13">
        <f t="shared" si="249"/>
        <v>8.1392346918095111E-3</v>
      </c>
      <c r="AK140" s="13">
        <f t="shared" si="250"/>
        <v>2.378980474510422E-3</v>
      </c>
      <c r="AL140" s="13">
        <f t="shared" si="251"/>
        <v>2.831477530889029E-5</v>
      </c>
      <c r="AM140" s="13">
        <f t="shared" si="252"/>
        <v>3.8226872191767311E-4</v>
      </c>
      <c r="AN140" s="13">
        <f t="shared" si="253"/>
        <v>5.9174402953102612E-4</v>
      </c>
      <c r="AO140" s="13">
        <f t="shared" si="254"/>
        <v>4.580037240936337E-4</v>
      </c>
      <c r="AP140" s="13">
        <f t="shared" si="255"/>
        <v>2.3632674581708791E-4</v>
      </c>
      <c r="AQ140" s="13">
        <f t="shared" si="256"/>
        <v>9.1457221607236131E-5</v>
      </c>
      <c r="AR140" s="13">
        <f t="shared" si="257"/>
        <v>6.5546810090667575E-3</v>
      </c>
      <c r="AS140" s="13">
        <f t="shared" si="258"/>
        <v>5.747515114500534E-3</v>
      </c>
      <c r="AT140" s="13">
        <f t="shared" si="259"/>
        <v>2.5198731979266366E-3</v>
      </c>
      <c r="AU140" s="13">
        <f t="shared" si="260"/>
        <v>7.3652245734381926E-4</v>
      </c>
      <c r="AV140" s="13">
        <f t="shared" si="261"/>
        <v>1.6145613912779054E-4</v>
      </c>
      <c r="AW140" s="13">
        <f t="shared" si="262"/>
        <v>1.0675895154403465E-6</v>
      </c>
      <c r="AX140" s="13">
        <f t="shared" si="263"/>
        <v>5.5865806792211992E-5</v>
      </c>
      <c r="AY140" s="13">
        <f t="shared" si="264"/>
        <v>8.6479106787462563E-5</v>
      </c>
      <c r="AZ140" s="13">
        <f t="shared" si="265"/>
        <v>6.6933929179377027E-5</v>
      </c>
      <c r="BA140" s="13">
        <f t="shared" si="266"/>
        <v>3.4537443334150124E-5</v>
      </c>
      <c r="BB140" s="13">
        <f t="shared" si="267"/>
        <v>1.3365810957357727E-5</v>
      </c>
      <c r="BC140" s="13">
        <f t="shared" si="268"/>
        <v>4.1379994649733025E-6</v>
      </c>
      <c r="BD140" s="13">
        <f t="shared" si="269"/>
        <v>1.6910849751356285E-3</v>
      </c>
      <c r="BE140" s="13">
        <f t="shared" si="270"/>
        <v>1.4828389727970352E-3</v>
      </c>
      <c r="BF140" s="13">
        <f t="shared" si="271"/>
        <v>6.5011854861681841E-4</v>
      </c>
      <c r="BG140" s="13">
        <f t="shared" si="272"/>
        <v>1.9002024045735211E-4</v>
      </c>
      <c r="BH140" s="13">
        <f t="shared" si="273"/>
        <v>4.1655124123468001E-5</v>
      </c>
      <c r="BI140" s="13">
        <f t="shared" si="274"/>
        <v>7.3051138618297288E-6</v>
      </c>
      <c r="BJ140" s="14">
        <f t="shared" si="275"/>
        <v>0.21306148259189661</v>
      </c>
      <c r="BK140" s="14">
        <f t="shared" si="276"/>
        <v>0.25615231495817675</v>
      </c>
      <c r="BL140" s="14">
        <f t="shared" si="277"/>
        <v>0.47501873508586356</v>
      </c>
      <c r="BM140" s="14">
        <f t="shared" si="278"/>
        <v>0.43562157837565219</v>
      </c>
      <c r="BN140" s="14">
        <f t="shared" si="279"/>
        <v>0.56323360296397607</v>
      </c>
    </row>
    <row r="141" spans="1:66" x14ac:dyDescent="0.25">
      <c r="A141" t="s">
        <v>145</v>
      </c>
      <c r="B141" t="s">
        <v>355</v>
      </c>
      <c r="C141" t="s">
        <v>371</v>
      </c>
      <c r="D141" s="11">
        <v>44201</v>
      </c>
      <c r="E141" s="10">
        <f>VLOOKUP(A141,home!$A$2:$E$405,3,FALSE)</f>
        <v>1.4406000000000001</v>
      </c>
      <c r="F141" s="10">
        <f>VLOOKUP(B141,home!$B$2:$E$405,3,FALSE)</f>
        <v>0.43840000000000001</v>
      </c>
      <c r="G141" s="10">
        <f>VLOOKUP(C141,away!$B$2:$E$405,4,FALSE)</f>
        <v>0.82040000000000002</v>
      </c>
      <c r="H141" s="10">
        <f>VLOOKUP(A141,away!$A$2:$E$405,3,FALSE)</f>
        <v>1.2678</v>
      </c>
      <c r="I141" s="10">
        <f>VLOOKUP(C141,away!$B$2:$E$405,3,FALSE)</f>
        <v>0.96799999999999997</v>
      </c>
      <c r="J141" s="10">
        <f>VLOOKUP(B141,home!$B$2:$E$405,4,FALSE)</f>
        <v>1.619</v>
      </c>
      <c r="K141" s="12">
        <f t="shared" si="224"/>
        <v>0.51813103641600011</v>
      </c>
      <c r="L141" s="12">
        <f t="shared" si="225"/>
        <v>1.9868860176000001</v>
      </c>
      <c r="M141" s="13">
        <f t="shared" si="226"/>
        <v>8.1674205100215766E-2</v>
      </c>
      <c r="N141" s="13">
        <f t="shared" si="227"/>
        <v>4.2317940537027754E-2</v>
      </c>
      <c r="O141" s="13">
        <f t="shared" si="228"/>
        <v>0.16227733611221334</v>
      </c>
      <c r="P141" s="13">
        <f t="shared" si="229"/>
        <v>8.4080924346648697E-2</v>
      </c>
      <c r="Q141" s="13">
        <f t="shared" si="230"/>
        <v>1.0963119194720426E-2</v>
      </c>
      <c r="R141" s="13">
        <f t="shared" si="231"/>
        <v>0.16121328504736615</v>
      </c>
      <c r="S141" s="13">
        <f t="shared" si="232"/>
        <v>2.1639640784726123E-2</v>
      </c>
      <c r="T141" s="13">
        <f t="shared" si="233"/>
        <v>2.1782468237272191E-2</v>
      </c>
      <c r="U141" s="13">
        <f t="shared" si="234"/>
        <v>8.3529606465619868E-2</v>
      </c>
      <c r="V141" s="13">
        <f t="shared" si="235"/>
        <v>2.4752558690370602E-3</v>
      </c>
      <c r="W141" s="13">
        <f t="shared" si="236"/>
        <v>1.8934441035708802E-3</v>
      </c>
      <c r="X141" s="13">
        <f t="shared" si="237"/>
        <v>3.7620576144921486E-3</v>
      </c>
      <c r="Y141" s="13">
        <f t="shared" si="238"/>
        <v>3.7373898358200315E-3</v>
      </c>
      <c r="Z141" s="13">
        <f t="shared" si="239"/>
        <v>0.10677080730399165</v>
      </c>
      <c r="AA141" s="13">
        <f t="shared" si="240"/>
        <v>5.532126904739023E-2</v>
      </c>
      <c r="AB141" s="13">
        <f t="shared" si="241"/>
        <v>1.4331833233686342E-2</v>
      </c>
      <c r="AC141" s="13">
        <f t="shared" si="242"/>
        <v>1.5926218780437919E-4</v>
      </c>
      <c r="AD141" s="13">
        <f t="shared" si="243"/>
        <v>2.4526303894473601E-4</v>
      </c>
      <c r="AE141" s="13">
        <f t="shared" si="244"/>
        <v>4.8730970271338038E-4</v>
      </c>
      <c r="AF141" s="13">
        <f t="shared" si="245"/>
        <v>4.8411441728101422E-4</v>
      </c>
      <c r="AG141" s="13">
        <f t="shared" si="246"/>
        <v>3.2062672220473966E-4</v>
      </c>
      <c r="AH141" s="13">
        <f t="shared" si="247"/>
        <v>5.3035356030041246E-2</v>
      </c>
      <c r="AI141" s="13">
        <f t="shared" si="248"/>
        <v>2.7479263986536832E-2</v>
      </c>
      <c r="AJ141" s="13">
        <f t="shared" si="249"/>
        <v>7.1189297646465973E-3</v>
      </c>
      <c r="AK141" s="13">
        <f t="shared" si="250"/>
        <v>1.229512819043018E-3</v>
      </c>
      <c r="AL141" s="13">
        <f t="shared" si="251"/>
        <v>6.5582086523552234E-6</v>
      </c>
      <c r="AM141" s="13">
        <f t="shared" si="252"/>
        <v>2.5415678512594786E-5</v>
      </c>
      <c r="AN141" s="13">
        <f t="shared" si="253"/>
        <v>5.0498056264491354E-5</v>
      </c>
      <c r="AO141" s="13">
        <f t="shared" si="254"/>
        <v>5.0166940953947985E-5</v>
      </c>
      <c r="AP141" s="13">
        <f t="shared" si="255"/>
        <v>3.3225331175721356E-5</v>
      </c>
      <c r="AQ141" s="13">
        <f t="shared" si="256"/>
        <v>1.6503736485792536E-5</v>
      </c>
      <c r="AR141" s="13">
        <f t="shared" si="257"/>
        <v>2.107504146690534E-2</v>
      </c>
      <c r="AS141" s="13">
        <f t="shared" si="258"/>
        <v>1.0919633077757842E-2</v>
      </c>
      <c r="AT141" s="13">
        <f t="shared" si="259"/>
        <v>2.8289004019305536E-3</v>
      </c>
      <c r="AU141" s="13">
        <f t="shared" si="260"/>
        <v>4.8858036572330577E-4</v>
      </c>
      <c r="AV141" s="13">
        <f t="shared" si="261"/>
        <v>6.3287162816181184E-5</v>
      </c>
      <c r="AW141" s="13">
        <f t="shared" si="262"/>
        <v>1.875405952737649E-7</v>
      </c>
      <c r="AX141" s="13">
        <f t="shared" si="263"/>
        <v>2.1947753081577662E-6</v>
      </c>
      <c r="AY141" s="13">
        <f t="shared" si="264"/>
        <v>4.3607683715523972E-6</v>
      </c>
      <c r="AZ141" s="13">
        <f t="shared" si="265"/>
        <v>4.3321748517148909E-6</v>
      </c>
      <c r="BA141" s="13">
        <f t="shared" si="266"/>
        <v>2.8691792128902235E-6</v>
      </c>
      <c r="BB141" s="13">
        <f t="shared" si="267"/>
        <v>1.4251830150200398E-6</v>
      </c>
      <c r="BC141" s="13">
        <f t="shared" si="268"/>
        <v>5.6633524101286508E-7</v>
      </c>
      <c r="BD141" s="13">
        <f t="shared" si="269"/>
        <v>6.9789508684890795E-3</v>
      </c>
      <c r="BE141" s="13">
        <f t="shared" si="270"/>
        <v>3.6160110465865906E-3</v>
      </c>
      <c r="BF141" s="13">
        <f t="shared" si="271"/>
        <v>9.3678377562980762E-4</v>
      </c>
      <c r="BG141" s="13">
        <f t="shared" si="272"/>
        <v>1.6179224952158868E-4</v>
      </c>
      <c r="BH141" s="13">
        <f t="shared" si="273"/>
        <v>2.0957396482174206E-5</v>
      </c>
      <c r="BI141" s="13">
        <f t="shared" si="274"/>
        <v>2.1717355119779919E-6</v>
      </c>
      <c r="BJ141" s="14">
        <f t="shared" si="275"/>
        <v>8.6185291563440194E-2</v>
      </c>
      <c r="BK141" s="14">
        <f t="shared" si="276"/>
        <v>0.19004020726545592</v>
      </c>
      <c r="BL141" s="14">
        <f t="shared" si="277"/>
        <v>0.61262850205389818</v>
      </c>
      <c r="BM141" s="14">
        <f t="shared" si="278"/>
        <v>0.45309382462081765</v>
      </c>
      <c r="BN141" s="14">
        <f t="shared" si="279"/>
        <v>0.54252681033819217</v>
      </c>
    </row>
    <row r="142" spans="1:66" x14ac:dyDescent="0.25">
      <c r="A142" t="s">
        <v>145</v>
      </c>
      <c r="B142" t="s">
        <v>388</v>
      </c>
      <c r="C142" t="s">
        <v>423</v>
      </c>
      <c r="D142" s="11">
        <v>44201</v>
      </c>
      <c r="E142" s="10">
        <f>VLOOKUP(A142,home!$A$2:$E$405,3,FALSE)</f>
        <v>1.4406000000000001</v>
      </c>
      <c r="F142" s="10">
        <f>VLOOKUP(B142,home!$B$2:$E$405,3,FALSE)</f>
        <v>1.1106</v>
      </c>
      <c r="G142" s="10">
        <f>VLOOKUP(C142,away!$B$2:$E$405,4,FALSE)</f>
        <v>0.55530000000000002</v>
      </c>
      <c r="H142" s="10">
        <f>VLOOKUP(A142,away!$A$2:$E$405,3,FALSE)</f>
        <v>1.2678</v>
      </c>
      <c r="I142" s="10">
        <f>VLOOKUP(C142,away!$B$2:$E$405,3,FALSE)</f>
        <v>1.4592000000000001</v>
      </c>
      <c r="J142" s="10">
        <f>VLOOKUP(B142,home!$B$2:$E$405,4,FALSE)</f>
        <v>1.1043000000000001</v>
      </c>
      <c r="K142" s="12">
        <f t="shared" si="224"/>
        <v>0.88844132890800009</v>
      </c>
      <c r="L142" s="12">
        <f t="shared" si="225"/>
        <v>2.0429260231680004</v>
      </c>
      <c r="M142" s="13">
        <f t="shared" si="226"/>
        <v>5.3324075488424973E-2</v>
      </c>
      <c r="N142" s="13">
        <f t="shared" si="227"/>
        <v>4.7375312489726797E-2</v>
      </c>
      <c r="O142" s="13">
        <f t="shared" si="228"/>
        <v>0.10893714147667828</v>
      </c>
      <c r="P142" s="13">
        <f t="shared" si="229"/>
        <v>9.6784258740978873E-2</v>
      </c>
      <c r="Q142" s="13">
        <f t="shared" si="230"/>
        <v>2.1045092792902322E-2</v>
      </c>
      <c r="R142" s="13">
        <f t="shared" si="231"/>
        <v>0.11127526060612011</v>
      </c>
      <c r="S142" s="13">
        <f t="shared" si="232"/>
        <v>4.3916339168759123E-2</v>
      </c>
      <c r="T142" s="13">
        <f t="shared" si="233"/>
        <v>4.2993567726605487E-2</v>
      </c>
      <c r="U142" s="13">
        <f t="shared" si="234"/>
        <v>9.886154040748539E-2</v>
      </c>
      <c r="V142" s="13">
        <f t="shared" si="235"/>
        <v>8.8565588893819696E-3</v>
      </c>
      <c r="W142" s="13">
        <f t="shared" si="236"/>
        <v>6.2324434026394381E-3</v>
      </c>
      <c r="X142" s="13">
        <f t="shared" si="237"/>
        <v>1.2732420815173829E-2</v>
      </c>
      <c r="Y142" s="13">
        <f t="shared" si="238"/>
        <v>1.3005696910622273E-2</v>
      </c>
      <c r="Z142" s="13">
        <f t="shared" si="239"/>
        <v>7.5775708542347942E-2</v>
      </c>
      <c r="AA142" s="13">
        <f t="shared" si="240"/>
        <v>6.7322271196308903E-2</v>
      </c>
      <c r="AB142" s="13">
        <f t="shared" si="241"/>
        <v>2.9905944043376723E-2</v>
      </c>
      <c r="AC142" s="13">
        <f t="shared" si="242"/>
        <v>1.0046769203841232E-3</v>
      </c>
      <c r="AD142" s="13">
        <f t="shared" si="243"/>
        <v>1.3842900747462199E-3</v>
      </c>
      <c r="AE142" s="13">
        <f t="shared" si="244"/>
        <v>2.828002217312229E-3</v>
      </c>
      <c r="AF142" s="13">
        <f t="shared" si="245"/>
        <v>2.8886996616619806E-3</v>
      </c>
      <c r="AG142" s="13">
        <f t="shared" si="246"/>
        <v>1.9671332373086192E-3</v>
      </c>
      <c r="AH142" s="13">
        <f t="shared" si="247"/>
        <v>3.8701041726289097E-2</v>
      </c>
      <c r="AI142" s="13">
        <f t="shared" si="248"/>
        <v>3.4383604941428246E-2</v>
      </c>
      <c r="AJ142" s="13">
        <f t="shared" si="249"/>
        <v>1.5273907833405093E-2</v>
      </c>
      <c r="AK142" s="13">
        <f t="shared" si="250"/>
        <v>4.5233236577095779E-3</v>
      </c>
      <c r="AL142" s="13">
        <f t="shared" si="251"/>
        <v>7.2940344580116654E-5</v>
      </c>
      <c r="AM142" s="13">
        <f t="shared" si="252"/>
        <v>2.459721027203374E-4</v>
      </c>
      <c r="AN142" s="13">
        <f t="shared" si="253"/>
        <v>5.0250280962072977E-4</v>
      </c>
      <c r="AO142" s="13">
        <f t="shared" si="254"/>
        <v>5.1328803324461223E-4</v>
      </c>
      <c r="AP142" s="13">
        <f t="shared" si="255"/>
        <v>3.4953649349871331E-4</v>
      </c>
      <c r="AQ142" s="13">
        <f t="shared" si="256"/>
        <v>1.7851929965385357E-4</v>
      </c>
      <c r="AR142" s="13">
        <f t="shared" si="257"/>
        <v>1.5812673053269308E-2</v>
      </c>
      <c r="AS142" s="13">
        <f t="shared" si="258"/>
        <v>1.4048632261034311E-2</v>
      </c>
      <c r="AT142" s="13">
        <f t="shared" si="259"/>
        <v>6.2406927576665605E-3</v>
      </c>
      <c r="AU142" s="13">
        <f t="shared" si="260"/>
        <v>1.8481631223092705E-3</v>
      </c>
      <c r="AV142" s="13">
        <f t="shared" si="261"/>
        <v>4.1049612510580169E-4</v>
      </c>
      <c r="AW142" s="13">
        <f t="shared" si="262"/>
        <v>3.6774493811016643E-6</v>
      </c>
      <c r="AX142" s="13">
        <f t="shared" si="263"/>
        <v>3.6421963635858591E-5</v>
      </c>
      <c r="AY142" s="13">
        <f t="shared" si="264"/>
        <v>7.4407377326574128E-5</v>
      </c>
      <c r="AZ142" s="13">
        <f t="shared" si="265"/>
        <v>7.6004383728069474E-5</v>
      </c>
      <c r="BA142" s="13">
        <f t="shared" si="266"/>
        <v>5.1757111130973211E-5</v>
      </c>
      <c r="BB142" s="13">
        <f t="shared" si="267"/>
        <v>2.6433987303365845E-5</v>
      </c>
      <c r="BC142" s="13">
        <f t="shared" si="268"/>
        <v>1.080053611162771E-5</v>
      </c>
      <c r="BD142" s="13">
        <f t="shared" si="269"/>
        <v>5.3840202127285481E-3</v>
      </c>
      <c r="BE142" s="13">
        <f t="shared" si="270"/>
        <v>4.7833860726640845E-3</v>
      </c>
      <c r="BF142" s="13">
        <f t="shared" si="271"/>
        <v>2.1248789395388492E-3</v>
      </c>
      <c r="BG142" s="13">
        <f t="shared" si="272"/>
        <v>6.2927675627083904E-4</v>
      </c>
      <c r="BH142" s="13">
        <f t="shared" si="273"/>
        <v>1.3976886939804498E-4</v>
      </c>
      <c r="BI142" s="13">
        <f t="shared" si="274"/>
        <v>2.4835288013593567E-5</v>
      </c>
      <c r="BJ142" s="14">
        <f t="shared" si="275"/>
        <v>0.15451830342667391</v>
      </c>
      <c r="BK142" s="14">
        <f t="shared" si="276"/>
        <v>0.20403325692983573</v>
      </c>
      <c r="BL142" s="14">
        <f t="shared" si="277"/>
        <v>0.56063085934680046</v>
      </c>
      <c r="BM142" s="14">
        <f t="shared" si="278"/>
        <v>0.55614625672288132</v>
      </c>
      <c r="BN142" s="14">
        <f t="shared" si="279"/>
        <v>0.43874114159483135</v>
      </c>
    </row>
    <row r="143" spans="1:66" x14ac:dyDescent="0.25">
      <c r="A143" t="s">
        <v>145</v>
      </c>
      <c r="B143" t="s">
        <v>391</v>
      </c>
      <c r="C143" t="s">
        <v>146</v>
      </c>
      <c r="D143" s="11">
        <v>44201</v>
      </c>
      <c r="E143" s="10">
        <f>VLOOKUP(A143,home!$A$2:$E$405,3,FALSE)</f>
        <v>1.4406000000000001</v>
      </c>
      <c r="F143" s="10">
        <f>VLOOKUP(B143,home!$B$2:$E$405,3,FALSE)</f>
        <v>0.86770000000000003</v>
      </c>
      <c r="G143" s="10">
        <f>VLOOKUP(C143,away!$B$2:$E$405,4,FALSE)</f>
        <v>0.84030000000000005</v>
      </c>
      <c r="H143" s="10">
        <f>VLOOKUP(A143,away!$A$2:$E$405,3,FALSE)</f>
        <v>1.2678</v>
      </c>
      <c r="I143" s="10">
        <f>VLOOKUP(C143,away!$B$2:$E$405,3,FALSE)</f>
        <v>1.1624000000000001</v>
      </c>
      <c r="J143" s="10">
        <f>VLOOKUP(B143,home!$B$2:$E$405,4,FALSE)</f>
        <v>1.3409</v>
      </c>
      <c r="K143" s="12">
        <f t="shared" si="224"/>
        <v>1.0503822433860002</v>
      </c>
      <c r="L143" s="12">
        <f t="shared" si="225"/>
        <v>1.9760718864480002</v>
      </c>
      <c r="M143" s="13">
        <f t="shared" si="226"/>
        <v>4.848726320615291E-2</v>
      </c>
      <c r="N143" s="13">
        <f t="shared" si="227"/>
        <v>5.0930160302126361E-2</v>
      </c>
      <c r="O143" s="13">
        <f t="shared" si="228"/>
        <v>9.5814317672483273E-2</v>
      </c>
      <c r="P143" s="13">
        <f t="shared" si="229"/>
        <v>0.10064165794532187</v>
      </c>
      <c r="Q143" s="13">
        <f t="shared" si="230"/>
        <v>2.674806801707804E-2</v>
      </c>
      <c r="R143" s="13">
        <f t="shared" si="231"/>
        <v>9.4667989735896019E-2</v>
      </c>
      <c r="S143" s="13">
        <f t="shared" si="232"/>
        <v>5.2223731781472556E-2</v>
      </c>
      <c r="T143" s="13">
        <f t="shared" si="233"/>
        <v>5.2856105225346811E-2</v>
      </c>
      <c r="U143" s="13">
        <f t="shared" si="234"/>
        <v>9.9437575435633307E-2</v>
      </c>
      <c r="V143" s="13">
        <f t="shared" si="235"/>
        <v>1.2044131920291459E-2</v>
      </c>
      <c r="W143" s="13">
        <f t="shared" si="236"/>
        <v>9.3652318966732529E-3</v>
      </c>
      <c r="X143" s="13">
        <f t="shared" si="237"/>
        <v>1.8506371461082093E-2</v>
      </c>
      <c r="Y143" s="13">
        <f t="shared" si="238"/>
        <v>1.828496018220397E-2</v>
      </c>
      <c r="Z143" s="13">
        <f t="shared" si="239"/>
        <v>6.2356917687884011E-2</v>
      </c>
      <c r="AA143" s="13">
        <f t="shared" si="240"/>
        <v>6.5498599091635773E-2</v>
      </c>
      <c r="AB143" s="13">
        <f t="shared" si="241"/>
        <v>3.4399282726256294E-2</v>
      </c>
      <c r="AC143" s="13">
        <f t="shared" si="242"/>
        <v>1.5624482142566152E-3</v>
      </c>
      <c r="AD143" s="13">
        <f t="shared" si="243"/>
        <v>2.4592683223644439E-3</v>
      </c>
      <c r="AE143" s="13">
        <f t="shared" si="244"/>
        <v>4.8596909930565145E-3</v>
      </c>
      <c r="AF143" s="13">
        <f t="shared" si="245"/>
        <v>4.8015493741017717E-3</v>
      </c>
      <c r="AG143" s="13">
        <f t="shared" si="246"/>
        <v>3.1627355765181686E-3</v>
      </c>
      <c r="AH143" s="13">
        <f t="shared" si="247"/>
        <v>3.0805437992144902E-2</v>
      </c>
      <c r="AI143" s="13">
        <f t="shared" si="248"/>
        <v>3.2357485066677488E-2</v>
      </c>
      <c r="AJ143" s="13">
        <f t="shared" si="249"/>
        <v>1.6993863877332843E-2</v>
      </c>
      <c r="AK143" s="13">
        <f t="shared" si="250"/>
        <v>5.9500176210897293E-3</v>
      </c>
      <c r="AL143" s="13">
        <f t="shared" si="251"/>
        <v>1.2972262680030074E-4</v>
      </c>
      <c r="AM143" s="13">
        <f t="shared" si="252"/>
        <v>5.1663435550665805E-4</v>
      </c>
      <c r="AN143" s="13">
        <f t="shared" si="253"/>
        <v>1.0209066254898884E-3</v>
      </c>
      <c r="AO143" s="13">
        <f t="shared" si="254"/>
        <v>1.0086924406595332E-3</v>
      </c>
      <c r="AP143" s="13">
        <f t="shared" si="255"/>
        <v>6.6441625801997391E-4</v>
      </c>
      <c r="AQ143" s="13">
        <f t="shared" si="256"/>
        <v>3.2823357209306274E-4</v>
      </c>
      <c r="AR143" s="13">
        <f t="shared" si="257"/>
        <v>1.2174751993198925E-2</v>
      </c>
      <c r="AS143" s="13">
        <f t="shared" si="258"/>
        <v>1.2788143311284465E-2</v>
      </c>
      <c r="AT143" s="13">
        <f t="shared" si="259"/>
        <v>6.7162193300243228E-3</v>
      </c>
      <c r="AU143" s="13">
        <f t="shared" si="260"/>
        <v>2.3515325089811228E-3</v>
      </c>
      <c r="AV143" s="13">
        <f t="shared" si="261"/>
        <v>6.1750199804467523E-4</v>
      </c>
      <c r="AW143" s="13">
        <f t="shared" si="262"/>
        <v>7.4793411775288377E-6</v>
      </c>
      <c r="AX143" s="13">
        <f t="shared" si="263"/>
        <v>9.0443925557893932E-5</v>
      </c>
      <c r="AY143" s="13">
        <f t="shared" si="264"/>
        <v>1.7872369859494994E-4</v>
      </c>
      <c r="AZ143" s="13">
        <f t="shared" si="265"/>
        <v>1.7658543811774333E-4</v>
      </c>
      <c r="BA143" s="13">
        <f t="shared" si="266"/>
        <v>1.1631517327352525E-4</v>
      </c>
      <c r="BB143" s="13">
        <f t="shared" si="267"/>
        <v>5.7461785968285258E-5</v>
      </c>
      <c r="BC143" s="13">
        <f t="shared" si="268"/>
        <v>2.2709723959404116E-5</v>
      </c>
      <c r="BD143" s="13">
        <f t="shared" si="269"/>
        <v>4.0096975230395236E-3</v>
      </c>
      <c r="BE143" s="13">
        <f t="shared" si="270"/>
        <v>4.2117150795495436E-3</v>
      </c>
      <c r="BF143" s="13">
        <f t="shared" si="271"/>
        <v>2.2119553668799473E-3</v>
      </c>
      <c r="BG143" s="13">
        <f t="shared" si="272"/>
        <v>7.7446621351102084E-4</v>
      </c>
      <c r="BH143" s="13">
        <f t="shared" si="273"/>
        <v>2.033713896935917E-4</v>
      </c>
      <c r="BI143" s="13">
        <f t="shared" si="274"/>
        <v>4.2723539309376682E-5</v>
      </c>
      <c r="BJ143" s="14">
        <f t="shared" si="275"/>
        <v>0.19615526434779237</v>
      </c>
      <c r="BK143" s="14">
        <f t="shared" si="276"/>
        <v>0.21526767939289065</v>
      </c>
      <c r="BL143" s="14">
        <f t="shared" si="277"/>
        <v>0.52202664747266603</v>
      </c>
      <c r="BM143" s="14">
        <f t="shared" si="278"/>
        <v>0.57834580766475718</v>
      </c>
      <c r="BN143" s="14">
        <f t="shared" si="279"/>
        <v>0.41728945687905844</v>
      </c>
    </row>
    <row r="144" spans="1:66" x14ac:dyDescent="0.25">
      <c r="A144" t="s">
        <v>145</v>
      </c>
      <c r="B144" t="s">
        <v>425</v>
      </c>
      <c r="C144" t="s">
        <v>347</v>
      </c>
      <c r="D144" s="11">
        <v>44201</v>
      </c>
      <c r="E144" s="10">
        <f>VLOOKUP(A144,home!$A$2:$E$405,3,FALSE)</f>
        <v>1.4406000000000001</v>
      </c>
      <c r="F144" s="10">
        <f>VLOOKUP(B144,home!$B$2:$E$405,3,FALSE)</f>
        <v>1.4214</v>
      </c>
      <c r="G144" s="10">
        <f>VLOOKUP(C144,away!$B$2:$E$405,4,FALSE)</f>
        <v>0.95860000000000001</v>
      </c>
      <c r="H144" s="10">
        <f>VLOOKUP(A144,away!$A$2:$E$405,3,FALSE)</f>
        <v>1.2678</v>
      </c>
      <c r="I144" s="10">
        <f>VLOOKUP(C144,away!$B$2:$E$405,3,FALSE)</f>
        <v>1.1268</v>
      </c>
      <c r="J144" s="10">
        <f>VLOOKUP(B144,home!$B$2:$E$405,4,FALSE)</f>
        <v>0.60099999999999998</v>
      </c>
      <c r="K144" s="12">
        <f t="shared" si="224"/>
        <v>1.9628953500240001</v>
      </c>
      <c r="L144" s="12">
        <f t="shared" si="225"/>
        <v>0.85856278104000006</v>
      </c>
      <c r="M144" s="13">
        <f t="shared" si="226"/>
        <v>5.9519092766963558E-2</v>
      </c>
      <c r="N144" s="13">
        <f t="shared" si="227"/>
        <v>0.11682975042991987</v>
      </c>
      <c r="O144" s="13">
        <f t="shared" si="228"/>
        <v>5.1100877810981986E-2</v>
      </c>
      <c r="P144" s="13">
        <f t="shared" si="229"/>
        <v>0.10030567543732115</v>
      </c>
      <c r="Q144" s="13">
        <f t="shared" si="230"/>
        <v>0.1146622869316771</v>
      </c>
      <c r="R144" s="13">
        <f t="shared" si="231"/>
        <v>2.193665588349096E-2</v>
      </c>
      <c r="S144" s="13">
        <f t="shared" si="232"/>
        <v>4.2260508591462263E-2</v>
      </c>
      <c r="T144" s="13">
        <f t="shared" si="233"/>
        <v>9.8444771948467139E-2</v>
      </c>
      <c r="U144" s="13">
        <f t="shared" si="234"/>
        <v>4.3059359828781028E-2</v>
      </c>
      <c r="V144" s="13">
        <f t="shared" si="235"/>
        <v>7.913368936713891E-3</v>
      </c>
      <c r="W144" s="13">
        <f t="shared" si="236"/>
        <v>7.5023356613768896E-2</v>
      </c>
      <c r="X144" s="13">
        <f t="shared" si="237"/>
        <v>6.4412261697273099E-2</v>
      </c>
      <c r="Y144" s="13">
        <f t="shared" si="238"/>
        <v>2.7650985267943531E-2</v>
      </c>
      <c r="Z144" s="13">
        <f t="shared" si="239"/>
        <v>6.2779987606824935E-3</v>
      </c>
      <c r="AA144" s="13">
        <f t="shared" si="240"/>
        <v>1.2323054574800102E-2</v>
      </c>
      <c r="AB144" s="13">
        <f t="shared" si="241"/>
        <v>1.2094433261483553E-2</v>
      </c>
      <c r="AC144" s="13">
        <f t="shared" si="242"/>
        <v>8.3350965555877639E-4</v>
      </c>
      <c r="AD144" s="13">
        <f t="shared" si="243"/>
        <v>3.6815749460089815E-2</v>
      </c>
      <c r="AE144" s="13">
        <f t="shared" si="244"/>
        <v>3.1608632242526594E-2</v>
      </c>
      <c r="AF144" s="13">
        <f t="shared" si="245"/>
        <v>1.3568997601507121E-2</v>
      </c>
      <c r="AG144" s="13">
        <f t="shared" si="246"/>
        <v>3.8832787722250153E-3</v>
      </c>
      <c r="AH144" s="13">
        <f t="shared" si="247"/>
        <v>1.3475140188343086E-3</v>
      </c>
      <c r="AI144" s="13">
        <f t="shared" si="248"/>
        <v>2.6450290016620174E-3</v>
      </c>
      <c r="AJ144" s="13">
        <f t="shared" si="249"/>
        <v>2.595957564020499E-3</v>
      </c>
      <c r="AK144" s="13">
        <f t="shared" si="250"/>
        <v>1.6985310104251563E-3</v>
      </c>
      <c r="AL144" s="13">
        <f t="shared" si="251"/>
        <v>5.6187515701353483E-5</v>
      </c>
      <c r="AM144" s="13">
        <f t="shared" si="252"/>
        <v>1.4453092684571778E-2</v>
      </c>
      <c r="AN144" s="13">
        <f t="shared" si="253"/>
        <v>1.2408887449894825E-2</v>
      </c>
      <c r="AO144" s="13">
        <f t="shared" si="254"/>
        <v>5.326904459297027E-3</v>
      </c>
      <c r="AP144" s="13">
        <f t="shared" si="255"/>
        <v>1.524493968969478E-3</v>
      </c>
      <c r="AQ144" s="13">
        <f t="shared" si="256"/>
        <v>3.272184454192856E-4</v>
      </c>
      <c r="AR144" s="13">
        <f t="shared" si="257"/>
        <v>2.3138507670015428E-4</v>
      </c>
      <c r="AS144" s="13">
        <f t="shared" si="258"/>
        <v>4.5418469111967944E-4</v>
      </c>
      <c r="AT144" s="13">
        <f t="shared" si="259"/>
        <v>4.4575850912545288E-4</v>
      </c>
      <c r="AU144" s="13">
        <f t="shared" si="260"/>
        <v>2.9165910159866079E-4</v>
      </c>
      <c r="AV144" s="13">
        <f t="shared" si="261"/>
        <v>1.4312407358004717E-4</v>
      </c>
      <c r="AW144" s="13">
        <f t="shared" si="262"/>
        <v>2.6303075625552311E-6</v>
      </c>
      <c r="AX144" s="13">
        <f t="shared" si="263"/>
        <v>4.7283180706686363E-3</v>
      </c>
      <c r="AY144" s="13">
        <f t="shared" si="264"/>
        <v>4.0595579123949522E-3</v>
      </c>
      <c r="AZ144" s="13">
        <f t="shared" si="265"/>
        <v>1.7426926655293733E-3</v>
      </c>
      <c r="BA144" s="13">
        <f t="shared" si="266"/>
        <v>4.987370204716365E-4</v>
      </c>
      <c r="BB144" s="13">
        <f t="shared" si="267"/>
        <v>1.0704926082593291E-4</v>
      </c>
      <c r="BC144" s="13">
        <f t="shared" si="268"/>
        <v>1.8381702216597864E-5</v>
      </c>
      <c r="BD144" s="13">
        <f t="shared" si="269"/>
        <v>3.3109769157139677E-5</v>
      </c>
      <c r="BE144" s="13">
        <f t="shared" si="270"/>
        <v>6.4991011918917542E-5</v>
      </c>
      <c r="BF144" s="13">
        <f t="shared" si="271"/>
        <v>6.3785277544498817E-5</v>
      </c>
      <c r="BG144" s="13">
        <f t="shared" si="272"/>
        <v>4.1734608230695671E-5</v>
      </c>
      <c r="BH144" s="13">
        <f t="shared" si="273"/>
        <v>2.0480167107776473E-5</v>
      </c>
      <c r="BI144" s="13">
        <f t="shared" si="274"/>
        <v>8.0400849567137823E-6</v>
      </c>
      <c r="BJ144" s="14">
        <f t="shared" si="275"/>
        <v>0.62809540460565783</v>
      </c>
      <c r="BK144" s="14">
        <f t="shared" si="276"/>
        <v>0.21494790081611595</v>
      </c>
      <c r="BL144" s="14">
        <f t="shared" si="277"/>
        <v>0.15059966532551941</v>
      </c>
      <c r="BM144" s="14">
        <f t="shared" si="278"/>
        <v>0.53150970264278852</v>
      </c>
      <c r="BN144" s="14">
        <f t="shared" si="279"/>
        <v>0.46435433926035469</v>
      </c>
    </row>
    <row r="145" spans="1:66" x14ac:dyDescent="0.25">
      <c r="A145" t="s">
        <v>145</v>
      </c>
      <c r="B145" t="s">
        <v>427</v>
      </c>
      <c r="C145" t="s">
        <v>375</v>
      </c>
      <c r="D145" s="11">
        <v>44201</v>
      </c>
      <c r="E145" s="10">
        <f>VLOOKUP(A145,home!$A$2:$E$405,3,FALSE)</f>
        <v>1.4406000000000001</v>
      </c>
      <c r="F145" s="10">
        <f>VLOOKUP(B145,home!$B$2:$E$405,3,FALSE)</f>
        <v>1.1358999999999999</v>
      </c>
      <c r="G145" s="10">
        <f>VLOOKUP(C145,away!$B$2:$E$405,4,FALSE)</f>
        <v>0.9718</v>
      </c>
      <c r="H145" s="10">
        <f>VLOOKUP(A145,away!$A$2:$E$405,3,FALSE)</f>
        <v>1.2678</v>
      </c>
      <c r="I145" s="10">
        <f>VLOOKUP(C145,away!$B$2:$E$405,3,FALSE)</f>
        <v>0.98599999999999999</v>
      </c>
      <c r="J145" s="10">
        <f>VLOOKUP(B145,home!$B$2:$E$405,4,FALSE)</f>
        <v>0.71709999999999996</v>
      </c>
      <c r="K145" s="12">
        <f t="shared" si="224"/>
        <v>1.590231693372</v>
      </c>
      <c r="L145" s="12">
        <f t="shared" si="225"/>
        <v>0.89641142868000001</v>
      </c>
      <c r="M145" s="13">
        <f t="shared" si="226"/>
        <v>8.3188752877638855E-2</v>
      </c>
      <c r="N145" s="13">
        <f t="shared" si="227"/>
        <v>0.13228939135811249</v>
      </c>
      <c r="O145" s="13">
        <f t="shared" si="228"/>
        <v>7.4571348817151717E-2</v>
      </c>
      <c r="P145" s="13">
        <f t="shared" si="229"/>
        <v>0.11858572230653328</v>
      </c>
      <c r="Q145" s="13">
        <f t="shared" si="230"/>
        <v>0.10518539141728123</v>
      </c>
      <c r="R145" s="13">
        <f t="shared" si="231"/>
        <v>3.3423304665888796E-2</v>
      </c>
      <c r="S145" s="13">
        <f t="shared" si="232"/>
        <v>4.2261042053505296E-2</v>
      </c>
      <c r="T145" s="13">
        <f t="shared" si="233"/>
        <v>9.4289386996630087E-2</v>
      </c>
      <c r="U145" s="13">
        <f t="shared" si="234"/>
        <v>5.3150798376924616E-2</v>
      </c>
      <c r="V145" s="13">
        <f t="shared" si="235"/>
        <v>6.6936882477545805E-3</v>
      </c>
      <c r="W145" s="13">
        <f t="shared" si="236"/>
        <v>5.5756381037166576E-2</v>
      </c>
      <c r="X145" s="13">
        <f t="shared" si="237"/>
        <v>4.9980657183552955E-2</v>
      </c>
      <c r="Y145" s="13">
        <f t="shared" si="238"/>
        <v>2.2401616156137005E-2</v>
      </c>
      <c r="Z145" s="13">
        <f t="shared" si="239"/>
        <v>9.9870107622520958E-3</v>
      </c>
      <c r="AA145" s="13">
        <f t="shared" si="240"/>
        <v>1.588166103618054E-2</v>
      </c>
      <c r="AB145" s="13">
        <f t="shared" si="241"/>
        <v>1.2627760361562747E-2</v>
      </c>
      <c r="AC145" s="13">
        <f t="shared" si="242"/>
        <v>5.963665672166367E-4</v>
      </c>
      <c r="AD145" s="13">
        <f t="shared" si="243"/>
        <v>2.2166391058256962E-2</v>
      </c>
      <c r="AE145" s="13">
        <f t="shared" si="244"/>
        <v>1.9870206277211703E-2</v>
      </c>
      <c r="AF145" s="13">
        <f t="shared" si="245"/>
        <v>8.9059399985608242E-3</v>
      </c>
      <c r="AG145" s="13">
        <f t="shared" si="246"/>
        <v>2.6611287992827546E-3</v>
      </c>
      <c r="AH145" s="13">
        <f t="shared" si="247"/>
        <v>2.2381176464082342E-3</v>
      </c>
      <c r="AI145" s="13">
        <f t="shared" si="248"/>
        <v>3.5591256148135215E-3</v>
      </c>
      <c r="AJ145" s="13">
        <f t="shared" si="249"/>
        <v>2.8299171766842835E-3</v>
      </c>
      <c r="AK145" s="13">
        <f t="shared" si="250"/>
        <v>1.5000746613270523E-3</v>
      </c>
      <c r="AL145" s="13">
        <f t="shared" si="251"/>
        <v>3.4004866132264036E-5</v>
      </c>
      <c r="AM145" s="13">
        <f t="shared" si="252"/>
        <v>7.0499395177035856E-3</v>
      </c>
      <c r="AN145" s="13">
        <f t="shared" si="253"/>
        <v>6.3196463551722613E-3</v>
      </c>
      <c r="AO145" s="13">
        <f t="shared" si="254"/>
        <v>2.8325016089961611E-3</v>
      </c>
      <c r="AP145" s="13">
        <f t="shared" si="255"/>
        <v>8.4636227135288236E-4</v>
      </c>
      <c r="AQ145" s="13">
        <f t="shared" si="256"/>
        <v>1.8967220321107177E-4</v>
      </c>
      <c r="AR145" s="13">
        <f t="shared" si="257"/>
        <v>4.0125484739414496E-4</v>
      </c>
      <c r="AS145" s="13">
        <f t="shared" si="258"/>
        <v>6.3808817544531461E-4</v>
      </c>
      <c r="AT145" s="13">
        <f t="shared" si="259"/>
        <v>5.0735401987952631E-4</v>
      </c>
      <c r="AU145" s="13">
        <f t="shared" si="260"/>
        <v>2.6893681405737007E-4</v>
      </c>
      <c r="AV145" s="13">
        <f t="shared" si="261"/>
        <v>1.0691796130713056E-4</v>
      </c>
      <c r="AW145" s="13">
        <f t="shared" si="262"/>
        <v>1.3465000017499804E-6</v>
      </c>
      <c r="AX145" s="13">
        <f t="shared" si="263"/>
        <v>1.8685062095679928E-3</v>
      </c>
      <c r="AY145" s="13">
        <f t="shared" si="264"/>
        <v>1.674950320816296E-3</v>
      </c>
      <c r="AZ145" s="13">
        <f t="shared" si="265"/>
        <v>7.5072230502548013E-4</v>
      </c>
      <c r="BA145" s="13">
        <f t="shared" si="266"/>
        <v>2.2431868466327778E-4</v>
      </c>
      <c r="BB145" s="13">
        <f t="shared" si="267"/>
        <v>5.0270458149656801E-5</v>
      </c>
      <c r="BC145" s="13">
        <f t="shared" si="268"/>
        <v>9.0126026420664031E-6</v>
      </c>
      <c r="BD145" s="13">
        <f t="shared" si="269"/>
        <v>5.9948238502893436E-5</v>
      </c>
      <c r="BE145" s="13">
        <f t="shared" si="270"/>
        <v>9.5331588829124768E-5</v>
      </c>
      <c r="BF145" s="13">
        <f t="shared" si="271"/>
        <v>7.5799656967791173E-5</v>
      </c>
      <c r="BG145" s="13">
        <f t="shared" si="272"/>
        <v>4.0179672285635747E-5</v>
      </c>
      <c r="BH145" s="13">
        <f t="shared" si="273"/>
        <v>1.5973747074479632E-5</v>
      </c>
      <c r="BI145" s="13">
        <f t="shared" si="274"/>
        <v>5.080391771949155E-6</v>
      </c>
      <c r="BJ145" s="14">
        <f t="shared" si="275"/>
        <v>0.53532239281949345</v>
      </c>
      <c r="BK145" s="14">
        <f t="shared" si="276"/>
        <v>0.25303452723959713</v>
      </c>
      <c r="BL145" s="14">
        <f t="shared" si="277"/>
        <v>0.20199697347045692</v>
      </c>
      <c r="BM145" s="14">
        <f t="shared" si="278"/>
        <v>0.45142338902837859</v>
      </c>
      <c r="BN145" s="14">
        <f t="shared" si="279"/>
        <v>0.54724391144260642</v>
      </c>
    </row>
    <row r="146" spans="1:66" x14ac:dyDescent="0.25">
      <c r="A146" t="s">
        <v>145</v>
      </c>
      <c r="B146" t="s">
        <v>432</v>
      </c>
      <c r="C146" t="s">
        <v>147</v>
      </c>
      <c r="D146" s="11">
        <v>44201</v>
      </c>
      <c r="E146" s="10">
        <f>VLOOKUP(A146,home!$A$2:$E$405,3,FALSE)</f>
        <v>1.4406000000000001</v>
      </c>
      <c r="F146" s="10">
        <f>VLOOKUP(B146,home!$B$2:$E$405,3,FALSE)</f>
        <v>1.0578000000000001</v>
      </c>
      <c r="G146" s="10">
        <f>VLOOKUP(C146,away!$B$2:$E$405,4,FALSE)</f>
        <v>1.4214</v>
      </c>
      <c r="H146" s="10">
        <f>VLOOKUP(A146,away!$A$2:$E$405,3,FALSE)</f>
        <v>1.2678</v>
      </c>
      <c r="I146" s="10">
        <f>VLOOKUP(C146,away!$B$2:$E$405,3,FALSE)</f>
        <v>1.0141</v>
      </c>
      <c r="J146" s="10">
        <f>VLOOKUP(B146,home!$B$2:$E$405,4,FALSE)</f>
        <v>1.9156</v>
      </c>
      <c r="K146" s="12">
        <f t="shared" si="224"/>
        <v>2.1660240989520005</v>
      </c>
      <c r="L146" s="12">
        <f t="shared" si="225"/>
        <v>2.4628409072879998</v>
      </c>
      <c r="M146" s="13">
        <f t="shared" si="226"/>
        <v>9.7658369785253111E-3</v>
      </c>
      <c r="N146" s="13">
        <f t="shared" si="227"/>
        <v>2.1153038241922415E-2</v>
      </c>
      <c r="O146" s="13">
        <f t="shared" si="228"/>
        <v>2.4051702804617974E-2</v>
      </c>
      <c r="P146" s="13">
        <f t="shared" si="229"/>
        <v>5.2096567895633952E-2</v>
      </c>
      <c r="Q146" s="13">
        <f t="shared" si="230"/>
        <v>2.2908995299028609E-2</v>
      </c>
      <c r="R146" s="13">
        <f t="shared" si="231"/>
        <v>2.9617758778573339E-2</v>
      </c>
      <c r="S146" s="13">
        <f t="shared" si="232"/>
        <v>6.9478232958232175E-2</v>
      </c>
      <c r="T146" s="13">
        <f t="shared" si="233"/>
        <v>5.6421210767316134E-2</v>
      </c>
      <c r="U146" s="13">
        <f t="shared" si="234"/>
        <v>6.4152779271337015E-2</v>
      </c>
      <c r="V146" s="13">
        <f t="shared" si="235"/>
        <v>4.1181854305376811E-2</v>
      </c>
      <c r="W146" s="13">
        <f t="shared" si="236"/>
        <v>1.6540478633491354E-2</v>
      </c>
      <c r="X146" s="13">
        <f t="shared" si="237"/>
        <v>4.0736567404685613E-2</v>
      </c>
      <c r="Y146" s="13">
        <f t="shared" si="238"/>
        <v>5.0163842313377352E-2</v>
      </c>
      <c r="Z146" s="13">
        <f t="shared" si="239"/>
        <v>2.4314609300686227E-2</v>
      </c>
      <c r="AA146" s="13">
        <f t="shared" si="240"/>
        <v>5.2666029701888814E-2</v>
      </c>
      <c r="AB146" s="13">
        <f t="shared" si="241"/>
        <v>5.7037944765206516E-2</v>
      </c>
      <c r="AC146" s="13">
        <f t="shared" si="242"/>
        <v>1.3730474878944658E-2</v>
      </c>
      <c r="AD146" s="13">
        <f t="shared" si="243"/>
        <v>8.956768832085734E-3</v>
      </c>
      <c r="AE146" s="13">
        <f t="shared" si="244"/>
        <v>2.2059096676782904E-2</v>
      </c>
      <c r="AF146" s="13">
        <f t="shared" si="245"/>
        <v>2.7164022836700861E-2</v>
      </c>
      <c r="AG146" s="13">
        <f t="shared" si="246"/>
        <v>2.2300222216244097E-2</v>
      </c>
      <c r="AH146" s="13">
        <f t="shared" si="247"/>
        <v>1.4970753607613827E-2</v>
      </c>
      <c r="AI146" s="13">
        <f t="shared" si="248"/>
        <v>3.2427013093564154E-2</v>
      </c>
      <c r="AJ146" s="13">
        <f t="shared" si="249"/>
        <v>3.5118845908846015E-2</v>
      </c>
      <c r="AK146" s="13">
        <f t="shared" si="250"/>
        <v>2.5356088855314114E-2</v>
      </c>
      <c r="AL146" s="13">
        <f t="shared" si="251"/>
        <v>2.9298486892344227E-3</v>
      </c>
      <c r="AM146" s="13">
        <f t="shared" si="252"/>
        <v>3.8801154278079709E-3</v>
      </c>
      <c r="AN146" s="13">
        <f t="shared" si="253"/>
        <v>9.5561070006047483E-3</v>
      </c>
      <c r="AO146" s="13">
        <f t="shared" si="254"/>
        <v>1.1767585617755304E-2</v>
      </c>
      <c r="AP146" s="13">
        <f t="shared" si="255"/>
        <v>9.6605637464738971E-3</v>
      </c>
      <c r="AQ146" s="13">
        <f t="shared" si="256"/>
        <v>5.9481078955698338E-3</v>
      </c>
      <c r="AR146" s="13">
        <f t="shared" si="257"/>
        <v>7.3741168795521412E-3</v>
      </c>
      <c r="AS146" s="13">
        <f t="shared" si="258"/>
        <v>1.5972514869598664E-2</v>
      </c>
      <c r="AT146" s="13">
        <f t="shared" si="259"/>
        <v>1.7298426064209942E-2</v>
      </c>
      <c r="AU146" s="13">
        <f t="shared" si="260"/>
        <v>1.248960257633938E-2</v>
      </c>
      <c r="AV146" s="13">
        <f t="shared" si="261"/>
        <v>6.7631950416710248E-3</v>
      </c>
      <c r="AW146" s="13">
        <f t="shared" si="262"/>
        <v>4.3415252777580617E-4</v>
      </c>
      <c r="AX146" s="13">
        <f t="shared" si="263"/>
        <v>1.4007372538912535E-3</v>
      </c>
      <c r="AY146" s="13">
        <f t="shared" si="264"/>
        <v>3.4497930092456356E-3</v>
      </c>
      <c r="AZ146" s="13">
        <f t="shared" si="265"/>
        <v>4.2481456724231615E-3</v>
      </c>
      <c r="BA146" s="13">
        <f t="shared" si="266"/>
        <v>3.487502314054083E-3</v>
      </c>
      <c r="BB146" s="13">
        <f t="shared" si="267"/>
        <v>2.1472908408284893E-3</v>
      </c>
      <c r="BC146" s="13">
        <f t="shared" si="268"/>
        <v>1.0576871445274489E-3</v>
      </c>
      <c r="BD146" s="13">
        <f t="shared" si="269"/>
        <v>3.0268794510139928E-3</v>
      </c>
      <c r="BE146" s="13">
        <f t="shared" si="270"/>
        <v>6.5562938355189096E-3</v>
      </c>
      <c r="BF146" s="13">
        <f t="shared" si="271"/>
        <v>7.1005452237722019E-3</v>
      </c>
      <c r="BG146" s="13">
        <f t="shared" si="272"/>
        <v>5.1266506901297051E-3</v>
      </c>
      <c r="BH146" s="13">
        <f t="shared" si="273"/>
        <v>2.7761122354324624E-3</v>
      </c>
      <c r="BI146" s="13">
        <f t="shared" si="274"/>
        <v>1.202625200668444E-3</v>
      </c>
      <c r="BJ146" s="14">
        <f t="shared" si="275"/>
        <v>0.34500787914481695</v>
      </c>
      <c r="BK146" s="14">
        <f t="shared" si="276"/>
        <v>0.192632608715193</v>
      </c>
      <c r="BL146" s="14">
        <f t="shared" si="277"/>
        <v>0.42108587885486848</v>
      </c>
      <c r="BM146" s="14">
        <f t="shared" si="278"/>
        <v>0.82043143553579323</v>
      </c>
      <c r="BN146" s="14">
        <f t="shared" si="279"/>
        <v>0.15959389999830162</v>
      </c>
    </row>
    <row r="147" spans="1:66" x14ac:dyDescent="0.25">
      <c r="A147" t="s">
        <v>145</v>
      </c>
      <c r="B147" t="s">
        <v>434</v>
      </c>
      <c r="C147" t="s">
        <v>433</v>
      </c>
      <c r="D147" s="11">
        <v>44201</v>
      </c>
      <c r="E147" s="10">
        <f>VLOOKUP(A147,home!$A$2:$E$405,3,FALSE)</f>
        <v>1.4406000000000001</v>
      </c>
      <c r="F147" s="10">
        <f>VLOOKUP(B147,home!$B$2:$E$405,3,FALSE)</f>
        <v>0.86770000000000003</v>
      </c>
      <c r="G147" s="10">
        <f>VLOOKUP(C147,away!$B$2:$E$405,4,FALSE)</f>
        <v>1.0759000000000001</v>
      </c>
      <c r="H147" s="10">
        <f>VLOOKUP(A147,away!$A$2:$E$405,3,FALSE)</f>
        <v>1.2678</v>
      </c>
      <c r="I147" s="10">
        <f>VLOOKUP(C147,away!$B$2:$E$405,3,FALSE)</f>
        <v>0.78879999999999995</v>
      </c>
      <c r="J147" s="10">
        <f>VLOOKUP(B147,home!$B$2:$E$405,4,FALSE)</f>
        <v>1.262</v>
      </c>
      <c r="K147" s="12">
        <f t="shared" si="224"/>
        <v>1.3448842742580003</v>
      </c>
      <c r="L147" s="12">
        <f t="shared" si="225"/>
        <v>1.2620512876799999</v>
      </c>
      <c r="M147" s="13">
        <f t="shared" si="226"/>
        <v>7.3760231444181215E-2</v>
      </c>
      <c r="N147" s="13">
        <f t="shared" si="227"/>
        <v>9.9198975334909775E-2</v>
      </c>
      <c r="O147" s="13">
        <f t="shared" si="228"/>
        <v>9.3089195073703709E-2</v>
      </c>
      <c r="P147" s="13">
        <f t="shared" si="229"/>
        <v>0.12519419455795941</v>
      </c>
      <c r="Q147" s="13">
        <f t="shared" si="230"/>
        <v>6.6705570975213721E-2</v>
      </c>
      <c r="R147" s="13">
        <f t="shared" si="231"/>
        <v>5.8741669255931252E-2</v>
      </c>
      <c r="S147" s="13">
        <f t="shared" si="232"/>
        <v>5.3123431299416907E-2</v>
      </c>
      <c r="T147" s="13">
        <f t="shared" si="233"/>
        <v>8.4185851744698101E-2</v>
      </c>
      <c r="U147" s="13">
        <f t="shared" si="234"/>
        <v>7.9000747225966575E-2</v>
      </c>
      <c r="V147" s="13">
        <f t="shared" si="235"/>
        <v>1.0018565204022065E-2</v>
      </c>
      <c r="W147" s="13">
        <f t="shared" si="236"/>
        <v>2.9903757803321933E-2</v>
      </c>
      <c r="X147" s="13">
        <f t="shared" si="237"/>
        <v>3.7740076042153292E-2</v>
      </c>
      <c r="Y147" s="13">
        <f t="shared" si="238"/>
        <v>2.3814955783070343E-2</v>
      </c>
      <c r="Z147" s="13">
        <f t="shared" si="239"/>
        <v>2.4711666441640238E-2</v>
      </c>
      <c r="AA147" s="13">
        <f t="shared" si="240"/>
        <v>3.3234331588071105E-2</v>
      </c>
      <c r="AB147" s="13">
        <f t="shared" si="241"/>
        <v>2.2348164959136378E-2</v>
      </c>
      <c r="AC147" s="13">
        <f t="shared" si="242"/>
        <v>1.062790016369729E-3</v>
      </c>
      <c r="AD147" s="13">
        <f t="shared" si="243"/>
        <v>1.0054273402726912E-2</v>
      </c>
      <c r="AE147" s="13">
        <f t="shared" si="244"/>
        <v>1.2689008694598273E-2</v>
      </c>
      <c r="AF147" s="13">
        <f t="shared" si="245"/>
        <v>8.0070898812002345E-3</v>
      </c>
      <c r="AG147" s="13">
        <f t="shared" si="246"/>
        <v>3.3684526983794186E-3</v>
      </c>
      <c r="AH147" s="13">
        <f t="shared" si="247"/>
        <v>7.7968476133476764E-3</v>
      </c>
      <c r="AI147" s="13">
        <f t="shared" si="248"/>
        <v>1.0485857743977312E-2</v>
      </c>
      <c r="AJ147" s="13">
        <f t="shared" si="249"/>
        <v>7.0511325909907805E-3</v>
      </c>
      <c r="AK147" s="13">
        <f t="shared" si="250"/>
        <v>3.160985779110522E-3</v>
      </c>
      <c r="AL147" s="13">
        <f t="shared" si="251"/>
        <v>7.2155489470956675E-5</v>
      </c>
      <c r="AM147" s="13">
        <f t="shared" si="252"/>
        <v>2.7043668376835798E-3</v>
      </c>
      <c r="AN147" s="13">
        <f t="shared" si="253"/>
        <v>3.4130496498576508E-3</v>
      </c>
      <c r="AO147" s="13">
        <f t="shared" si="254"/>
        <v>2.153721852759311E-3</v>
      </c>
      <c r="AP147" s="13">
        <f t="shared" si="255"/>
        <v>9.0603581252648134E-4</v>
      </c>
      <c r="AQ147" s="13">
        <f t="shared" si="256"/>
        <v>2.8586591597081022E-4</v>
      </c>
      <c r="AR147" s="13">
        <f t="shared" si="257"/>
        <v>1.9680043140540317E-3</v>
      </c>
      <c r="AS147" s="13">
        <f t="shared" si="258"/>
        <v>2.6467380536431702E-3</v>
      </c>
      <c r="AT147" s="13">
        <f t="shared" si="259"/>
        <v>1.7797781932124641E-3</v>
      </c>
      <c r="AU147" s="13">
        <f t="shared" si="260"/>
        <v>7.9786523457291961E-4</v>
      </c>
      <c r="AV147" s="13">
        <f t="shared" si="261"/>
        <v>2.6825910173857267E-4</v>
      </c>
      <c r="AW147" s="13">
        <f t="shared" si="262"/>
        <v>3.4019568127032947E-6</v>
      </c>
      <c r="AX147" s="13">
        <f t="shared" si="263"/>
        <v>6.0617673863758062E-4</v>
      </c>
      <c r="AY147" s="13">
        <f t="shared" si="264"/>
        <v>7.6502613355922133E-4</v>
      </c>
      <c r="AZ147" s="13">
        <f t="shared" si="265"/>
        <v>4.8275110848363355E-4</v>
      </c>
      <c r="BA147" s="13">
        <f t="shared" si="266"/>
        <v>2.0308555269690572E-4</v>
      </c>
      <c r="BB147" s="13">
        <f t="shared" si="267"/>
        <v>6.4076095822583593E-5</v>
      </c>
      <c r="BC147" s="13">
        <f t="shared" si="268"/>
        <v>1.6173463848479723E-5</v>
      </c>
      <c r="BD147" s="13">
        <f t="shared" si="269"/>
        <v>4.139537297852812E-4</v>
      </c>
      <c r="BE147" s="13">
        <f t="shared" si="270"/>
        <v>5.5671986145867025E-4</v>
      </c>
      <c r="BF147" s="13">
        <f t="shared" si="271"/>
        <v>3.7436189342142915E-4</v>
      </c>
      <c r="BG147" s="13">
        <f t="shared" si="272"/>
        <v>1.678244744479765E-4</v>
      </c>
      <c r="BH147" s="13">
        <f t="shared" si="273"/>
        <v>5.6426124130174318E-5</v>
      </c>
      <c r="BI147" s="13">
        <f t="shared" si="274"/>
        <v>1.5177321400000264E-5</v>
      </c>
      <c r="BJ147" s="14">
        <f t="shared" si="275"/>
        <v>0.3872683415221182</v>
      </c>
      <c r="BK147" s="14">
        <f t="shared" si="276"/>
        <v>0.2639963941449795</v>
      </c>
      <c r="BL147" s="14">
        <f t="shared" si="277"/>
        <v>0.32395404013209994</v>
      </c>
      <c r="BM147" s="14">
        <f t="shared" si="278"/>
        <v>0.48247898142219225</v>
      </c>
      <c r="BN147" s="14">
        <f t="shared" si="279"/>
        <v>0.51668983664189905</v>
      </c>
    </row>
    <row r="148" spans="1:66" x14ac:dyDescent="0.25">
      <c r="A148" t="s">
        <v>145</v>
      </c>
      <c r="B148" t="s">
        <v>148</v>
      </c>
      <c r="C148" t="s">
        <v>419</v>
      </c>
      <c r="D148" s="11">
        <v>44201</v>
      </c>
      <c r="E148" s="10">
        <f>VLOOKUP(A148,home!$A$2:$E$405,3,FALSE)</f>
        <v>1.4406000000000001</v>
      </c>
      <c r="F148" s="10">
        <f>VLOOKUP(B148,home!$B$2:$E$405,3,FALSE)</f>
        <v>1.1043000000000001</v>
      </c>
      <c r="G148" s="10">
        <f>VLOOKUP(C148,away!$B$2:$E$405,4,FALSE)</f>
        <v>1.0246999999999999</v>
      </c>
      <c r="H148" s="10">
        <f>VLOOKUP(A148,away!$A$2:$E$405,3,FALSE)</f>
        <v>1.2678</v>
      </c>
      <c r="I148" s="10">
        <f>VLOOKUP(C148,away!$B$2:$E$405,3,FALSE)</f>
        <v>0.82630000000000003</v>
      </c>
      <c r="J148" s="10">
        <f>VLOOKUP(B148,home!$B$2:$E$405,4,FALSE)</f>
        <v>0.64539999999999997</v>
      </c>
      <c r="K148" s="12">
        <f t="shared" si="224"/>
        <v>1.6301486881260001</v>
      </c>
      <c r="L148" s="12">
        <f t="shared" si="225"/>
        <v>0.67611015855599998</v>
      </c>
      <c r="M148" s="13">
        <f t="shared" si="226"/>
        <v>9.9633298628892752E-2</v>
      </c>
      <c r="N148" s="13">
        <f t="shared" si="227"/>
        <v>0.16241709105355553</v>
      </c>
      <c r="O148" s="13">
        <f t="shared" si="228"/>
        <v>6.7363085333437975E-2</v>
      </c>
      <c r="P148" s="13">
        <f t="shared" si="229"/>
        <v>0.10981184518442372</v>
      </c>
      <c r="Q148" s="13">
        <f t="shared" si="230"/>
        <v>0.13238200395509736</v>
      </c>
      <c r="R148" s="13">
        <f t="shared" si="231"/>
        <v>2.2772433152806047E-2</v>
      </c>
      <c r="S148" s="13">
        <f t="shared" si="232"/>
        <v>3.0257558237941708E-2</v>
      </c>
      <c r="T148" s="13">
        <f t="shared" si="233"/>
        <v>8.9504817684041893E-2</v>
      </c>
      <c r="U148" s="13">
        <f t="shared" si="234"/>
        <v>3.7122452029483811E-2</v>
      </c>
      <c r="V148" s="13">
        <f t="shared" si="235"/>
        <v>3.7054081166840434E-3</v>
      </c>
      <c r="W148" s="13">
        <f t="shared" si="236"/>
        <v>7.1934116692964276E-2</v>
      </c>
      <c r="X148" s="13">
        <f t="shared" si="237"/>
        <v>4.8635387042865887E-2</v>
      </c>
      <c r="Y148" s="13">
        <f t="shared" si="238"/>
        <v>1.6441439622492237E-2</v>
      </c>
      <c r="Z148" s="13">
        <f t="shared" si="239"/>
        <v>5.1322244632165375E-3</v>
      </c>
      <c r="AA148" s="13">
        <f t="shared" si="240"/>
        <v>8.366288975880605E-3</v>
      </c>
      <c r="AB148" s="13">
        <f t="shared" si="241"/>
        <v>6.8191474992573926E-3</v>
      </c>
      <c r="AC148" s="13">
        <f t="shared" si="242"/>
        <v>2.5524705849722996E-4</v>
      </c>
      <c r="AD148" s="13">
        <f t="shared" si="243"/>
        <v>2.931582648963461E-2</v>
      </c>
      <c r="AE148" s="13">
        <f t="shared" si="244"/>
        <v>1.9820728096107042E-2</v>
      </c>
      <c r="AF148" s="13">
        <f t="shared" si="245"/>
        <v>6.700497807877146E-3</v>
      </c>
      <c r="AG148" s="13">
        <f t="shared" si="246"/>
        <v>1.510091545095983E-3</v>
      </c>
      <c r="AH148" s="13">
        <f t="shared" si="247"/>
        <v>8.6748727389257844E-4</v>
      </c>
      <c r="AI148" s="13">
        <f t="shared" si="248"/>
        <v>1.414133241501987E-3</v>
      </c>
      <c r="AJ148" s="13">
        <f t="shared" si="249"/>
        <v>1.1526237242349164E-3</v>
      </c>
      <c r="AK148" s="13">
        <f t="shared" si="250"/>
        <v>6.2631601732148433E-4</v>
      </c>
      <c r="AL148" s="13">
        <f t="shared" si="251"/>
        <v>1.1252924818188896E-5</v>
      </c>
      <c r="AM148" s="13">
        <f t="shared" si="252"/>
        <v>9.5578312186814472E-3</v>
      </c>
      <c r="AN148" s="13">
        <f t="shared" si="253"/>
        <v>6.4621467807142001E-3</v>
      </c>
      <c r="AO148" s="13">
        <f t="shared" si="254"/>
        <v>2.1845615422604108E-3</v>
      </c>
      <c r="AP148" s="13">
        <f t="shared" si="255"/>
        <v>4.9233475023767557E-4</v>
      </c>
      <c r="AQ148" s="13">
        <f t="shared" si="256"/>
        <v>8.3218131511455848E-5</v>
      </c>
      <c r="AR148" s="13">
        <f t="shared" si="257"/>
        <v>1.1730339165936471E-4</v>
      </c>
      <c r="AS148" s="13">
        <f t="shared" si="258"/>
        <v>1.9122197002624378E-4</v>
      </c>
      <c r="AT148" s="13">
        <f t="shared" si="259"/>
        <v>1.5586012178957532E-4</v>
      </c>
      <c r="AU148" s="13">
        <f t="shared" si="260"/>
        <v>8.4691724355478261E-5</v>
      </c>
      <c r="AV148" s="13">
        <f t="shared" si="261"/>
        <v>3.4515025838302957E-5</v>
      </c>
      <c r="AW148" s="13">
        <f t="shared" si="262"/>
        <v>3.445145724405031E-7</v>
      </c>
      <c r="AX148" s="13">
        <f t="shared" si="263"/>
        <v>2.5967810037438813E-3</v>
      </c>
      <c r="AY148" s="13">
        <f t="shared" si="264"/>
        <v>1.7557100161764846E-3</v>
      </c>
      <c r="AZ148" s="13">
        <f t="shared" si="265"/>
        <v>5.9352668870772001E-4</v>
      </c>
      <c r="BA148" s="13">
        <f t="shared" si="266"/>
        <v>1.3376314120313145E-4</v>
      </c>
      <c r="BB148" s="13">
        <f t="shared" si="267"/>
        <v>2.2609654651949447E-5</v>
      </c>
      <c r="BC148" s="13">
        <f t="shared" si="268"/>
        <v>3.0573234383251891E-6</v>
      </c>
      <c r="BD148" s="13">
        <f t="shared" si="269"/>
        <v>1.321833578899494E-5</v>
      </c>
      <c r="BE148" s="13">
        <f t="shared" si="270"/>
        <v>2.1547852745639061E-5</v>
      </c>
      <c r="BF148" s="13">
        <f t="shared" si="271"/>
        <v>1.7563101942617875E-5</v>
      </c>
      <c r="BG148" s="13">
        <f t="shared" si="272"/>
        <v>9.5434891970605746E-6</v>
      </c>
      <c r="BH148" s="13">
        <f t="shared" si="273"/>
        <v>3.8893265986832408E-6</v>
      </c>
      <c r="BI148" s="13">
        <f t="shared" si="274"/>
        <v>1.268036130507407E-6</v>
      </c>
      <c r="BJ148" s="14">
        <f t="shared" si="275"/>
        <v>0.60254754024105861</v>
      </c>
      <c r="BK148" s="14">
        <f t="shared" si="276"/>
        <v>0.24543032016743413</v>
      </c>
      <c r="BL148" s="14">
        <f t="shared" si="277"/>
        <v>0.14715458962388928</v>
      </c>
      <c r="BM148" s="14">
        <f t="shared" si="278"/>
        <v>0.40412955168578102</v>
      </c>
      <c r="BN148" s="14">
        <f t="shared" si="279"/>
        <v>0.59437975730821346</v>
      </c>
    </row>
    <row r="149" spans="1:66" x14ac:dyDescent="0.25">
      <c r="A149" t="s">
        <v>145</v>
      </c>
      <c r="B149" t="s">
        <v>389</v>
      </c>
      <c r="C149" t="s">
        <v>366</v>
      </c>
      <c r="D149" s="11">
        <v>44201</v>
      </c>
      <c r="E149" s="10">
        <f>VLOOKUP(A149,home!$A$2:$E$405,3,FALSE)</f>
        <v>1.4406000000000001</v>
      </c>
      <c r="F149" s="10">
        <f>VLOOKUP(B149,home!$B$2:$E$405,3,FALSE)</f>
        <v>1.1106</v>
      </c>
      <c r="G149" s="10">
        <f>VLOOKUP(C149,away!$B$2:$E$405,4,FALSE)</f>
        <v>0.79830000000000001</v>
      </c>
      <c r="H149" s="10">
        <f>VLOOKUP(A149,away!$A$2:$E$405,3,FALSE)</f>
        <v>1.2678</v>
      </c>
      <c r="I149" s="10">
        <f>VLOOKUP(C149,away!$B$2:$E$405,3,FALSE)</f>
        <v>1.0254000000000001</v>
      </c>
      <c r="J149" s="10">
        <f>VLOOKUP(B149,home!$B$2:$E$405,4,FALSE)</f>
        <v>0.74929999999999997</v>
      </c>
      <c r="K149" s="12">
        <f t="shared" si="224"/>
        <v>1.2772244063880001</v>
      </c>
      <c r="L149" s="12">
        <f t="shared" si="225"/>
        <v>0.9740915885160002</v>
      </c>
      <c r="M149" s="13">
        <f t="shared" si="226"/>
        <v>0.10526061094686558</v>
      </c>
      <c r="N149" s="13">
        <f t="shared" si="227"/>
        <v>0.13444142133264858</v>
      </c>
      <c r="O149" s="13">
        <f t="shared" si="228"/>
        <v>0.10253347572539696</v>
      </c>
      <c r="P149" s="13">
        <f t="shared" si="229"/>
        <v>0.13095825766826852</v>
      </c>
      <c r="Q149" s="13">
        <f t="shared" si="230"/>
        <v>8.5855932277775576E-2</v>
      </c>
      <c r="R149" s="13">
        <f t="shared" si="231"/>
        <v>4.9938498122709334E-2</v>
      </c>
      <c r="S149" s="13">
        <f t="shared" si="232"/>
        <v>4.073239053344891E-2</v>
      </c>
      <c r="T149" s="13">
        <f t="shared" si="233"/>
        <v>8.3631541455980549E-2</v>
      </c>
      <c r="U149" s="13">
        <f t="shared" si="234"/>
        <v>6.378266862068567E-2</v>
      </c>
      <c r="V149" s="13">
        <f t="shared" si="235"/>
        <v>5.6307259634920288E-3</v>
      </c>
      <c r="W149" s="13">
        <f t="shared" si="236"/>
        <v>3.6552430712790074E-2</v>
      </c>
      <c r="X149" s="13">
        <f t="shared" si="237"/>
        <v>3.5605415297142715E-2</v>
      </c>
      <c r="Y149" s="13">
        <f t="shared" si="238"/>
        <v>1.7341467773282819E-2</v>
      </c>
      <c r="Z149" s="13">
        <f t="shared" si="239"/>
        <v>1.6214890321484411E-2</v>
      </c>
      <c r="AA149" s="13">
        <f t="shared" si="240"/>
        <v>2.0710053665504453E-2</v>
      </c>
      <c r="AB149" s="13">
        <f t="shared" si="241"/>
        <v>1.322569299959378E-2</v>
      </c>
      <c r="AC149" s="13">
        <f t="shared" si="242"/>
        <v>4.3783594294749176E-4</v>
      </c>
      <c r="AD149" s="13">
        <f t="shared" si="243"/>
        <v>1.1671414154795461E-2</v>
      </c>
      <c r="AE149" s="13">
        <f t="shared" si="244"/>
        <v>1.1369026354272839E-2</v>
      </c>
      <c r="AF149" s="13">
        <f t="shared" si="245"/>
        <v>5.5372364706569501E-3</v>
      </c>
      <c r="AG149" s="13">
        <f t="shared" si="246"/>
        <v>1.7979251565636532E-3</v>
      </c>
      <c r="AH149" s="13">
        <f t="shared" si="247"/>
        <v>3.9486970677168661E-3</v>
      </c>
      <c r="AI149" s="13">
        <f t="shared" si="248"/>
        <v>5.0433722683207102E-3</v>
      </c>
      <c r="AJ149" s="13">
        <f t="shared" si="249"/>
        <v>3.2207590757998114E-3</v>
      </c>
      <c r="AK149" s="13">
        <f t="shared" si="250"/>
        <v>1.3712106995690588E-3</v>
      </c>
      <c r="AL149" s="13">
        <f t="shared" si="251"/>
        <v>2.1789055456609758E-5</v>
      </c>
      <c r="AM149" s="13">
        <f t="shared" si="252"/>
        <v>2.9814030031134254E-3</v>
      </c>
      <c r="AN149" s="13">
        <f t="shared" si="253"/>
        <v>2.9041595873091296E-3</v>
      </c>
      <c r="AO149" s="13">
        <f t="shared" si="254"/>
        <v>1.4144587128529609E-3</v>
      </c>
      <c r="AP149" s="13">
        <f t="shared" si="255"/>
        <v>4.5927077816441259E-4</v>
      </c>
      <c r="AQ149" s="13">
        <f t="shared" si="256"/>
        <v>1.1184295046528802E-4</v>
      </c>
      <c r="AR149" s="13">
        <f t="shared" si="257"/>
        <v>7.6927851985215913E-4</v>
      </c>
      <c r="AS149" s="13">
        <f t="shared" si="258"/>
        <v>9.8254130086521314E-4</v>
      </c>
      <c r="AT149" s="13">
        <f t="shared" si="259"/>
        <v>6.2746286487463292E-4</v>
      </c>
      <c r="AU149" s="13">
        <f t="shared" si="260"/>
        <v>2.6713696170667221E-4</v>
      </c>
      <c r="AV149" s="13">
        <f t="shared" si="261"/>
        <v>8.5298461835024659E-5</v>
      </c>
      <c r="AW149" s="13">
        <f t="shared" si="262"/>
        <v>7.5301374822790007E-7</v>
      </c>
      <c r="AX149" s="13">
        <f t="shared" si="263"/>
        <v>6.3465344680915651E-4</v>
      </c>
      <c r="AY149" s="13">
        <f t="shared" si="264"/>
        <v>6.1821058415948598E-4</v>
      </c>
      <c r="AZ149" s="13">
        <f t="shared" si="265"/>
        <v>3.0109686498065908E-4</v>
      </c>
      <c r="BA149" s="13">
        <f t="shared" si="266"/>
        <v>9.7765307835399285E-5</v>
      </c>
      <c r="BB149" s="13">
        <f t="shared" si="267"/>
        <v>2.3808091002784958E-5</v>
      </c>
      <c r="BC149" s="13">
        <f t="shared" si="268"/>
        <v>4.6382522368872603E-6</v>
      </c>
      <c r="BD149" s="13">
        <f t="shared" si="269"/>
        <v>1.2489128923567111E-4</v>
      </c>
      <c r="BE149" s="13">
        <f t="shared" si="270"/>
        <v>1.5951420275706204E-4</v>
      </c>
      <c r="BF149" s="13">
        <f t="shared" si="271"/>
        <v>1.0186771646342187E-4</v>
      </c>
      <c r="BG149" s="13">
        <f t="shared" si="272"/>
        <v>4.336931123003168E-5</v>
      </c>
      <c r="BH149" s="13">
        <f t="shared" si="273"/>
        <v>1.3848085697808423E-5</v>
      </c>
      <c r="BI149" s="13">
        <f t="shared" si="274"/>
        <v>3.5374226069987012E-6</v>
      </c>
      <c r="BJ149" s="14">
        <f t="shared" si="275"/>
        <v>0.43335511856483877</v>
      </c>
      <c r="BK149" s="14">
        <f t="shared" si="276"/>
        <v>0.28365982069463863</v>
      </c>
      <c r="BL149" s="14">
        <f t="shared" si="277"/>
        <v>0.26695317438242139</v>
      </c>
      <c r="BM149" s="14">
        <f t="shared" si="278"/>
        <v>0.3905773503193074</v>
      </c>
      <c r="BN149" s="14">
        <f t="shared" si="279"/>
        <v>0.6089881960736645</v>
      </c>
    </row>
    <row r="150" spans="1:66" x14ac:dyDescent="0.25">
      <c r="A150" t="s">
        <v>21</v>
      </c>
      <c r="B150" t="s">
        <v>153</v>
      </c>
      <c r="C150" t="s">
        <v>267</v>
      </c>
      <c r="D150" s="11">
        <v>44201</v>
      </c>
      <c r="E150" s="10">
        <f>VLOOKUP(A150,home!$A$2:$E$405,3,FALSE)</f>
        <v>1.3974</v>
      </c>
      <c r="F150" s="10">
        <f>VLOOKUP(B150,home!$B$2:$E$405,3,FALSE)</f>
        <v>1.6572</v>
      </c>
      <c r="G150" s="10">
        <f>VLOOKUP(C150,away!$B$2:$E$405,4,FALSE)</f>
        <v>1.0546</v>
      </c>
      <c r="H150" s="10">
        <f>VLOOKUP(A150,away!$A$2:$E$405,3,FALSE)</f>
        <v>1.3632</v>
      </c>
      <c r="I150" s="10">
        <f>VLOOKUP(C150,away!$B$2:$E$405,3,FALSE)</f>
        <v>1.0424</v>
      </c>
      <c r="J150" s="10">
        <f>VLOOKUP(B150,home!$B$2:$E$405,4,FALSE)</f>
        <v>0.54049999999999998</v>
      </c>
      <c r="K150" s="12">
        <f t="shared" si="224"/>
        <v>2.4422123918879999</v>
      </c>
      <c r="L150" s="12">
        <f t="shared" si="225"/>
        <v>0.76805032703999998</v>
      </c>
      <c r="M150" s="13">
        <f t="shared" si="226"/>
        <v>4.0346012218464303E-2</v>
      </c>
      <c r="N150" s="13">
        <f t="shared" si="227"/>
        <v>9.8533531003198171E-2</v>
      </c>
      <c r="O150" s="13">
        <f t="shared" si="228"/>
        <v>3.0987767879151345E-2</v>
      </c>
      <c r="P150" s="13">
        <f t="shared" si="229"/>
        <v>7.5678710711412328E-2</v>
      </c>
      <c r="Q150" s="13">
        <f t="shared" si="230"/>
        <v>0.12031990521624554</v>
      </c>
      <c r="R150" s="13">
        <f t="shared" si="231"/>
        <v>1.1900082626910898E-2</v>
      </c>
      <c r="S150" s="13">
        <f t="shared" si="232"/>
        <v>3.5488434544223436E-2</v>
      </c>
      <c r="T150" s="13">
        <f t="shared" si="233"/>
        <v>9.2411742550759193E-2</v>
      </c>
      <c r="U150" s="13">
        <f t="shared" si="234"/>
        <v>2.9062529255932893E-2</v>
      </c>
      <c r="V150" s="13">
        <f t="shared" si="235"/>
        <v>7.3963497913185784E-3</v>
      </c>
      <c r="W150" s="13">
        <f t="shared" si="236"/>
        <v>9.7948921169968117E-2</v>
      </c>
      <c r="X150" s="13">
        <f t="shared" si="237"/>
        <v>7.5229700937809202E-2</v>
      </c>
      <c r="Y150" s="13">
        <f t="shared" si="238"/>
        <v>2.8890098204202869E-2</v>
      </c>
      <c r="Z150" s="13">
        <f t="shared" si="239"/>
        <v>3.0466207844673126E-3</v>
      </c>
      <c r="AA150" s="13">
        <f t="shared" si="240"/>
        <v>7.4404950332096096E-3</v>
      </c>
      <c r="AB150" s="13">
        <f t="shared" si="241"/>
        <v>9.0856345859428155E-3</v>
      </c>
      <c r="AC150" s="13">
        <f t="shared" si="242"/>
        <v>8.6710275904517786E-4</v>
      </c>
      <c r="AD150" s="13">
        <f t="shared" si="243"/>
        <v>5.9803017263339267E-2</v>
      </c>
      <c r="AE150" s="13">
        <f t="shared" si="244"/>
        <v>4.5931726967086493E-2</v>
      </c>
      <c r="AF150" s="13">
        <f t="shared" si="245"/>
        <v>1.7638938959291379E-2</v>
      </c>
      <c r="AG150" s="13">
        <f t="shared" si="246"/>
        <v>4.5158642787741145E-3</v>
      </c>
      <c r="AH150" s="13">
        <f t="shared" si="247"/>
        <v>5.8498952246924501E-4</v>
      </c>
      <c r="AI150" s="13">
        <f t="shared" si="248"/>
        <v>1.4286686608990335E-3</v>
      </c>
      <c r="AJ150" s="13">
        <f t="shared" si="249"/>
        <v>1.7445561537748279E-3</v>
      </c>
      <c r="AK150" s="13">
        <f t="shared" si="250"/>
        <v>1.4201922190311168E-3</v>
      </c>
      <c r="AL150" s="13">
        <f t="shared" si="251"/>
        <v>6.5058443450146977E-5</v>
      </c>
      <c r="AM150" s="13">
        <f t="shared" si="252"/>
        <v>2.9210333966563813E-2</v>
      </c>
      <c r="AN150" s="13">
        <f t="shared" si="253"/>
        <v>2.2435006555966957E-2</v>
      </c>
      <c r="AO150" s="13">
        <f t="shared" si="254"/>
        <v>8.6156070612274822E-3</v>
      </c>
      <c r="AP150" s="13">
        <f t="shared" si="255"/>
        <v>2.2057399403413004E-3</v>
      </c>
      <c r="AQ150" s="13">
        <f t="shared" si="256"/>
        <v>4.2352982063608135E-4</v>
      </c>
      <c r="AR150" s="13">
        <f t="shared" si="257"/>
        <v>8.9860278809495426E-5</v>
      </c>
      <c r="AS150" s="13">
        <f t="shared" si="258"/>
        <v>2.1945788644706034E-4</v>
      </c>
      <c r="AT150" s="13">
        <f t="shared" si="259"/>
        <v>2.6798138488928026E-4</v>
      </c>
      <c r="AU150" s="13">
        <f t="shared" si="260"/>
        <v>2.1815581965730258E-4</v>
      </c>
      <c r="AV150" s="13">
        <f t="shared" si="261"/>
        <v>1.3319571153238703E-4</v>
      </c>
      <c r="AW150" s="13">
        <f t="shared" si="262"/>
        <v>3.3898015706805246E-6</v>
      </c>
      <c r="AX150" s="13">
        <f t="shared" si="263"/>
        <v>1.1889639930721525E-2</v>
      </c>
      <c r="AY150" s="13">
        <f t="shared" si="264"/>
        <v>9.1318418371785105E-3</v>
      </c>
      <c r="AZ150" s="13">
        <f t="shared" si="265"/>
        <v>3.5068570547612541E-3</v>
      </c>
      <c r="BA150" s="13">
        <f t="shared" si="266"/>
        <v>8.9781423593063758E-4</v>
      </c>
      <c r="BB150" s="13">
        <f t="shared" si="267"/>
        <v>1.7239162938192341E-4</v>
      </c>
      <c r="BC150" s="13">
        <f t="shared" si="268"/>
        <v>2.6481089465148956E-5</v>
      </c>
      <c r="BD150" s="13">
        <f t="shared" si="269"/>
        <v>1.150286942125642E-5</v>
      </c>
      <c r="BE150" s="13">
        <f t="shared" si="270"/>
        <v>2.8092450242861973E-5</v>
      </c>
      <c r="BF150" s="13">
        <f t="shared" si="271"/>
        <v>3.4303865050807292E-5</v>
      </c>
      <c r="BG150" s="13">
        <f t="shared" si="272"/>
        <v>2.7925774772245076E-5</v>
      </c>
      <c r="BH150" s="13">
        <f t="shared" si="273"/>
        <v>1.7050168300462557E-5</v>
      </c>
      <c r="BI150" s="13">
        <f t="shared" si="274"/>
        <v>8.3280264614331192E-6</v>
      </c>
      <c r="BJ150" s="14">
        <f t="shared" si="275"/>
        <v>0.72973868967284894</v>
      </c>
      <c r="BK150" s="14">
        <f t="shared" si="276"/>
        <v>0.1689735103050925</v>
      </c>
      <c r="BL150" s="14">
        <f t="shared" si="277"/>
        <v>9.4710770172906369E-2</v>
      </c>
      <c r="BM150" s="14">
        <f t="shared" si="278"/>
        <v>0.60957512924432478</v>
      </c>
      <c r="BN150" s="14">
        <f t="shared" si="279"/>
        <v>0.37776600965538254</v>
      </c>
    </row>
    <row r="151" spans="1:66" x14ac:dyDescent="0.25">
      <c r="A151" t="s">
        <v>21</v>
      </c>
      <c r="B151" t="s">
        <v>272</v>
      </c>
      <c r="C151" t="s">
        <v>268</v>
      </c>
      <c r="D151" s="11">
        <v>44201</v>
      </c>
      <c r="E151" s="10">
        <f>VLOOKUP(A151,home!$A$2:$E$405,3,FALSE)</f>
        <v>1.3974</v>
      </c>
      <c r="F151" s="10">
        <f>VLOOKUP(B151,home!$B$2:$E$405,3,FALSE)</f>
        <v>1.0546</v>
      </c>
      <c r="G151" s="10">
        <f>VLOOKUP(C151,away!$B$2:$E$405,4,FALSE)</f>
        <v>0.86629999999999996</v>
      </c>
      <c r="H151" s="10">
        <f>VLOOKUP(A151,away!$A$2:$E$405,3,FALSE)</f>
        <v>1.3632</v>
      </c>
      <c r="I151" s="10">
        <f>VLOOKUP(C151,away!$B$2:$E$405,3,FALSE)</f>
        <v>0.96519999999999995</v>
      </c>
      <c r="J151" s="10">
        <f>VLOOKUP(B151,home!$B$2:$E$405,4,FALSE)</f>
        <v>0.42470000000000002</v>
      </c>
      <c r="K151" s="12">
        <f t="shared" si="224"/>
        <v>1.2766646120519998</v>
      </c>
      <c r="L151" s="12">
        <f t="shared" si="225"/>
        <v>0.55880354380800001</v>
      </c>
      <c r="M151" s="13">
        <f t="shared" si="226"/>
        <v>0.15953879526043932</v>
      </c>
      <c r="N151" s="13">
        <f t="shared" si="227"/>
        <v>0.20367753415841217</v>
      </c>
      <c r="O151" s="13">
        <f t="shared" si="228"/>
        <v>8.9150844166392448E-2</v>
      </c>
      <c r="P151" s="13">
        <f t="shared" si="229"/>
        <v>0.11381572788179568</v>
      </c>
      <c r="Q151" s="13">
        <f t="shared" si="230"/>
        <v>0.13001395006502864</v>
      </c>
      <c r="R151" s="13">
        <f t="shared" si="231"/>
        <v>2.4908903826827429E-2</v>
      </c>
      <c r="S151" s="13">
        <f t="shared" si="232"/>
        <v>2.0299169070626618E-2</v>
      </c>
      <c r="T151" s="13">
        <f t="shared" si="233"/>
        <v>7.265225604081435E-2</v>
      </c>
      <c r="U151" s="13">
        <f t="shared" si="234"/>
        <v>3.1800316040717209E-2</v>
      </c>
      <c r="V151" s="13">
        <f t="shared" si="235"/>
        <v>1.609058090365659E-3</v>
      </c>
      <c r="W151" s="13">
        <f t="shared" si="236"/>
        <v>5.5328069707039289E-2</v>
      </c>
      <c r="X151" s="13">
        <f t="shared" si="237"/>
        <v>3.0917521424349607E-2</v>
      </c>
      <c r="Y151" s="13">
        <f t="shared" si="238"/>
        <v>8.6384102688431622E-3</v>
      </c>
      <c r="Z151" s="13">
        <f t="shared" si="239"/>
        <v>4.6397279102679406E-3</v>
      </c>
      <c r="AA151" s="13">
        <f t="shared" si="240"/>
        <v>5.9233764325890559E-3</v>
      </c>
      <c r="AB151" s="13">
        <f t="shared" si="241"/>
        <v>3.7810825376746334E-3</v>
      </c>
      <c r="AC151" s="13">
        <f t="shared" si="242"/>
        <v>7.1744351217245848E-5</v>
      </c>
      <c r="AD151" s="13">
        <f t="shared" si="243"/>
        <v>1.7658847162030838E-2</v>
      </c>
      <c r="AE151" s="13">
        <f t="shared" si="244"/>
        <v>9.8678263737066764E-3</v>
      </c>
      <c r="AF151" s="13">
        <f t="shared" si="245"/>
        <v>2.7570881736546679E-3</v>
      </c>
      <c r="AG151" s="13">
        <f t="shared" si="246"/>
        <v>5.1355688067645177E-4</v>
      </c>
      <c r="AH151" s="13">
        <f t="shared" si="247"/>
        <v>6.4817409964065278E-4</v>
      </c>
      <c r="AI151" s="13">
        <f t="shared" si="248"/>
        <v>8.2750093545988816E-4</v>
      </c>
      <c r="AJ151" s="13">
        <f t="shared" si="249"/>
        <v>5.2822058037078261E-4</v>
      </c>
      <c r="AK151" s="13">
        <f t="shared" si="250"/>
        <v>2.2478684077231582E-4</v>
      </c>
      <c r="AL151" s="13">
        <f t="shared" si="251"/>
        <v>2.0473103214470241E-6</v>
      </c>
      <c r="AM151" s="13">
        <f t="shared" si="252"/>
        <v>4.5088850522799267E-3</v>
      </c>
      <c r="AN151" s="13">
        <f t="shared" si="253"/>
        <v>2.5195809458369422E-3</v>
      </c>
      <c r="AO151" s="13">
        <f t="shared" si="254"/>
        <v>7.0397538072239786E-4</v>
      </c>
      <c r="AP151" s="13">
        <f t="shared" si="255"/>
        <v>1.3112797916708732E-4</v>
      </c>
      <c r="AQ151" s="13">
        <f t="shared" si="256"/>
        <v>1.8318694862737495E-5</v>
      </c>
      <c r="AR151" s="13">
        <f t="shared" si="257"/>
        <v>7.2440396776751324E-5</v>
      </c>
      <c r="AS151" s="13">
        <f t="shared" si="258"/>
        <v>9.2482091047884157E-5</v>
      </c>
      <c r="AT151" s="13">
        <f t="shared" si="259"/>
        <v>5.9034306444702389E-5</v>
      </c>
      <c r="AU151" s="13">
        <f t="shared" si="260"/>
        <v>2.5122336644994949E-5</v>
      </c>
      <c r="AV151" s="13">
        <f t="shared" si="261"/>
        <v>8.0181995416805593E-6</v>
      </c>
      <c r="AW151" s="13">
        <f t="shared" si="262"/>
        <v>4.0571134029573351E-8</v>
      </c>
      <c r="AX151" s="13">
        <f t="shared" si="263"/>
        <v>9.5938899767600196E-4</v>
      </c>
      <c r="AY151" s="13">
        <f t="shared" si="264"/>
        <v>5.3610997179175492E-4</v>
      </c>
      <c r="AZ151" s="13">
        <f t="shared" si="265"/>
        <v>1.4979007605401979E-4</v>
      </c>
      <c r="BA151" s="13">
        <f t="shared" si="266"/>
        <v>2.7901075108752035E-5</v>
      </c>
      <c r="BB151" s="13">
        <f t="shared" si="267"/>
        <v>3.8978049117059536E-6</v>
      </c>
      <c r="BC151" s="13">
        <f t="shared" si="268"/>
        <v>4.3562143954670324E-7</v>
      </c>
      <c r="BD151" s="13">
        <f t="shared" si="269"/>
        <v>6.7466584056177072E-6</v>
      </c>
      <c r="BE151" s="13">
        <f t="shared" si="270"/>
        <v>8.6132200360552928E-6</v>
      </c>
      <c r="BF151" s="13">
        <f t="shared" si="271"/>
        <v>5.4980966079245221E-6</v>
      </c>
      <c r="BG151" s="13">
        <f t="shared" si="272"/>
        <v>2.3397417909934587E-6</v>
      </c>
      <c r="BH151" s="13">
        <f t="shared" si="273"/>
        <v>7.4676638647512918E-7</v>
      </c>
      <c r="BI151" s="13">
        <f t="shared" si="274"/>
        <v>1.9067404381654871E-7</v>
      </c>
      <c r="BJ151" s="14">
        <f t="shared" si="275"/>
        <v>0.54158447185440672</v>
      </c>
      <c r="BK151" s="14">
        <f t="shared" si="276"/>
        <v>0.29587265193655776</v>
      </c>
      <c r="BL151" s="14">
        <f t="shared" si="277"/>
        <v>0.15807443794817133</v>
      </c>
      <c r="BM151" s="14">
        <f t="shared" si="278"/>
        <v>0.2785294648898502</v>
      </c>
      <c r="BN151" s="14">
        <f t="shared" si="279"/>
        <v>0.72110575535889565</v>
      </c>
    </row>
    <row r="152" spans="1:66" x14ac:dyDescent="0.25">
      <c r="A152" t="s">
        <v>154</v>
      </c>
      <c r="B152" t="s">
        <v>174</v>
      </c>
      <c r="C152" t="s">
        <v>155</v>
      </c>
      <c r="D152" s="11">
        <v>44201</v>
      </c>
      <c r="E152" s="10">
        <f>VLOOKUP(A152,home!$A$2:$E$405,3,FALSE)</f>
        <v>1.3447</v>
      </c>
      <c r="F152" s="10">
        <f>VLOOKUP(B152,home!$B$2:$E$405,3,FALSE)</f>
        <v>1.2133</v>
      </c>
      <c r="G152" s="10">
        <f>VLOOKUP(C152,away!$B$2:$E$405,4,FALSE)</f>
        <v>0.93940000000000001</v>
      </c>
      <c r="H152" s="10">
        <f>VLOOKUP(A152,away!$A$2:$E$405,3,FALSE)</f>
        <v>1.05</v>
      </c>
      <c r="I152" s="10">
        <f>VLOOKUP(C152,away!$B$2:$E$405,3,FALSE)</f>
        <v>1.3533999999999999</v>
      </c>
      <c r="J152" s="10">
        <f>VLOOKUP(B152,home!$B$2:$E$405,4,FALSE)</f>
        <v>0.90229999999999999</v>
      </c>
      <c r="K152" s="12">
        <f t="shared" si="224"/>
        <v>1.532654124694</v>
      </c>
      <c r="L152" s="12">
        <f t="shared" si="225"/>
        <v>1.2822314610000001</v>
      </c>
      <c r="M152" s="13">
        <f t="shared" si="226"/>
        <v>5.9911573089043262E-2</v>
      </c>
      <c r="N152" s="13">
        <f t="shared" si="227"/>
        <v>9.1823719611828197E-2</v>
      </c>
      <c r="O152" s="13">
        <f t="shared" si="228"/>
        <v>7.6820503892772229E-2</v>
      </c>
      <c r="P152" s="13">
        <f t="shared" si="229"/>
        <v>0.11773926215232881</v>
      </c>
      <c r="Q152" s="13">
        <f t="shared" si="230"/>
        <v>7.036700130390694E-2</v>
      </c>
      <c r="R152" s="13">
        <f t="shared" si="231"/>
        <v>4.9250833470592781E-2</v>
      </c>
      <c r="S152" s="13">
        <f t="shared" si="232"/>
        <v>5.7845809821967548E-2</v>
      </c>
      <c r="T152" s="13">
        <f t="shared" si="233"/>
        <v>9.022678288809749E-2</v>
      </c>
      <c r="U152" s="13">
        <f t="shared" si="234"/>
        <v>7.548449306332132E-2</v>
      </c>
      <c r="V152" s="13">
        <f t="shared" si="235"/>
        <v>1.2631065373852441E-2</v>
      </c>
      <c r="W152" s="13">
        <f t="shared" si="236"/>
        <v>3.5949424930260349E-2</v>
      </c>
      <c r="X152" s="13">
        <f t="shared" si="237"/>
        <v>4.6095483650437551E-2</v>
      </c>
      <c r="Y152" s="13">
        <f t="shared" si="238"/>
        <v>2.9552539673301088E-2</v>
      </c>
      <c r="Z152" s="13">
        <f t="shared" si="239"/>
        <v>2.1050322718821964E-2</v>
      </c>
      <c r="AA152" s="13">
        <f t="shared" si="240"/>
        <v>3.2262863941142292E-2</v>
      </c>
      <c r="AB152" s="13">
        <f t="shared" si="241"/>
        <v>2.4723905746916536E-2</v>
      </c>
      <c r="AC152" s="13">
        <f t="shared" si="242"/>
        <v>1.551424291498023E-3</v>
      </c>
      <c r="AD152" s="13">
        <f t="shared" si="243"/>
        <v>1.3774508599935209E-2</v>
      </c>
      <c r="AE152" s="13">
        <f t="shared" si="244"/>
        <v>1.7662108286651986E-2</v>
      </c>
      <c r="AF152" s="13">
        <f t="shared" si="245"/>
        <v>1.1323455456366998E-2</v>
      </c>
      <c r="AG152" s="13">
        <f t="shared" si="246"/>
        <v>4.8397636111286264E-3</v>
      </c>
      <c r="AH152" s="13">
        <f t="shared" si="247"/>
        <v>6.7478465135691421E-3</v>
      </c>
      <c r="AI152" s="13">
        <f t="shared" si="248"/>
        <v>1.0342114791823771E-2</v>
      </c>
      <c r="AJ152" s="13">
        <f t="shared" si="249"/>
        <v>7.9254424468737684E-3</v>
      </c>
      <c r="AK152" s="13">
        <f t="shared" si="250"/>
        <v>4.0489873520753302E-3</v>
      </c>
      <c r="AL152" s="13">
        <f t="shared" si="251"/>
        <v>1.219554366196955E-4</v>
      </c>
      <c r="AM152" s="13">
        <f t="shared" si="252"/>
        <v>4.2223114842647362E-3</v>
      </c>
      <c r="AN152" s="13">
        <f t="shared" si="253"/>
        <v>5.4139806232658509E-3</v>
      </c>
      <c r="AO152" s="13">
        <f t="shared" si="254"/>
        <v>3.4709881421979331E-3</v>
      </c>
      <c r="AP152" s="13">
        <f t="shared" si="255"/>
        <v>1.483536732228044E-3</v>
      </c>
      <c r="AQ152" s="13">
        <f t="shared" si="256"/>
        <v>4.7555936790298251E-4</v>
      </c>
      <c r="AR152" s="13">
        <f t="shared" si="257"/>
        <v>1.7304602187395027E-3</v>
      </c>
      <c r="AS152" s="13">
        <f t="shared" si="258"/>
        <v>2.6521969918699801E-3</v>
      </c>
      <c r="AT152" s="13">
        <f t="shared" si="259"/>
        <v>2.0324503295452725E-3</v>
      </c>
      <c r="AU152" s="13">
        <f t="shared" si="260"/>
        <v>1.038347793604414E-3</v>
      </c>
      <c r="AV152" s="13">
        <f t="shared" si="261"/>
        <v>3.9785700718367981E-4</v>
      </c>
      <c r="AW152" s="13">
        <f t="shared" si="262"/>
        <v>6.6574705124756403E-6</v>
      </c>
      <c r="AX152" s="13">
        <f t="shared" si="263"/>
        <v>1.0785571853501976E-3</v>
      </c>
      <c r="AY152" s="13">
        <f t="shared" si="264"/>
        <v>1.3829599555436316E-3</v>
      </c>
      <c r="AZ152" s="13">
        <f t="shared" si="265"/>
        <v>8.8663738215060339E-4</v>
      </c>
      <c r="BA152" s="13">
        <f t="shared" si="266"/>
        <v>3.7895811529739456E-4</v>
      </c>
      <c r="BB152" s="13">
        <f t="shared" si="267"/>
        <v>1.2147800445889612E-4</v>
      </c>
      <c r="BC152" s="13">
        <f t="shared" si="268"/>
        <v>3.1152583827338968E-5</v>
      </c>
      <c r="BD152" s="13">
        <f t="shared" si="269"/>
        <v>3.6980842241278895E-4</v>
      </c>
      <c r="BE152" s="13">
        <f t="shared" si="270"/>
        <v>5.6678840395754204E-4</v>
      </c>
      <c r="BF152" s="13">
        <f t="shared" si="271"/>
        <v>4.3434529257712804E-4</v>
      </c>
      <c r="BG152" s="13">
        <f t="shared" si="272"/>
        <v>2.2190036806991919E-4</v>
      </c>
      <c r="BH152" s="13">
        <f t="shared" si="273"/>
        <v>8.5024128598369601E-5</v>
      </c>
      <c r="BI152" s="13">
        <f t="shared" si="274"/>
        <v>2.6062516278960862E-5</v>
      </c>
      <c r="BJ152" s="14">
        <f t="shared" si="275"/>
        <v>0.43056090758840204</v>
      </c>
      <c r="BK152" s="14">
        <f t="shared" si="276"/>
        <v>0.25118405012085337</v>
      </c>
      <c r="BL152" s="14">
        <f t="shared" si="277"/>
        <v>0.29716223269192471</v>
      </c>
      <c r="BM152" s="14">
        <f t="shared" si="278"/>
        <v>0.53266831711449869</v>
      </c>
      <c r="BN152" s="14">
        <f t="shared" si="279"/>
        <v>0.46591289352047222</v>
      </c>
    </row>
    <row r="153" spans="1:66" x14ac:dyDescent="0.25">
      <c r="A153" t="s">
        <v>154</v>
      </c>
      <c r="B153" t="s">
        <v>161</v>
      </c>
      <c r="C153" t="s">
        <v>169</v>
      </c>
      <c r="D153" s="11">
        <v>44201</v>
      </c>
      <c r="E153" s="10">
        <f>VLOOKUP(A153,home!$A$2:$E$405,3,FALSE)</f>
        <v>1.3447</v>
      </c>
      <c r="F153" s="10">
        <f>VLOOKUP(B153,home!$B$2:$E$405,3,FALSE)</f>
        <v>0.58709999999999996</v>
      </c>
      <c r="G153" s="10">
        <f>VLOOKUP(C153,away!$B$2:$E$405,4,FALSE)</f>
        <v>0.78280000000000005</v>
      </c>
      <c r="H153" s="10">
        <f>VLOOKUP(A153,away!$A$2:$E$405,3,FALSE)</f>
        <v>1.05</v>
      </c>
      <c r="I153" s="10">
        <f>VLOOKUP(C153,away!$B$2:$E$405,3,FALSE)</f>
        <v>1.1028</v>
      </c>
      <c r="J153" s="10">
        <f>VLOOKUP(B153,home!$B$2:$E$405,4,FALSE)</f>
        <v>0.60150000000000003</v>
      </c>
      <c r="K153" s="12">
        <f t="shared" si="224"/>
        <v>0.61799975403600005</v>
      </c>
      <c r="L153" s="12">
        <f t="shared" si="225"/>
        <v>0.69650091000000003</v>
      </c>
      <c r="M153" s="13">
        <f t="shared" si="226"/>
        <v>0.26860841560002341</v>
      </c>
      <c r="N153" s="13">
        <f t="shared" si="227"/>
        <v>0.16599993477281416</v>
      </c>
      <c r="O153" s="13">
        <f t="shared" si="228"/>
        <v>0.18708600589907451</v>
      </c>
      <c r="P153" s="13">
        <f t="shared" si="229"/>
        <v>0.11561910562920572</v>
      </c>
      <c r="Q153" s="13">
        <f t="shared" si="230"/>
        <v>5.1293959429795602E-2</v>
      </c>
      <c r="R153" s="13">
        <f t="shared" si="231"/>
        <v>6.5152786678485383E-2</v>
      </c>
      <c r="S153" s="13">
        <f t="shared" si="232"/>
        <v>1.2441696546100564E-2</v>
      </c>
      <c r="T153" s="13">
        <f t="shared" si="233"/>
        <v>3.5726289420355724E-2</v>
      </c>
      <c r="U153" s="13">
        <f t="shared" si="234"/>
        <v>4.0264406142063953E-2</v>
      </c>
      <c r="V153" s="13">
        <f t="shared" si="235"/>
        <v>5.950412668596142E-4</v>
      </c>
      <c r="W153" s="13">
        <f t="shared" si="236"/>
        <v>1.056655143704875E-2</v>
      </c>
      <c r="X153" s="13">
        <f t="shared" si="237"/>
        <v>7.3596126914662625E-3</v>
      </c>
      <c r="Y153" s="13">
        <f t="shared" si="238"/>
        <v>2.5629884684269006E-3</v>
      </c>
      <c r="Z153" s="13">
        <f t="shared" si="239"/>
        <v>1.5126325070200317E-2</v>
      </c>
      <c r="AA153" s="13">
        <f t="shared" si="240"/>
        <v>9.3480651728523774E-3</v>
      </c>
      <c r="AB153" s="13">
        <f t="shared" si="241"/>
        <v>2.8885509887676339E-3</v>
      </c>
      <c r="AC153" s="13">
        <f t="shared" si="242"/>
        <v>1.6008000655223163E-5</v>
      </c>
      <c r="AD153" s="13">
        <f t="shared" si="243"/>
        <v>1.6325315472762174E-3</v>
      </c>
      <c r="AE153" s="13">
        <f t="shared" si="244"/>
        <v>1.1370597082815935E-3</v>
      </c>
      <c r="AF153" s="13">
        <f t="shared" si="245"/>
        <v>3.9598156077123219E-4</v>
      </c>
      <c r="AG153" s="13">
        <f t="shared" si="246"/>
        <v>9.1933839140127843E-5</v>
      </c>
      <c r="AH153" s="13">
        <f t="shared" si="247"/>
        <v>2.633874794087583E-3</v>
      </c>
      <c r="AI153" s="13">
        <f t="shared" si="248"/>
        <v>1.6277339749077469E-3</v>
      </c>
      <c r="AJ153" s="13">
        <f t="shared" si="249"/>
        <v>5.0296959806451407E-4</v>
      </c>
      <c r="AK153" s="13">
        <f t="shared" si="250"/>
        <v>1.0361169596381851E-4</v>
      </c>
      <c r="AL153" s="13">
        <f t="shared" si="251"/>
        <v>2.7561768152858734E-7</v>
      </c>
      <c r="AM153" s="13">
        <f t="shared" si="252"/>
        <v>2.0178081893454267E-4</v>
      </c>
      <c r="AN153" s="13">
        <f t="shared" si="253"/>
        <v>1.405405240084542E-4</v>
      </c>
      <c r="AO153" s="13">
        <f t="shared" si="254"/>
        <v>4.8943301431882597E-5</v>
      </c>
      <c r="AP153" s="13">
        <f t="shared" si="255"/>
        <v>1.1363017995236846E-5</v>
      </c>
      <c r="AQ153" s="13">
        <f t="shared" si="256"/>
        <v>1.9785880935072092E-6</v>
      </c>
      <c r="AR153" s="13">
        <f t="shared" si="257"/>
        <v>3.6689923818161295E-4</v>
      </c>
      <c r="AS153" s="13">
        <f t="shared" si="258"/>
        <v>2.2674363895223263E-4</v>
      </c>
      <c r="AT153" s="13">
        <f t="shared" si="259"/>
        <v>7.0063756550853672E-5</v>
      </c>
      <c r="AU153" s="13">
        <f t="shared" si="260"/>
        <v>1.4433128105088588E-5</v>
      </c>
      <c r="AV153" s="13">
        <f t="shared" si="261"/>
        <v>2.2299174047287063E-6</v>
      </c>
      <c r="AW153" s="13">
        <f t="shared" si="262"/>
        <v>3.2954487713550951E-9</v>
      </c>
      <c r="AX153" s="13">
        <f t="shared" si="263"/>
        <v>2.0783416078454992E-5</v>
      </c>
      <c r="AY153" s="13">
        <f t="shared" si="264"/>
        <v>1.4475668211552535E-5</v>
      </c>
      <c r="AZ153" s="13">
        <f t="shared" si="265"/>
        <v>5.0411580411022062E-6</v>
      </c>
      <c r="BA153" s="13">
        <f t="shared" si="266"/>
        <v>1.1703903876938348E-6</v>
      </c>
      <c r="BB153" s="13">
        <f t="shared" si="267"/>
        <v>2.0379449252100215E-7</v>
      </c>
      <c r="BC153" s="13">
        <f t="shared" si="268"/>
        <v>2.8388609898773245E-8</v>
      </c>
      <c r="BD153" s="13">
        <f t="shared" si="269"/>
        <v>4.2590942211966689E-5</v>
      </c>
      <c r="BE153" s="13">
        <f t="shared" si="270"/>
        <v>2.6321191811156907E-5</v>
      </c>
      <c r="BF153" s="13">
        <f t="shared" si="271"/>
        <v>8.1332450326146734E-6</v>
      </c>
      <c r="BG153" s="13">
        <f t="shared" si="272"/>
        <v>1.6754478098901291E-6</v>
      </c>
      <c r="BH153" s="13">
        <f t="shared" si="273"/>
        <v>2.5885658360306366E-7</v>
      </c>
      <c r="BI153" s="13">
        <f t="shared" si="274"/>
        <v>3.1994660999458538E-8</v>
      </c>
      <c r="BJ153" s="14">
        <f t="shared" si="275"/>
        <v>0.27721315194166157</v>
      </c>
      <c r="BK153" s="14">
        <f t="shared" si="276"/>
        <v>0.39729501832873754</v>
      </c>
      <c r="BL153" s="14">
        <f t="shared" si="277"/>
        <v>0.31036738630157223</v>
      </c>
      <c r="BM153" s="14">
        <f t="shared" si="278"/>
        <v>0.14622720126001001</v>
      </c>
      <c r="BN153" s="14">
        <f t="shared" si="279"/>
        <v>0.85376020800939878</v>
      </c>
    </row>
    <row r="154" spans="1:66" x14ac:dyDescent="0.25">
      <c r="A154" t="s">
        <v>154</v>
      </c>
      <c r="B154" t="s">
        <v>160</v>
      </c>
      <c r="C154" t="s">
        <v>163</v>
      </c>
      <c r="D154" s="11">
        <v>44201</v>
      </c>
      <c r="E154" s="10">
        <f>VLOOKUP(A154,home!$A$2:$E$405,3,FALSE)</f>
        <v>1.3447</v>
      </c>
      <c r="F154" s="10">
        <f>VLOOKUP(B154,home!$B$2:$E$405,3,FALSE)</f>
        <v>0.66539999999999999</v>
      </c>
      <c r="G154" s="10">
        <f>VLOOKUP(C154,away!$B$2:$E$405,4,FALSE)</f>
        <v>0.97850000000000004</v>
      </c>
      <c r="H154" s="10">
        <f>VLOOKUP(A154,away!$A$2:$E$405,3,FALSE)</f>
        <v>1.05</v>
      </c>
      <c r="I154" s="10">
        <f>VLOOKUP(C154,away!$B$2:$E$405,3,FALSE)</f>
        <v>1.3032999999999999</v>
      </c>
      <c r="J154" s="10">
        <f>VLOOKUP(B154,home!$B$2:$E$405,4,FALSE)</f>
        <v>0.95240000000000002</v>
      </c>
      <c r="K154" s="12">
        <f t="shared" si="224"/>
        <v>0.87552596732999999</v>
      </c>
      <c r="L154" s="12">
        <f t="shared" si="225"/>
        <v>1.3033260660000001</v>
      </c>
      <c r="M154" s="13">
        <f t="shared" si="226"/>
        <v>0.11317137306307846</v>
      </c>
      <c r="N154" s="13">
        <f t="shared" si="227"/>
        <v>9.9084475875116068E-2</v>
      </c>
      <c r="O154" s="13">
        <f t="shared" si="228"/>
        <v>0.14749920043812045</v>
      </c>
      <c r="P154" s="13">
        <f t="shared" si="229"/>
        <v>0.12913938014398696</v>
      </c>
      <c r="Q154" s="13">
        <f t="shared" si="230"/>
        <v>4.3375515793973522E-2</v>
      </c>
      <c r="R154" s="13">
        <f t="shared" si="231"/>
        <v>9.6119776322580522E-2</v>
      </c>
      <c r="S154" s="13">
        <f t="shared" si="232"/>
        <v>3.6840101548202268E-2</v>
      </c>
      <c r="T154" s="13">
        <f t="shared" si="233"/>
        <v>5.6532440360480392E-2</v>
      </c>
      <c r="U154" s="13">
        <f t="shared" si="234"/>
        <v>8.4155360144370542E-2</v>
      </c>
      <c r="V154" s="13">
        <f t="shared" si="235"/>
        <v>4.6708984098976242E-3</v>
      </c>
      <c r="W154" s="13">
        <f t="shared" si="236"/>
        <v>1.2658796807985456E-2</v>
      </c>
      <c r="X154" s="13">
        <f t="shared" si="237"/>
        <v>1.6498539844045045E-2</v>
      </c>
      <c r="Y154" s="13">
        <f t="shared" si="238"/>
        <v>1.0751488514841742E-2</v>
      </c>
      <c r="Z154" s="13">
        <f t="shared" si="239"/>
        <v>4.1758469979769612E-2</v>
      </c>
      <c r="AA154" s="13">
        <f t="shared" si="240"/>
        <v>3.6560624823258552E-2</v>
      </c>
      <c r="AB154" s="13">
        <f t="shared" si="241"/>
        <v>1.6004888207286325E-2</v>
      </c>
      <c r="AC154" s="13">
        <f t="shared" si="242"/>
        <v>3.3312141414591035E-4</v>
      </c>
      <c r="AD154" s="13">
        <f t="shared" si="243"/>
        <v>2.7707763301363449E-3</v>
      </c>
      <c r="AE154" s="13">
        <f t="shared" si="244"/>
        <v>3.6112250141225205E-3</v>
      </c>
      <c r="AF154" s="13">
        <f t="shared" si="245"/>
        <v>2.3533018455485499E-3</v>
      </c>
      <c r="AG154" s="13">
        <f t="shared" si="246"/>
        <v>1.0223732121564437E-3</v>
      </c>
      <c r="AH154" s="13">
        <f t="shared" si="247"/>
        <v>1.3606225600228058E-2</v>
      </c>
      <c r="AI154" s="13">
        <f t="shared" si="248"/>
        <v>1.191260383034988E-2</v>
      </c>
      <c r="AJ154" s="13">
        <f t="shared" si="249"/>
        <v>5.2148969959930703E-3</v>
      </c>
      <c r="AK154" s="13">
        <f t="shared" si="250"/>
        <v>1.5219259123143817E-3</v>
      </c>
      <c r="AL154" s="13">
        <f t="shared" si="251"/>
        <v>1.5204938058501272E-5</v>
      </c>
      <c r="AM154" s="13">
        <f t="shared" si="252"/>
        <v>4.8517732533953829E-4</v>
      </c>
      <c r="AN154" s="13">
        <f t="shared" si="253"/>
        <v>6.3234425474718262E-4</v>
      </c>
      <c r="AO154" s="13">
        <f t="shared" si="254"/>
        <v>4.1207537494867375E-4</v>
      </c>
      <c r="AP154" s="13">
        <f t="shared" si="255"/>
        <v>1.7902285910910998E-4</v>
      </c>
      <c r="AQ154" s="13">
        <f t="shared" si="256"/>
        <v>5.8331289671687158E-5</v>
      </c>
      <c r="AR154" s="13">
        <f t="shared" si="257"/>
        <v>3.5466696969307407E-3</v>
      </c>
      <c r="AS154" s="13">
        <f t="shared" si="258"/>
        <v>3.1052014172052844E-3</v>
      </c>
      <c r="AT154" s="13">
        <f t="shared" si="259"/>
        <v>1.3593422372765718E-3</v>
      </c>
      <c r="AU154" s="13">
        <f t="shared" si="260"/>
        <v>3.9671314240803234E-4</v>
      </c>
      <c r="AV154" s="13">
        <f t="shared" si="261"/>
        <v>8.6833164439829117E-5</v>
      </c>
      <c r="AW154" s="13">
        <f t="shared" si="262"/>
        <v>4.8195253280667942E-7</v>
      </c>
      <c r="AX154" s="13">
        <f t="shared" si="263"/>
        <v>7.0797557849080209E-5</v>
      </c>
      <c r="AY154" s="13">
        <f t="shared" si="264"/>
        <v>9.2272302553849148E-5</v>
      </c>
      <c r="AZ154" s="13">
        <f t="shared" si="265"/>
        <v>6.0130448544134989E-5</v>
      </c>
      <c r="BA154" s="13">
        <f t="shared" si="266"/>
        <v>2.6123193649280964E-5</v>
      </c>
      <c r="BB154" s="13">
        <f t="shared" si="267"/>
        <v>8.5117598025683863E-6</v>
      </c>
      <c r="BC154" s="13">
        <f t="shared" si="268"/>
        <v>2.218719683643676E-6</v>
      </c>
      <c r="BD154" s="13">
        <f t="shared" si="269"/>
        <v>7.7041117725035906E-4</v>
      </c>
      <c r="BE154" s="13">
        <f t="shared" si="270"/>
        <v>6.7451499120396458E-4</v>
      </c>
      <c r="BF154" s="13">
        <f t="shared" si="271"/>
        <v>2.9527769507621879E-4</v>
      </c>
      <c r="BG154" s="13">
        <f t="shared" si="272"/>
        <v>8.6174429870859752E-5</v>
      </c>
      <c r="BH154" s="13">
        <f t="shared" si="273"/>
        <v>1.8861987767948928E-5</v>
      </c>
      <c r="BI154" s="13">
        <f t="shared" si="274"/>
        <v>3.3028320172600234E-6</v>
      </c>
      <c r="BJ154" s="14">
        <f t="shared" si="275"/>
        <v>0.25068593868430483</v>
      </c>
      <c r="BK154" s="14">
        <f t="shared" si="276"/>
        <v>0.28426235181992365</v>
      </c>
      <c r="BL154" s="14">
        <f t="shared" si="277"/>
        <v>0.42293880504594883</v>
      </c>
      <c r="BM154" s="14">
        <f t="shared" si="278"/>
        <v>0.37116405354306986</v>
      </c>
      <c r="BN154" s="14">
        <f t="shared" si="279"/>
        <v>0.62838972163685591</v>
      </c>
    </row>
    <row r="155" spans="1:66" s="10" customFormat="1" x14ac:dyDescent="0.25">
      <c r="A155" t="s">
        <v>154</v>
      </c>
      <c r="B155" t="s">
        <v>164</v>
      </c>
      <c r="C155" t="s">
        <v>157</v>
      </c>
      <c r="D155" s="11">
        <v>44201</v>
      </c>
      <c r="E155" s="10">
        <f>VLOOKUP(A155,home!$A$2:$E$405,3,FALSE)</f>
        <v>1.3447</v>
      </c>
      <c r="F155" s="10">
        <f>VLOOKUP(B155,home!$B$2:$E$405,3,FALSE)</f>
        <v>0.82189999999999996</v>
      </c>
      <c r="G155" s="10">
        <f>VLOOKUP(C155,away!$B$2:$E$405,4,FALSE)</f>
        <v>0.82189999999999996</v>
      </c>
      <c r="H155" s="10">
        <f>VLOOKUP(A155,away!$A$2:$E$405,3,FALSE)</f>
        <v>1.05</v>
      </c>
      <c r="I155" s="10">
        <f>VLOOKUP(C155,away!$B$2:$E$405,3,FALSE)</f>
        <v>1.4035</v>
      </c>
      <c r="J155" s="10">
        <f>VLOOKUP(B155,home!$B$2:$E$405,4,FALSE)</f>
        <v>1.5539000000000001</v>
      </c>
      <c r="K155" s="12">
        <f t="shared" si="224"/>
        <v>0.90837121956699984</v>
      </c>
      <c r="L155" s="12">
        <f t="shared" si="225"/>
        <v>2.2899435825000003</v>
      </c>
      <c r="M155" s="13">
        <f t="shared" si="226"/>
        <v>4.0830954272911925E-2</v>
      </c>
      <c r="N155" s="13">
        <f t="shared" si="227"/>
        <v>3.7089663728969408E-2</v>
      </c>
      <c r="O155" s="13">
        <f t="shared" si="228"/>
        <v>9.3500581704605623E-2</v>
      </c>
      <c r="P155" s="13">
        <f t="shared" si="229"/>
        <v>8.4933237433236525E-2</v>
      </c>
      <c r="Q155" s="13">
        <f t="shared" si="230"/>
        <v>1.6845591537406931E-2</v>
      </c>
      <c r="R155" s="13">
        <f t="shared" si="231"/>
        <v>0.1070555285172393</v>
      </c>
      <c r="S155" s="13">
        <f t="shared" si="232"/>
        <v>4.416780693315938E-2</v>
      </c>
      <c r="T155" s="13">
        <f t="shared" si="233"/>
        <v>3.8575454234501316E-2</v>
      </c>
      <c r="U155" s="13">
        <f t="shared" si="234"/>
        <v>9.7246161000594397E-2</v>
      </c>
      <c r="V155" s="13">
        <f t="shared" si="235"/>
        <v>1.0208254170450593E-2</v>
      </c>
      <c r="W155" s="13">
        <f t="shared" si="236"/>
        <v>5.1006835097206216E-3</v>
      </c>
      <c r="X155" s="13">
        <f t="shared" si="237"/>
        <v>1.1680277469448315E-2</v>
      </c>
      <c r="Y155" s="13">
        <f t="shared" si="238"/>
        <v>1.3373588216491258E-2</v>
      </c>
      <c r="Z155" s="13">
        <f t="shared" si="239"/>
        <v>8.1717040166399302E-2</v>
      </c>
      <c r="AA155" s="13">
        <f t="shared" si="240"/>
        <v>7.4229407435357636E-2</v>
      </c>
      <c r="AB155" s="13">
        <f t="shared" si="241"/>
        <v>3.3713928679895776E-2</v>
      </c>
      <c r="AC155" s="13">
        <f t="shared" si="242"/>
        <v>1.3271488670130492E-3</v>
      </c>
      <c r="AD155" s="13">
        <f t="shared" si="243"/>
        <v>1.1583285250875513E-3</v>
      </c>
      <c r="AE155" s="13">
        <f t="shared" si="244"/>
        <v>2.6525069724509286E-3</v>
      </c>
      <c r="AF155" s="13">
        <f t="shared" si="245"/>
        <v>3.0370456595502546E-3</v>
      </c>
      <c r="AG155" s="13">
        <f t="shared" si="246"/>
        <v>2.3182210726155287E-3</v>
      </c>
      <c r="AH155" s="13">
        <f t="shared" si="247"/>
        <v>4.6781852927485212E-2</v>
      </c>
      <c r="AI155" s="13">
        <f t="shared" si="248"/>
        <v>4.249528879734376E-2</v>
      </c>
      <c r="AJ155" s="13">
        <f t="shared" si="249"/>
        <v>1.9300748655347508E-2</v>
      </c>
      <c r="AK155" s="13">
        <f t="shared" si="250"/>
        <v>5.8440815315380498E-3</v>
      </c>
      <c r="AL155" s="13">
        <f t="shared" si="251"/>
        <v>1.1042509472383341E-4</v>
      </c>
      <c r="AM155" s="13">
        <f t="shared" si="252"/>
        <v>2.1043845899860472E-4</v>
      </c>
      <c r="AN155" s="13">
        <f t="shared" si="253"/>
        <v>4.8189219869504435E-4</v>
      </c>
      <c r="AO155" s="13">
        <f t="shared" si="254"/>
        <v>5.5175297392926598E-4</v>
      </c>
      <c r="AP155" s="13">
        <f t="shared" si="255"/>
        <v>4.2116106059153746E-4</v>
      </c>
      <c r="AQ155" s="13">
        <f t="shared" si="256"/>
        <v>2.4110876697512124E-4</v>
      </c>
      <c r="AR155" s="13">
        <f t="shared" si="257"/>
        <v>2.1425560777750725E-2</v>
      </c>
      <c r="AS155" s="13">
        <f t="shared" si="258"/>
        <v>1.9462362773592302E-2</v>
      </c>
      <c r="AT155" s="13">
        <f t="shared" si="259"/>
        <v>8.8395251041517089E-3</v>
      </c>
      <c r="AU155" s="13">
        <f t="shared" si="260"/>
        <v>2.6765233997504663E-3</v>
      </c>
      <c r="AV155" s="13">
        <f t="shared" si="261"/>
        <v>6.0781920620773579E-4</v>
      </c>
      <c r="AW155" s="13">
        <f t="shared" si="262"/>
        <v>6.3804811241979659E-6</v>
      </c>
      <c r="AX155" s="13">
        <f t="shared" si="263"/>
        <v>3.1859373274060425E-5</v>
      </c>
      <c r="AY155" s="13">
        <f t="shared" si="264"/>
        <v>7.2956167371406703E-5</v>
      </c>
      <c r="AZ155" s="13">
        <f t="shared" si="265"/>
        <v>8.3532753637974346E-5</v>
      </c>
      <c r="BA155" s="13">
        <f t="shared" si="266"/>
        <v>6.3761764373944295E-5</v>
      </c>
      <c r="BB155" s="13">
        <f t="shared" si="267"/>
        <v>3.650271078424772E-5</v>
      </c>
      <c r="BC155" s="13">
        <f t="shared" si="268"/>
        <v>1.671782966084833E-5</v>
      </c>
      <c r="BD155" s="13">
        <f t="shared" si="269"/>
        <v>8.1772209007456662E-3</v>
      </c>
      <c r="BE155" s="13">
        <f t="shared" si="270"/>
        <v>7.4279521222791016E-3</v>
      </c>
      <c r="BF155" s="13">
        <f t="shared" si="271"/>
        <v>3.3736689640999763E-3</v>
      </c>
      <c r="BG155" s="13">
        <f t="shared" si="272"/>
        <v>1.0215145971116106E-3</v>
      </c>
      <c r="BH155" s="13">
        <f t="shared" si="273"/>
        <v>2.3197861509594153E-4</v>
      </c>
      <c r="BI155" s="13">
        <f t="shared" si="274"/>
        <v>4.214453950163283E-5</v>
      </c>
      <c r="BJ155" s="14">
        <f t="shared" si="275"/>
        <v>0.1340430449845342</v>
      </c>
      <c r="BK155" s="14">
        <f t="shared" si="276"/>
        <v>0.18165078293886672</v>
      </c>
      <c r="BL155" s="14">
        <f t="shared" si="277"/>
        <v>0.59345385024969421</v>
      </c>
      <c r="BM155" s="14">
        <f t="shared" si="278"/>
        <v>0.61054258545887752</v>
      </c>
      <c r="BN155" s="14">
        <f t="shared" si="279"/>
        <v>0.38025555719436976</v>
      </c>
    </row>
    <row r="156" spans="1:66" x14ac:dyDescent="0.25">
      <c r="A156" t="s">
        <v>154</v>
      </c>
      <c r="B156" t="s">
        <v>168</v>
      </c>
      <c r="C156" t="s">
        <v>158</v>
      </c>
      <c r="D156" s="11">
        <v>44201</v>
      </c>
      <c r="E156" s="10">
        <f>VLOOKUP(A156,home!$A$2:$E$405,3,FALSE)</f>
        <v>1.3447</v>
      </c>
      <c r="F156" s="10">
        <f>VLOOKUP(B156,home!$B$2:$E$405,3,FALSE)</f>
        <v>0.86109999999999998</v>
      </c>
      <c r="G156" s="10">
        <f>VLOOKUP(C156,away!$B$2:$E$405,4,FALSE)</f>
        <v>0.58709999999999996</v>
      </c>
      <c r="H156" s="10">
        <f>VLOOKUP(A156,away!$A$2:$E$405,3,FALSE)</f>
        <v>1.05</v>
      </c>
      <c r="I156" s="10">
        <f>VLOOKUP(C156,away!$B$2:$E$405,3,FALSE)</f>
        <v>1.0526</v>
      </c>
      <c r="J156" s="10">
        <f>VLOOKUP(B156,home!$B$2:$E$405,4,FALSE)</f>
        <v>0.90229999999999999</v>
      </c>
      <c r="K156" s="12">
        <f t="shared" si="224"/>
        <v>0.67981551890699998</v>
      </c>
      <c r="L156" s="12">
        <f t="shared" si="225"/>
        <v>0.9972490289999999</v>
      </c>
      <c r="M156" s="13">
        <f t="shared" si="226"/>
        <v>0.18692187168473587</v>
      </c>
      <c r="N156" s="13">
        <f t="shared" si="227"/>
        <v>0.12707238919442637</v>
      </c>
      <c r="O156" s="13">
        <f t="shared" si="228"/>
        <v>0.18640765503646539</v>
      </c>
      <c r="P156" s="13">
        <f t="shared" si="229"/>
        <v>0.12672281673685176</v>
      </c>
      <c r="Q156" s="13">
        <f t="shared" si="230"/>
        <v>4.3192891099480615E-2</v>
      </c>
      <c r="R156" s="13">
        <f t="shared" si="231"/>
        <v>9.2947426491641033E-2</v>
      </c>
      <c r="S156" s="13">
        <f t="shared" si="232"/>
        <v>2.1477786597395118E-2</v>
      </c>
      <c r="T156" s="13">
        <f t="shared" si="233"/>
        <v>4.307406870865977E-2</v>
      </c>
      <c r="U156" s="13">
        <f t="shared" si="234"/>
        <v>6.3187102971485179E-2</v>
      </c>
      <c r="V156" s="13">
        <f t="shared" si="235"/>
        <v>1.6178628776016115E-3</v>
      </c>
      <c r="W156" s="13">
        <f t="shared" si="236"/>
        <v>9.7877325586289855E-3</v>
      </c>
      <c r="X156" s="13">
        <f t="shared" si="237"/>
        <v>9.7608067902044387E-3</v>
      </c>
      <c r="Y156" s="13">
        <f t="shared" si="238"/>
        <v>4.8669775468939908E-3</v>
      </c>
      <c r="Z156" s="13">
        <f t="shared" si="239"/>
        <v>3.0897243605612631E-2</v>
      </c>
      <c r="AA156" s="13">
        <f t="shared" si="240"/>
        <v>2.1004425694545536E-2</v>
      </c>
      <c r="AB156" s="13">
        <f t="shared" si="241"/>
        <v>7.1395672764404984E-3</v>
      </c>
      <c r="AC156" s="13">
        <f t="shared" si="242"/>
        <v>6.85514150563977E-5</v>
      </c>
      <c r="AD156" s="13">
        <f t="shared" si="243"/>
        <v>1.6634631220668252E-3</v>
      </c>
      <c r="AE156" s="13">
        <f t="shared" si="244"/>
        <v>1.6588869832584495E-3</v>
      </c>
      <c r="AF156" s="13">
        <f t="shared" si="245"/>
        <v>8.2716171663761392E-4</v>
      </c>
      <c r="AG156" s="13">
        <f t="shared" si="246"/>
        <v>2.7496207291427787E-4</v>
      </c>
      <c r="AH156" s="13">
        <f t="shared" si="247"/>
        <v>7.7030615461184124E-3</v>
      </c>
      <c r="AI156" s="13">
        <f t="shared" si="248"/>
        <v>5.2366607821470457E-3</v>
      </c>
      <c r="AJ156" s="13">
        <f t="shared" si="249"/>
        <v>1.7799816334776151E-3</v>
      </c>
      <c r="AK156" s="13">
        <f t="shared" si="250"/>
        <v>4.0335304593583815E-4</v>
      </c>
      <c r="AL156" s="13">
        <f t="shared" si="251"/>
        <v>1.8589645671631995E-6</v>
      </c>
      <c r="AM156" s="13">
        <f t="shared" si="252"/>
        <v>2.2616960910210352E-4</v>
      </c>
      <c r="AN156" s="13">
        <f t="shared" si="253"/>
        <v>2.2554742306638223E-4</v>
      </c>
      <c r="AO156" s="13">
        <f t="shared" si="254"/>
        <v>1.1246347432320094E-4</v>
      </c>
      <c r="AP156" s="13">
        <f t="shared" si="255"/>
        <v>3.7384696855592856E-5</v>
      </c>
      <c r="AQ156" s="13">
        <f t="shared" si="256"/>
        <v>9.3204631596748301E-6</v>
      </c>
      <c r="AR156" s="13">
        <f t="shared" si="257"/>
        <v>1.5363741294387653E-3</v>
      </c>
      <c r="AS156" s="13">
        <f t="shared" si="258"/>
        <v>1.0444509760397045E-3</v>
      </c>
      <c r="AT156" s="13">
        <f t="shared" si="259"/>
        <v>3.5501699112467717E-4</v>
      </c>
      <c r="AU156" s="13">
        <f t="shared" si="260"/>
        <v>8.0448686680741416E-5</v>
      </c>
      <c r="AV156" s="13">
        <f t="shared" si="261"/>
        <v>1.3672566420313717E-5</v>
      </c>
      <c r="AW156" s="13">
        <f t="shared" si="262"/>
        <v>3.500767816962629E-8</v>
      </c>
      <c r="AX156" s="13">
        <f t="shared" si="263"/>
        <v>2.5625601695456629E-5</v>
      </c>
      <c r="AY156" s="13">
        <f t="shared" si="264"/>
        <v>2.555510640833487E-5</v>
      </c>
      <c r="AZ156" s="13">
        <f t="shared" si="265"/>
        <v>1.2742402525851812E-5</v>
      </c>
      <c r="BA156" s="13">
        <f t="shared" si="266"/>
        <v>4.2357828486776219E-6</v>
      </c>
      <c r="BB156" s="13">
        <f t="shared" si="267"/>
        <v>1.0560325832246529E-6</v>
      </c>
      <c r="BC156" s="13">
        <f t="shared" si="268"/>
        <v>2.106254936426294E-7</v>
      </c>
      <c r="BD156" s="13">
        <f t="shared" si="269"/>
        <v>2.5535793479392136E-4</v>
      </c>
      <c r="BE156" s="13">
        <f t="shared" si="270"/>
        <v>1.7359628694894953E-4</v>
      </c>
      <c r="BF156" s="13">
        <f t="shared" si="271"/>
        <v>5.9006724946264291E-5</v>
      </c>
      <c r="BG156" s="13">
        <f t="shared" si="272"/>
        <v>1.3371229112782428E-5</v>
      </c>
      <c r="BH156" s="13">
        <f t="shared" si="273"/>
        <v>2.2724922644326421E-6</v>
      </c>
      <c r="BI156" s="13">
        <f t="shared" si="274"/>
        <v>3.0897510159148419E-7</v>
      </c>
      <c r="BJ156" s="14">
        <f t="shared" si="275"/>
        <v>0.24285965101123344</v>
      </c>
      <c r="BK156" s="14">
        <f t="shared" si="276"/>
        <v>0.33683630338261633</v>
      </c>
      <c r="BL156" s="14">
        <f t="shared" si="277"/>
        <v>0.38934311147112866</v>
      </c>
      <c r="BM156" s="14">
        <f t="shared" si="278"/>
        <v>0.23664573912825984</v>
      </c>
      <c r="BN156" s="14">
        <f t="shared" si="279"/>
        <v>0.76326505024360103</v>
      </c>
    </row>
    <row r="157" spans="1:66" x14ac:dyDescent="0.25">
      <c r="A157" t="s">
        <v>154</v>
      </c>
      <c r="B157" t="s">
        <v>162</v>
      </c>
      <c r="C157" t="s">
        <v>165</v>
      </c>
      <c r="D157" s="11">
        <v>44201</v>
      </c>
      <c r="E157" s="10">
        <f>VLOOKUP(A157,home!$A$2:$E$405,3,FALSE)</f>
        <v>1.3447</v>
      </c>
      <c r="F157" s="10">
        <f>VLOOKUP(B157,home!$B$2:$E$405,3,FALSE)</f>
        <v>0.62619999999999998</v>
      </c>
      <c r="G157" s="10">
        <f>VLOOKUP(C157,away!$B$2:$E$405,4,FALSE)</f>
        <v>1.4481999999999999</v>
      </c>
      <c r="H157" s="10">
        <f>VLOOKUP(A157,away!$A$2:$E$405,3,FALSE)</f>
        <v>1.05</v>
      </c>
      <c r="I157" s="10">
        <f>VLOOKUP(C157,away!$B$2:$E$405,3,FALSE)</f>
        <v>1.0024999999999999</v>
      </c>
      <c r="J157" s="10">
        <f>VLOOKUP(B157,home!$B$2:$E$405,4,FALSE)</f>
        <v>1.1529</v>
      </c>
      <c r="K157" s="12">
        <f t="shared" si="224"/>
        <v>1.2194584609479999</v>
      </c>
      <c r="L157" s="12">
        <f t="shared" si="225"/>
        <v>1.2135713625</v>
      </c>
      <c r="M157" s="13">
        <f t="shared" si="226"/>
        <v>8.777050019652112E-2</v>
      </c>
      <c r="N157" s="13">
        <f t="shared" si="227"/>
        <v>0.10703247908628577</v>
      </c>
      <c r="O157" s="13">
        <f t="shared" si="228"/>
        <v>0.10651576551079865</v>
      </c>
      <c r="P157" s="13">
        <f t="shared" si="229"/>
        <v>0.12989155147649659</v>
      </c>
      <c r="Q157" s="13">
        <f t="shared" si="230"/>
        <v>6.5260831109005532E-2</v>
      </c>
      <c r="R157" s="13">
        <f t="shared" si="231"/>
        <v>6.4632241339335234E-2</v>
      </c>
      <c r="S157" s="13">
        <f t="shared" si="232"/>
        <v>4.8056622405007389E-2</v>
      </c>
      <c r="T157" s="13">
        <f t="shared" si="233"/>
        <v>7.9198675726838239E-2</v>
      </c>
      <c r="U157" s="13">
        <f t="shared" si="234"/>
        <v>7.8816333551285436E-2</v>
      </c>
      <c r="V157" s="13">
        <f t="shared" si="235"/>
        <v>7.9021098950991381E-3</v>
      </c>
      <c r="W157" s="13">
        <f t="shared" si="236"/>
        <v>2.6527624221458407E-2</v>
      </c>
      <c r="X157" s="13">
        <f t="shared" si="237"/>
        <v>3.2193165070323278E-2</v>
      </c>
      <c r="Y157" s="13">
        <f t="shared" si="238"/>
        <v>1.9534351598789818E-2</v>
      </c>
      <c r="Z157" s="13">
        <f t="shared" si="239"/>
        <v>2.6145279061201961E-2</v>
      </c>
      <c r="AA157" s="13">
        <f t="shared" si="240"/>
        <v>3.1883081765029311E-2</v>
      </c>
      <c r="AB157" s="13">
        <f t="shared" si="241"/>
        <v>1.9440046909730949E-2</v>
      </c>
      <c r="AC157" s="13">
        <f t="shared" si="242"/>
        <v>7.3089571091227985E-4</v>
      </c>
      <c r="AD157" s="13">
        <f t="shared" si="243"/>
        <v>8.0873339514266392E-3</v>
      </c>
      <c r="AE157" s="13">
        <f t="shared" si="244"/>
        <v>9.8145568824253345E-3</v>
      </c>
      <c r="AF157" s="13">
        <f t="shared" si="245"/>
        <v>5.9553325840693344E-3</v>
      </c>
      <c r="AG157" s="13">
        <f t="shared" si="246"/>
        <v>2.4090736927298894E-3</v>
      </c>
      <c r="AH157" s="13">
        <f t="shared" si="247"/>
        <v>7.9322904833113994E-3</v>
      </c>
      <c r="AI157" s="13">
        <f t="shared" si="248"/>
        <v>9.6730987445713852E-3</v>
      </c>
      <c r="AJ157" s="13">
        <f t="shared" si="249"/>
        <v>5.8979710538265284E-3</v>
      </c>
      <c r="AK157" s="13">
        <f t="shared" si="250"/>
        <v>2.3974435680050496E-3</v>
      </c>
      <c r="AL157" s="13">
        <f t="shared" si="251"/>
        <v>4.3266098584533646E-5</v>
      </c>
      <c r="AM157" s="13">
        <f t="shared" si="252"/>
        <v>1.9724335627158466E-3</v>
      </c>
      <c r="AN157" s="13">
        <f t="shared" si="253"/>
        <v>2.3936888861457988E-3</v>
      </c>
      <c r="AO157" s="13">
        <f t="shared" si="254"/>
        <v>1.4524561414805326E-3</v>
      </c>
      <c r="AP157" s="13">
        <f t="shared" si="255"/>
        <v>5.8755305952934097E-4</v>
      </c>
      <c r="AQ157" s="13">
        <f t="shared" si="256"/>
        <v>1.7825939174851655E-4</v>
      </c>
      <c r="AR157" s="13">
        <f t="shared" si="257"/>
        <v>1.9252801139155974E-3</v>
      </c>
      <c r="AS157" s="13">
        <f t="shared" si="258"/>
        <v>2.3477991246093045E-3</v>
      </c>
      <c r="AT157" s="13">
        <f t="shared" si="259"/>
        <v>1.4315217535555624E-3</v>
      </c>
      <c r="AU157" s="13">
        <f t="shared" si="260"/>
        <v>5.8189377146814912E-4</v>
      </c>
      <c r="AV157" s="13">
        <f t="shared" si="261"/>
        <v>1.773988207474441E-4</v>
      </c>
      <c r="AW157" s="13">
        <f t="shared" si="262"/>
        <v>1.7785970415575541E-6</v>
      </c>
      <c r="AX157" s="13">
        <f t="shared" si="263"/>
        <v>4.0088346611860795E-4</v>
      </c>
      <c r="AY157" s="13">
        <f t="shared" si="264"/>
        <v>4.8650069418128164E-4</v>
      </c>
      <c r="AZ157" s="13">
        <f t="shared" si="265"/>
        <v>2.9520165514738695E-4</v>
      </c>
      <c r="BA157" s="13">
        <f t="shared" si="266"/>
        <v>1.1941609161648985E-4</v>
      </c>
      <c r="BB157" s="13">
        <f t="shared" si="267"/>
        <v>3.6229987251862118E-5</v>
      </c>
      <c r="BC157" s="13">
        <f t="shared" si="268"/>
        <v>8.7935349985199781E-6</v>
      </c>
      <c r="BD157" s="13">
        <f t="shared" si="269"/>
        <v>3.8941080183978443E-4</v>
      </c>
      <c r="BE157" s="13">
        <f t="shared" si="270"/>
        <v>4.7487029708807009E-4</v>
      </c>
      <c r="BF157" s="13">
        <f t="shared" si="271"/>
        <v>2.8954230081846882E-4</v>
      </c>
      <c r="BG157" s="13">
        <f t="shared" si="272"/>
        <v>1.1769493617847756E-4</v>
      </c>
      <c r="BH157" s="13">
        <f t="shared" si="273"/>
        <v>3.5881021433394831E-5</v>
      </c>
      <c r="BI157" s="13">
        <f t="shared" si="274"/>
        <v>8.7510830348819689E-6</v>
      </c>
      <c r="BJ157" s="14">
        <f t="shared" si="275"/>
        <v>0.36394484039428643</v>
      </c>
      <c r="BK157" s="14">
        <f t="shared" si="276"/>
        <v>0.27488144647680235</v>
      </c>
      <c r="BL157" s="14">
        <f t="shared" si="277"/>
        <v>0.33496831695058299</v>
      </c>
      <c r="BM157" s="14">
        <f t="shared" si="278"/>
        <v>0.43835179206729113</v>
      </c>
      <c r="BN157" s="14">
        <f t="shared" si="279"/>
        <v>0.56110336871844291</v>
      </c>
    </row>
    <row r="158" spans="1:66" x14ac:dyDescent="0.25">
      <c r="A158" t="s">
        <v>154</v>
      </c>
      <c r="B158" t="s">
        <v>170</v>
      </c>
      <c r="C158" t="s">
        <v>173</v>
      </c>
      <c r="D158" s="11">
        <v>44201</v>
      </c>
      <c r="E158" s="10">
        <f>VLOOKUP(A158,home!$A$2:$E$405,3,FALSE)</f>
        <v>1.3447</v>
      </c>
      <c r="F158" s="10">
        <f>VLOOKUP(B158,home!$B$2:$E$405,3,FALSE)</f>
        <v>1.0959000000000001</v>
      </c>
      <c r="G158" s="10">
        <f>VLOOKUP(C158,away!$B$2:$E$405,4,FALSE)</f>
        <v>1.409</v>
      </c>
      <c r="H158" s="10">
        <f>VLOOKUP(A158,away!$A$2:$E$405,3,FALSE)</f>
        <v>1.05</v>
      </c>
      <c r="I158" s="10">
        <f>VLOOKUP(C158,away!$B$2:$E$405,3,FALSE)</f>
        <v>1.3032999999999999</v>
      </c>
      <c r="J158" s="10">
        <f>VLOOKUP(B158,home!$B$2:$E$405,4,FALSE)</f>
        <v>1.4035</v>
      </c>
      <c r="K158" s="12">
        <f t="shared" si="224"/>
        <v>2.0763823325700002</v>
      </c>
      <c r="L158" s="12">
        <f t="shared" si="225"/>
        <v>1.9206406275000001</v>
      </c>
      <c r="M158" s="13">
        <f t="shared" si="226"/>
        <v>1.8370246521269451E-2</v>
      </c>
      <c r="N158" s="13">
        <f t="shared" si="227"/>
        <v>3.8143655321719386E-2</v>
      </c>
      <c r="O158" s="13">
        <f t="shared" si="228"/>
        <v>3.5282641805940644E-2</v>
      </c>
      <c r="P158" s="13">
        <f t="shared" si="229"/>
        <v>7.3260254092250829E-2</v>
      </c>
      <c r="Q158" s="13">
        <f t="shared" si="230"/>
        <v>3.9600406004828913E-2</v>
      </c>
      <c r="R158" s="13">
        <f t="shared" si="231"/>
        <v>3.3882637649009797E-2</v>
      </c>
      <c r="S158" s="13">
        <f t="shared" si="232"/>
        <v>7.3040185163643023E-2</v>
      </c>
      <c r="T158" s="13">
        <f t="shared" si="233"/>
        <v>7.6058148638369363E-2</v>
      </c>
      <c r="U158" s="13">
        <f t="shared" si="234"/>
        <v>7.0353310195275062E-2</v>
      </c>
      <c r="V158" s="13">
        <f t="shared" si="235"/>
        <v>3.2364789914423771E-2</v>
      </c>
      <c r="W158" s="13">
        <f t="shared" si="236"/>
        <v>2.7408527797008569E-2</v>
      </c>
      <c r="X158" s="13">
        <f t="shared" si="237"/>
        <v>5.2641932026897723E-2</v>
      </c>
      <c r="Y158" s="13">
        <f t="shared" si="238"/>
        <v>5.0553116680476608E-2</v>
      </c>
      <c r="Z158" s="13">
        <f t="shared" si="239"/>
        <v>2.1692123478516435E-2</v>
      </c>
      <c r="AA158" s="13">
        <f t="shared" si="240"/>
        <v>4.5041141946718419E-2</v>
      </c>
      <c r="AB158" s="13">
        <f t="shared" si="241"/>
        <v>4.6761315688471847E-2</v>
      </c>
      <c r="AC158" s="13">
        <f t="shared" si="242"/>
        <v>8.0668920597627442E-3</v>
      </c>
      <c r="AD158" s="13">
        <f t="shared" si="243"/>
        <v>1.4227645719865583E-2</v>
      </c>
      <c r="AE158" s="13">
        <f t="shared" si="244"/>
        <v>2.7326194403250317E-2</v>
      </c>
      <c r="AF158" s="13">
        <f t="shared" si="245"/>
        <v>2.6241899582922844E-2</v>
      </c>
      <c r="AG158" s="13">
        <f t="shared" si="246"/>
        <v>1.6800419493912307E-2</v>
      </c>
      <c r="AH158" s="13">
        <f t="shared" si="247"/>
        <v>1.0415693412396324E-2</v>
      </c>
      <c r="AI158" s="13">
        <f t="shared" si="248"/>
        <v>2.1626961782965463E-2</v>
      </c>
      <c r="AJ158" s="13">
        <f t="shared" si="249"/>
        <v>2.2452920676658047E-2</v>
      </c>
      <c r="AK158" s="13">
        <f t="shared" si="250"/>
        <v>1.554028260253614E-2</v>
      </c>
      <c r="AL158" s="13">
        <f t="shared" si="251"/>
        <v>1.2868255444448765E-3</v>
      </c>
      <c r="AM158" s="13">
        <f t="shared" si="252"/>
        <v>5.9084064413588164E-3</v>
      </c>
      <c r="AN158" s="13">
        <f t="shared" si="253"/>
        <v>1.1347925455056437E-2</v>
      </c>
      <c r="AO158" s="13">
        <f t="shared" si="254"/>
        <v>1.0897643333411412E-2</v>
      </c>
      <c r="AP158" s="13">
        <f t="shared" si="255"/>
        <v>6.9768188433848291E-3</v>
      </c>
      <c r="AQ158" s="13">
        <f t="shared" si="256"/>
        <v>3.3499904303281162E-3</v>
      </c>
      <c r="AR158" s="13">
        <f t="shared" si="257"/>
        <v>4.0009607862864947E-3</v>
      </c>
      <c r="AS158" s="13">
        <f t="shared" si="258"/>
        <v>8.3075242899506539E-3</v>
      </c>
      <c r="AT158" s="13">
        <f t="shared" si="259"/>
        <v>8.6247983315248383E-3</v>
      </c>
      <c r="AU158" s="13">
        <f t="shared" si="260"/>
        <v>5.9694596258524635E-3</v>
      </c>
      <c r="AV158" s="13">
        <f t="shared" si="261"/>
        <v>3.0987201255274939E-3</v>
      </c>
      <c r="AW158" s="13">
        <f t="shared" si="262"/>
        <v>1.4255111179264682E-4</v>
      </c>
      <c r="AX158" s="13">
        <f t="shared" si="263"/>
        <v>2.0446851247467052E-3</v>
      </c>
      <c r="AY158" s="13">
        <f t="shared" si="264"/>
        <v>3.9271053210334266E-3</v>
      </c>
      <c r="AZ158" s="13">
        <f t="shared" si="265"/>
        <v>3.7712790140241158E-3</v>
      </c>
      <c r="BA158" s="13">
        <f t="shared" si="266"/>
        <v>2.4144238973242867E-3</v>
      </c>
      <c r="BB158" s="13">
        <f t="shared" si="267"/>
        <v>1.1593101573019787E-3</v>
      </c>
      <c r="BC158" s="13">
        <f t="shared" si="268"/>
        <v>4.453236375975188E-4</v>
      </c>
      <c r="BD158" s="13">
        <f t="shared" si="269"/>
        <v>1.2807346391960309E-3</v>
      </c>
      <c r="BE158" s="13">
        <f t="shared" si="270"/>
        <v>2.6592947775370517E-3</v>
      </c>
      <c r="BF158" s="13">
        <f t="shared" si="271"/>
        <v>2.7608563465868026E-3</v>
      </c>
      <c r="BG158" s="13">
        <f t="shared" si="272"/>
        <v>1.9108644469388648E-3</v>
      </c>
      <c r="BH158" s="13">
        <f t="shared" si="273"/>
        <v>9.9192129439000065E-4</v>
      </c>
      <c r="BI158" s="13">
        <f t="shared" si="274"/>
        <v>4.119215701942727E-4</v>
      </c>
      <c r="BJ158" s="14">
        <f t="shared" si="275"/>
        <v>0.4212448573248192</v>
      </c>
      <c r="BK158" s="14">
        <f t="shared" si="276"/>
        <v>0.21031629861682813</v>
      </c>
      <c r="BL158" s="14">
        <f t="shared" si="277"/>
        <v>0.3413739619939567</v>
      </c>
      <c r="BM158" s="14">
        <f t="shared" si="278"/>
        <v>0.75230284580986095</v>
      </c>
      <c r="BN158" s="14">
        <f t="shared" si="279"/>
        <v>0.23853984139501905</v>
      </c>
    </row>
    <row r="159" spans="1:66" x14ac:dyDescent="0.25">
      <c r="A159" t="s">
        <v>154</v>
      </c>
      <c r="B159" t="s">
        <v>166</v>
      </c>
      <c r="C159" t="s">
        <v>171</v>
      </c>
      <c r="D159" s="11">
        <v>44201</v>
      </c>
      <c r="E159" s="10">
        <f>VLOOKUP(A159,home!$A$2:$E$405,3,FALSE)</f>
        <v>1.3447</v>
      </c>
      <c r="F159" s="10">
        <f>VLOOKUP(B159,home!$B$2:$E$405,3,FALSE)</f>
        <v>0.66539999999999999</v>
      </c>
      <c r="G159" s="10">
        <f>VLOOKUP(C159,away!$B$2:$E$405,4,FALSE)</f>
        <v>0.93940000000000001</v>
      </c>
      <c r="H159" s="10">
        <f>VLOOKUP(A159,away!$A$2:$E$405,3,FALSE)</f>
        <v>1.05</v>
      </c>
      <c r="I159" s="10">
        <f>VLOOKUP(C159,away!$B$2:$E$405,3,FALSE)</f>
        <v>0.75190000000000001</v>
      </c>
      <c r="J159" s="10">
        <f>VLOOKUP(B159,home!$B$2:$E$405,4,FALSE)</f>
        <v>1.2531000000000001</v>
      </c>
      <c r="K159" s="12">
        <f t="shared" si="224"/>
        <v>0.84054071917200002</v>
      </c>
      <c r="L159" s="12">
        <f t="shared" si="225"/>
        <v>0.98931618450000014</v>
      </c>
      <c r="M159" s="13">
        <f t="shared" si="226"/>
        <v>0.16043652401012004</v>
      </c>
      <c r="N159" s="13">
        <f t="shared" si="227"/>
        <v>0.13485343127292213</v>
      </c>
      <c r="O159" s="13">
        <f t="shared" si="228"/>
        <v>0.15872244978813463</v>
      </c>
      <c r="P159" s="13">
        <f t="shared" si="229"/>
        <v>0.13341268209366033</v>
      </c>
      <c r="Q159" s="13">
        <f t="shared" si="230"/>
        <v>5.6674900052476919E-2</v>
      </c>
      <c r="R159" s="13">
        <f t="shared" si="231"/>
        <v>7.8513344209445085E-2</v>
      </c>
      <c r="S159" s="13">
        <f t="shared" si="232"/>
        <v>2.773518039804538E-2</v>
      </c>
      <c r="T159" s="13">
        <f t="shared" si="233"/>
        <v>5.6069395876835328E-2</v>
      </c>
      <c r="U159" s="13">
        <f t="shared" si="234"/>
        <v>6.5993662806405756E-2</v>
      </c>
      <c r="V159" s="13">
        <f t="shared" si="235"/>
        <v>2.5626090568181097E-3</v>
      </c>
      <c r="W159" s="13">
        <f t="shared" si="236"/>
        <v>1.5879187083036723E-2</v>
      </c>
      <c r="X159" s="13">
        <f t="shared" si="237"/>
        <v>1.5709536777951578E-2</v>
      </c>
      <c r="Y159" s="13">
        <f t="shared" si="238"/>
        <v>7.7708494927127402E-3</v>
      </c>
      <c r="Z159" s="13">
        <f t="shared" si="239"/>
        <v>2.58915073752078E-2</v>
      </c>
      <c r="AA159" s="13">
        <f t="shared" si="240"/>
        <v>2.1762866229604303E-2</v>
      </c>
      <c r="AB159" s="13">
        <f t="shared" si="241"/>
        <v>9.1462876159378158E-3</v>
      </c>
      <c r="AC159" s="13">
        <f t="shared" si="242"/>
        <v>1.3318528524638027E-4</v>
      </c>
      <c r="AD159" s="13">
        <f t="shared" si="243"/>
        <v>3.3367758326606047E-3</v>
      </c>
      <c r="AE159" s="13">
        <f t="shared" si="244"/>
        <v>3.3011263352996007E-3</v>
      </c>
      <c r="AF159" s="13">
        <f t="shared" si="245"/>
        <v>1.6329288552955343E-3</v>
      </c>
      <c r="AG159" s="13">
        <f t="shared" si="246"/>
        <v>5.3849431489364364E-4</v>
      </c>
      <c r="AH159" s="13">
        <f t="shared" si="247"/>
        <v>6.4037218218485487E-3</v>
      </c>
      <c r="AI159" s="13">
        <f t="shared" si="248"/>
        <v>5.3825889455140089E-3</v>
      </c>
      <c r="AJ159" s="13">
        <f t="shared" si="249"/>
        <v>2.2621425916348006E-3</v>
      </c>
      <c r="AK159" s="13">
        <f t="shared" si="250"/>
        <v>6.3380765361410914E-4</v>
      </c>
      <c r="AL159" s="13">
        <f t="shared" si="251"/>
        <v>4.4300650939079182E-6</v>
      </c>
      <c r="AM159" s="13">
        <f t="shared" si="252"/>
        <v>5.609391916200589E-4</v>
      </c>
      <c r="AN159" s="13">
        <f t="shared" si="253"/>
        <v>5.5494622079007119E-4</v>
      </c>
      <c r="AO159" s="13">
        <f t="shared" si="254"/>
        <v>2.745086388773639E-4</v>
      </c>
      <c r="AP159" s="13">
        <f t="shared" si="255"/>
        <v>9.0525279742147339E-5</v>
      </c>
      <c r="AQ159" s="13">
        <f t="shared" si="256"/>
        <v>2.2389531088824091E-5</v>
      </c>
      <c r="AR159" s="13">
        <f t="shared" si="257"/>
        <v>1.2670611278781194E-3</v>
      </c>
      <c r="AS159" s="13">
        <f t="shared" si="258"/>
        <v>1.0650164716615599E-3</v>
      </c>
      <c r="AT159" s="13">
        <f t="shared" si="259"/>
        <v>4.4759485551021676E-4</v>
      </c>
      <c r="AU159" s="13">
        <f t="shared" si="260"/>
        <v>1.2540723391608167E-4</v>
      </c>
      <c r="AV159" s="13">
        <f t="shared" si="261"/>
        <v>2.6352471646298627E-5</v>
      </c>
      <c r="AW159" s="13">
        <f t="shared" si="262"/>
        <v>1.023296474821402E-7</v>
      </c>
      <c r="AX159" s="13">
        <f t="shared" si="263"/>
        <v>7.8582038589347417E-5</v>
      </c>
      <c r="AY159" s="13">
        <f t="shared" si="264"/>
        <v>7.774248258744497E-5</v>
      </c>
      <c r="AZ159" s="13">
        <f t="shared" si="265"/>
        <v>3.8455948123484377E-5</v>
      </c>
      <c r="BA159" s="13">
        <f t="shared" si="266"/>
        <v>1.2681697289618501E-5</v>
      </c>
      <c r="BB159" s="13">
        <f t="shared" si="267"/>
        <v>3.1365520938873419E-6</v>
      </c>
      <c r="BC159" s="13">
        <f t="shared" si="268"/>
        <v>6.2060835000202244E-7</v>
      </c>
      <c r="BD159" s="13">
        <f t="shared" si="269"/>
        <v>2.0892068009344122E-4</v>
      </c>
      <c r="BE159" s="13">
        <f t="shared" si="270"/>
        <v>1.7560633869564442E-4</v>
      </c>
      <c r="BF159" s="13">
        <f t="shared" si="271"/>
        <v>7.3802139109199375E-5</v>
      </c>
      <c r="BG159" s="13">
        <f t="shared" si="272"/>
        <v>2.0677901027759479E-5</v>
      </c>
      <c r="BH159" s="13">
        <f t="shared" si="273"/>
        <v>4.3451544502100973E-6</v>
      </c>
      <c r="BI159" s="13">
        <f t="shared" si="274"/>
        <v>7.3045584929860238E-7</v>
      </c>
      <c r="BJ159" s="14">
        <f t="shared" si="275"/>
        <v>0.297481154083237</v>
      </c>
      <c r="BK159" s="14">
        <f t="shared" si="276"/>
        <v>0.32436235339157166</v>
      </c>
      <c r="BL159" s="14">
        <f t="shared" si="277"/>
        <v>0.35223638649197692</v>
      </c>
      <c r="BM159" s="14">
        <f t="shared" si="278"/>
        <v>0.27728042976229417</v>
      </c>
      <c r="BN159" s="14">
        <f t="shared" si="279"/>
        <v>0.7226133314267591</v>
      </c>
    </row>
    <row r="160" spans="1:66" x14ac:dyDescent="0.25">
      <c r="A160" t="s">
        <v>154</v>
      </c>
      <c r="B160" t="s">
        <v>172</v>
      </c>
      <c r="C160" t="s">
        <v>159</v>
      </c>
      <c r="D160" s="11">
        <v>44201</v>
      </c>
      <c r="E160" s="10">
        <f>VLOOKUP(A160,home!$A$2:$E$405,3,FALSE)</f>
        <v>1.3447</v>
      </c>
      <c r="F160" s="10">
        <f>VLOOKUP(B160,home!$B$2:$E$405,3,FALSE)</f>
        <v>1.0176000000000001</v>
      </c>
      <c r="G160" s="10">
        <f>VLOOKUP(C160,away!$B$2:$E$405,4,FALSE)</f>
        <v>1.0176000000000001</v>
      </c>
      <c r="H160" s="10">
        <f>VLOOKUP(A160,away!$A$2:$E$405,3,FALSE)</f>
        <v>1.05</v>
      </c>
      <c r="I160" s="10">
        <f>VLOOKUP(C160,away!$B$2:$E$405,3,FALSE)</f>
        <v>0.65159999999999996</v>
      </c>
      <c r="J160" s="10">
        <f>VLOOKUP(B160,home!$B$2:$E$405,4,FALSE)</f>
        <v>0.95240000000000002</v>
      </c>
      <c r="K160" s="12">
        <f t="shared" si="224"/>
        <v>1.392449974272</v>
      </c>
      <c r="L160" s="12">
        <f t="shared" si="225"/>
        <v>0.65161303199999998</v>
      </c>
      <c r="M160" s="13">
        <f t="shared" si="226"/>
        <v>0.12950147521678804</v>
      </c>
      <c r="N160" s="13">
        <f t="shared" si="227"/>
        <v>0.18032432583380253</v>
      </c>
      <c r="O160" s="13">
        <f t="shared" si="228"/>
        <v>8.4384848914484098E-2</v>
      </c>
      <c r="P160" s="13">
        <f t="shared" si="229"/>
        <v>0.11750168069991998</v>
      </c>
      <c r="Q160" s="13">
        <f t="shared" si="230"/>
        <v>0.12554630143394704</v>
      </c>
      <c r="R160" s="13">
        <f t="shared" si="231"/>
        <v>2.7493133628014445E-2</v>
      </c>
      <c r="S160" s="13">
        <f t="shared" si="232"/>
        <v>2.6653451136740634E-2</v>
      </c>
      <c r="T160" s="13">
        <f t="shared" si="233"/>
        <v>8.1807606133760175E-2</v>
      </c>
      <c r="U160" s="13">
        <f t="shared" si="234"/>
        <v>3.8282813212985371E-2</v>
      </c>
      <c r="V160" s="13">
        <f t="shared" si="235"/>
        <v>2.6870781886010526E-3</v>
      </c>
      <c r="W160" s="13">
        <f t="shared" si="236"/>
        <v>5.827231473388144E-2</v>
      </c>
      <c r="X160" s="13">
        <f t="shared" si="237"/>
        <v>3.7970999685402754E-2</v>
      </c>
      <c r="Y160" s="13">
        <f t="shared" si="238"/>
        <v>1.2371199116538166E-2</v>
      </c>
      <c r="Z160" s="13">
        <f t="shared" si="239"/>
        <v>5.9716280541772188E-3</v>
      </c>
      <c r="AA160" s="13">
        <f t="shared" si="240"/>
        <v>8.315193330401021E-3</v>
      </c>
      <c r="AB160" s="13">
        <f t="shared" si="241"/>
        <v>5.7892453694918054E-3</v>
      </c>
      <c r="AC160" s="13">
        <f t="shared" si="242"/>
        <v>1.5238060165153114E-4</v>
      </c>
      <c r="AD160" s="13">
        <f t="shared" si="243"/>
        <v>2.0285320787990769E-2</v>
      </c>
      <c r="AE160" s="13">
        <f t="shared" si="244"/>
        <v>1.3218179383755291E-2</v>
      </c>
      <c r="AF160" s="13">
        <f t="shared" si="245"/>
        <v>4.3065689728843384E-3</v>
      </c>
      <c r="AG160" s="13">
        <f t="shared" si="246"/>
        <v>9.3540548864609683E-4</v>
      </c>
      <c r="AH160" s="13">
        <f t="shared" si="247"/>
        <v>9.7279766558966928E-4</v>
      </c>
      <c r="AI160" s="13">
        <f t="shared" si="248"/>
        <v>1.3545720844221965E-3</v>
      </c>
      <c r="AJ160" s="13">
        <f t="shared" si="249"/>
        <v>9.4308693205162857E-4</v>
      </c>
      <c r="AK160" s="13">
        <f t="shared" si="250"/>
        <v>4.3773379142384984E-4</v>
      </c>
      <c r="AL160" s="13">
        <f t="shared" si="251"/>
        <v>5.5304317638533863E-6</v>
      </c>
      <c r="AM160" s="13">
        <f t="shared" si="252"/>
        <v>5.6492588818674002E-3</v>
      </c>
      <c r="AN160" s="13">
        <f t="shared" si="253"/>
        <v>3.6811307085665461E-3</v>
      </c>
      <c r="AO160" s="13">
        <f t="shared" si="254"/>
        <v>1.1993363710986777E-3</v>
      </c>
      <c r="AP160" s="13">
        <f t="shared" si="255"/>
        <v>2.6050106971982893E-4</v>
      </c>
      <c r="AQ160" s="13">
        <f t="shared" si="256"/>
        <v>4.2436472969845267E-5</v>
      </c>
      <c r="AR160" s="13">
        <f t="shared" si="257"/>
        <v>1.2677752727948134E-4</v>
      </c>
      <c r="AS160" s="13">
        <f t="shared" si="258"/>
        <v>1.7653136459858159E-4</v>
      </c>
      <c r="AT160" s="13">
        <f t="shared" si="259"/>
        <v>1.2290554704674802E-4</v>
      </c>
      <c r="AU160" s="13">
        <f t="shared" si="260"/>
        <v>5.7046608607710109E-5</v>
      </c>
      <c r="AV160" s="13">
        <f t="shared" si="261"/>
        <v>1.9858637172027693E-5</v>
      </c>
      <c r="AW160" s="13">
        <f t="shared" si="262"/>
        <v>1.3938816487550473E-7</v>
      </c>
      <c r="AX160" s="13">
        <f t="shared" si="263"/>
        <v>1.3110517307853527E-3</v>
      </c>
      <c r="AY160" s="13">
        <f t="shared" si="264"/>
        <v>8.5429839340589139E-4</v>
      </c>
      <c r="AZ160" s="13">
        <f t="shared" si="265"/>
        <v>2.7833598317997087E-4</v>
      </c>
      <c r="BA160" s="13">
        <f t="shared" si="266"/>
        <v>6.0455784638200621E-5</v>
      </c>
      <c r="BB160" s="13">
        <f t="shared" si="267"/>
        <v>9.8484442825092294E-6</v>
      </c>
      <c r="BC160" s="13">
        <f t="shared" si="268"/>
        <v>1.2834749278817815E-6</v>
      </c>
      <c r="BD160" s="13">
        <f t="shared" si="269"/>
        <v>1.3768314823340919E-5</v>
      </c>
      <c r="BE160" s="13">
        <f t="shared" si="270"/>
        <v>1.9171689621529857E-5</v>
      </c>
      <c r="BF160" s="13">
        <f t="shared" si="271"/>
        <v>1.3347809360125011E-5</v>
      </c>
      <c r="BG160" s="13">
        <f t="shared" si="272"/>
        <v>6.1953856000312101E-6</v>
      </c>
      <c r="BH160" s="13">
        <f t="shared" si="273"/>
        <v>2.1566911298421438E-6</v>
      </c>
      <c r="BI160" s="13">
        <f t="shared" si="274"/>
        <v>6.0061690165226854E-7</v>
      </c>
      <c r="BJ160" s="14">
        <f t="shared" si="275"/>
        <v>0.5483861588860508</v>
      </c>
      <c r="BK160" s="14">
        <f t="shared" si="276"/>
        <v>0.27735589466887095</v>
      </c>
      <c r="BL160" s="14">
        <f t="shared" si="277"/>
        <v>0.16853178512100514</v>
      </c>
      <c r="BM160" s="14">
        <f t="shared" si="278"/>
        <v>0.33463954199790719</v>
      </c>
      <c r="BN160" s="14">
        <f t="shared" si="279"/>
        <v>0.66475176572695616</v>
      </c>
    </row>
    <row r="161" spans="1:66" x14ac:dyDescent="0.25">
      <c r="A161" t="s">
        <v>24</v>
      </c>
      <c r="B161" t="s">
        <v>181</v>
      </c>
      <c r="C161" t="s">
        <v>183</v>
      </c>
      <c r="D161" s="11">
        <v>44201</v>
      </c>
      <c r="E161" s="10">
        <f>VLOOKUP(A161,home!$A$2:$E$405,3,FALSE)</f>
        <v>1.6263000000000001</v>
      </c>
      <c r="F161" s="10">
        <f>VLOOKUP(B161,home!$B$2:$E$405,3,FALSE)</f>
        <v>0.64729999999999999</v>
      </c>
      <c r="G161" s="10">
        <f>VLOOKUP(C161,away!$B$2:$E$405,4,FALSE)</f>
        <v>1.2621</v>
      </c>
      <c r="H161" s="10">
        <f>VLOOKUP(A161,away!$A$2:$E$405,3,FALSE)</f>
        <v>1.4262999999999999</v>
      </c>
      <c r="I161" s="10">
        <f>VLOOKUP(C161,away!$B$2:$E$405,3,FALSE)</f>
        <v>0.88560000000000005</v>
      </c>
      <c r="J161" s="10">
        <f>VLOOKUP(B161,home!$B$2:$E$405,4,FALSE)</f>
        <v>0.84870000000000001</v>
      </c>
      <c r="K161" s="12">
        <f t="shared" si="224"/>
        <v>1.3286177057789998</v>
      </c>
      <c r="L161" s="12">
        <f t="shared" si="225"/>
        <v>1.0720195173360001</v>
      </c>
      <c r="M161" s="13">
        <f t="shared" si="226"/>
        <v>9.0660164126881548E-2</v>
      </c>
      <c r="N161" s="13">
        <f t="shared" si="227"/>
        <v>0.12045269926780493</v>
      </c>
      <c r="O161" s="13">
        <f t="shared" si="228"/>
        <v>9.7189465388902094E-2</v>
      </c>
      <c r="P161" s="13">
        <f t="shared" si="229"/>
        <v>0.1291276445308906</v>
      </c>
      <c r="Q161" s="13">
        <f t="shared" si="230"/>
        <v>8.0017794478039417E-2</v>
      </c>
      <c r="R161" s="13">
        <f t="shared" si="231"/>
        <v>5.2094501888177352E-2</v>
      </c>
      <c r="S161" s="13">
        <f t="shared" si="232"/>
        <v>4.59792587590079E-2</v>
      </c>
      <c r="T161" s="13">
        <f t="shared" si="233"/>
        <v>8.5780637414639066E-2</v>
      </c>
      <c r="U161" s="13">
        <f t="shared" si="234"/>
        <v>6.9213677582369973E-2</v>
      </c>
      <c r="V161" s="13">
        <f t="shared" si="235"/>
        <v>7.2764941446826692E-3</v>
      </c>
      <c r="W161" s="13">
        <f t="shared" si="236"/>
        <v>3.5437686173636067E-2</v>
      </c>
      <c r="X161" s="13">
        <f t="shared" si="237"/>
        <v>3.7989891227365985E-2</v>
      </c>
      <c r="Y161" s="13">
        <f t="shared" si="238"/>
        <v>2.036295242860401E-2</v>
      </c>
      <c r="Z161" s="13">
        <f t="shared" si="239"/>
        <v>1.8615440923341081E-2</v>
      </c>
      <c r="AA161" s="13">
        <f t="shared" si="240"/>
        <v>2.4732804411633932E-2</v>
      </c>
      <c r="AB161" s="13">
        <f t="shared" si="241"/>
        <v>1.6430220927432904E-2</v>
      </c>
      <c r="AC161" s="13">
        <f t="shared" si="242"/>
        <v>6.4774628305237347E-4</v>
      </c>
      <c r="AD161" s="13">
        <f t="shared" si="243"/>
        <v>1.1770784325533133E-2</v>
      </c>
      <c r="AE161" s="13">
        <f t="shared" si="244"/>
        <v>1.2618510531324184E-2</v>
      </c>
      <c r="AF161" s="13">
        <f t="shared" si="245"/>
        <v>6.7636447846446922E-3</v>
      </c>
      <c r="AG161" s="13">
        <f t="shared" si="246"/>
        <v>2.4169197391556529E-3</v>
      </c>
      <c r="AH161" s="13">
        <f t="shared" si="247"/>
        <v>4.9890289984092315E-3</v>
      </c>
      <c r="AI161" s="13">
        <f t="shared" si="248"/>
        <v>6.6285122619313746E-3</v>
      </c>
      <c r="AJ161" s="13">
        <f t="shared" si="249"/>
        <v>4.403379377087617E-3</v>
      </c>
      <c r="AK161" s="13">
        <f t="shared" si="250"/>
        <v>1.9501359352202361E-3</v>
      </c>
      <c r="AL161" s="13">
        <f t="shared" si="251"/>
        <v>3.6903507770902875E-5</v>
      </c>
      <c r="AM161" s="13">
        <f t="shared" si="252"/>
        <v>3.1277744931618493E-3</v>
      </c>
      <c r="AN161" s="13">
        <f t="shared" si="253"/>
        <v>3.353035302495218E-3</v>
      </c>
      <c r="AO161" s="13">
        <f t="shared" si="254"/>
        <v>1.7972596432957462E-3</v>
      </c>
      <c r="AP161" s="13">
        <f t="shared" si="255"/>
        <v>6.4223247177779257E-4</v>
      </c>
      <c r="AQ161" s="13">
        <f t="shared" si="256"/>
        <v>1.7212143610318385E-4</v>
      </c>
      <c r="AR161" s="13">
        <f t="shared" si="257"/>
        <v>1.0696672917699947E-3</v>
      </c>
      <c r="AS161" s="13">
        <f t="shared" si="258"/>
        <v>1.4211789031382863E-3</v>
      </c>
      <c r="AT161" s="13">
        <f t="shared" si="259"/>
        <v>9.4410172689455294E-4</v>
      </c>
      <c r="AU161" s="13">
        <f t="shared" si="260"/>
        <v>4.1811675680287743E-4</v>
      </c>
      <c r="AV161" s="13">
        <f t="shared" si="261"/>
        <v>1.3887933154279873E-4</v>
      </c>
      <c r="AW161" s="13">
        <f t="shared" si="262"/>
        <v>1.4600504959239799E-6</v>
      </c>
      <c r="AX161" s="13">
        <f t="shared" si="263"/>
        <v>6.9260276188312783E-4</v>
      </c>
      <c r="AY161" s="13">
        <f t="shared" si="264"/>
        <v>7.4248367849953124E-4</v>
      </c>
      <c r="AZ161" s="13">
        <f t="shared" si="265"/>
        <v>3.9797849732746264E-4</v>
      </c>
      <c r="BA161" s="13">
        <f t="shared" si="266"/>
        <v>1.4221357220503105E-4</v>
      </c>
      <c r="BB161" s="13">
        <f t="shared" si="267"/>
        <v>3.8113931258466445E-5</v>
      </c>
      <c r="BC161" s="13">
        <f t="shared" si="268"/>
        <v>8.1717756382957384E-6</v>
      </c>
      <c r="BD161" s="13">
        <f t="shared" si="269"/>
        <v>1.911173689722293E-4</v>
      </c>
      <c r="BE161" s="13">
        <f t="shared" si="270"/>
        <v>2.5392192029840188E-4</v>
      </c>
      <c r="BF161" s="13">
        <f t="shared" si="271"/>
        <v>1.6868257959693042E-4</v>
      </c>
      <c r="BG161" s="13">
        <f t="shared" si="272"/>
        <v>7.4704887302985706E-5</v>
      </c>
      <c r="BH161" s="13">
        <f t="shared" si="273"/>
        <v>2.4813558994742897E-5</v>
      </c>
      <c r="BI161" s="13">
        <f t="shared" si="274"/>
        <v>6.5935467647614363E-6</v>
      </c>
      <c r="BJ161" s="14">
        <f t="shared" si="275"/>
        <v>0.42472550793439284</v>
      </c>
      <c r="BK161" s="14">
        <f t="shared" si="276"/>
        <v>0.27447069503078553</v>
      </c>
      <c r="BL161" s="14">
        <f t="shared" si="277"/>
        <v>0.28234350464324331</v>
      </c>
      <c r="BM161" s="14">
        <f t="shared" si="278"/>
        <v>0.42987185522306331</v>
      </c>
      <c r="BN161" s="14">
        <f t="shared" si="279"/>
        <v>0.56954226968069599</v>
      </c>
    </row>
    <row r="162" spans="1:66" x14ac:dyDescent="0.25">
      <c r="A162" t="s">
        <v>24</v>
      </c>
      <c r="B162" t="s">
        <v>288</v>
      </c>
      <c r="C162" t="s">
        <v>294</v>
      </c>
      <c r="D162" s="11">
        <v>44201</v>
      </c>
      <c r="E162" s="10">
        <f>VLOOKUP(A162,home!$A$2:$E$405,3,FALSE)</f>
        <v>1.6263000000000001</v>
      </c>
      <c r="F162" s="10">
        <f>VLOOKUP(B162,home!$B$2:$E$405,3,FALSE)</f>
        <v>0.74429999999999996</v>
      </c>
      <c r="G162" s="10">
        <f>VLOOKUP(C162,away!$B$2:$E$405,4,FALSE)</f>
        <v>0.55020000000000002</v>
      </c>
      <c r="H162" s="10">
        <f>VLOOKUP(A162,away!$A$2:$E$405,3,FALSE)</f>
        <v>1.4262999999999999</v>
      </c>
      <c r="I162" s="10">
        <f>VLOOKUP(C162,away!$B$2:$E$405,3,FALSE)</f>
        <v>1.3284</v>
      </c>
      <c r="J162" s="10">
        <f>VLOOKUP(B162,home!$B$2:$E$405,4,FALSE)</f>
        <v>1.2915000000000001</v>
      </c>
      <c r="K162" s="12">
        <f t="shared" si="224"/>
        <v>0.66599239051799997</v>
      </c>
      <c r="L162" s="12">
        <f t="shared" si="225"/>
        <v>2.44700107218</v>
      </c>
      <c r="M162" s="13">
        <f t="shared" si="226"/>
        <v>4.446764367546463E-2</v>
      </c>
      <c r="N162" s="13">
        <f t="shared" si="227"/>
        <v>2.9615112312125307E-2</v>
      </c>
      <c r="O162" s="13">
        <f t="shared" si="228"/>
        <v>0.10881237175118014</v>
      </c>
      <c r="P162" s="13">
        <f t="shared" si="229"/>
        <v>7.2468211580501748E-2</v>
      </c>
      <c r="Q162" s="13">
        <f t="shared" si="230"/>
        <v>9.8617197221056926E-3</v>
      </c>
      <c r="R162" s="13">
        <f t="shared" si="231"/>
        <v>0.13313199517079327</v>
      </c>
      <c r="S162" s="13">
        <f t="shared" si="232"/>
        <v>2.9525072927205732E-2</v>
      </c>
      <c r="T162" s="13">
        <f t="shared" si="233"/>
        <v>2.4131638733531281E-2</v>
      </c>
      <c r="U162" s="13">
        <f t="shared" si="234"/>
        <v>8.8664895718227429E-2</v>
      </c>
      <c r="V162" s="13">
        <f t="shared" si="235"/>
        <v>5.3462824126284557E-3</v>
      </c>
      <c r="W162" s="13">
        <f t="shared" si="236"/>
        <v>2.1892767641145589E-3</v>
      </c>
      <c r="X162" s="13">
        <f t="shared" si="237"/>
        <v>5.3571625890870868E-3</v>
      </c>
      <c r="Y162" s="13">
        <f t="shared" si="238"/>
        <v>6.5544912996693431E-3</v>
      </c>
      <c r="Z162" s="13">
        <f t="shared" si="239"/>
        <v>0.10859137830813126</v>
      </c>
      <c r="AA162" s="13">
        <f t="shared" si="240"/>
        <v>7.2321031629076826E-2</v>
      </c>
      <c r="AB162" s="13">
        <f t="shared" si="241"/>
        <v>2.4082628369688375E-2</v>
      </c>
      <c r="AC162" s="13">
        <f t="shared" si="242"/>
        <v>5.4454696300509843E-4</v>
      </c>
      <c r="AD162" s="13">
        <f t="shared" si="243"/>
        <v>3.6451041640954163E-4</v>
      </c>
      <c r="AE162" s="13">
        <f t="shared" si="244"/>
        <v>8.9195737977492654E-4</v>
      </c>
      <c r="AF162" s="13">
        <f t="shared" si="245"/>
        <v>1.0913103323240544E-3</v>
      </c>
      <c r="AG162" s="13">
        <f t="shared" si="246"/>
        <v>8.9014585109269129E-4</v>
      </c>
      <c r="AH162" s="13">
        <f t="shared" si="247"/>
        <v>6.6430804787375286E-2</v>
      </c>
      <c r="AI162" s="13">
        <f t="shared" si="248"/>
        <v>4.4242410484378658E-2</v>
      </c>
      <c r="AJ162" s="13">
        <f t="shared" si="249"/>
        <v>1.4732554360384982E-2</v>
      </c>
      <c r="AK162" s="13">
        <f t="shared" si="250"/>
        <v>3.2705896989697262E-3</v>
      </c>
      <c r="AL162" s="13">
        <f t="shared" si="251"/>
        <v>3.5497580954438354E-5</v>
      </c>
      <c r="AM162" s="13">
        <f t="shared" si="252"/>
        <v>4.8552232718660442E-5</v>
      </c>
      <c r="AN162" s="13">
        <f t="shared" si="253"/>
        <v>1.1880736551929498E-4</v>
      </c>
      <c r="AO162" s="13">
        <f t="shared" si="254"/>
        <v>1.4536087540429799E-4</v>
      </c>
      <c r="AP162" s="13">
        <f t="shared" si="255"/>
        <v>1.1856607265578021E-4</v>
      </c>
      <c r="AQ162" s="13">
        <f t="shared" si="256"/>
        <v>7.2532826728216474E-5</v>
      </c>
      <c r="AR162" s="13">
        <f t="shared" si="257"/>
        <v>3.2511250108097495E-2</v>
      </c>
      <c r="AS162" s="13">
        <f t="shared" si="258"/>
        <v>2.1652245178220435E-2</v>
      </c>
      <c r="AT162" s="13">
        <f t="shared" si="259"/>
        <v>7.2101152631624324E-3</v>
      </c>
      <c r="AU162" s="13">
        <f t="shared" si="260"/>
        <v>1.6006273000079556E-3</v>
      </c>
      <c r="AV162" s="13">
        <f t="shared" si="261"/>
        <v>2.6650140046516753E-4</v>
      </c>
      <c r="AW162" s="13">
        <f t="shared" si="262"/>
        <v>1.6069400845805934E-6</v>
      </c>
      <c r="AX162" s="13">
        <f t="shared" si="263"/>
        <v>5.3892362555478202E-6</v>
      </c>
      <c r="AY162" s="13">
        <f t="shared" si="264"/>
        <v>1.3187466895556843E-5</v>
      </c>
      <c r="AZ162" s="13">
        <f t="shared" si="265"/>
        <v>1.6134872816382925E-5</v>
      </c>
      <c r="BA162" s="13">
        <f t="shared" si="266"/>
        <v>1.3160683693725655E-5</v>
      </c>
      <c r="BB162" s="13">
        <f t="shared" si="267"/>
        <v>8.0510517772921279E-6</v>
      </c>
      <c r="BC162" s="13">
        <f t="shared" si="268"/>
        <v>3.9401864662421038E-6</v>
      </c>
      <c r="BD162" s="13">
        <f t="shared" si="269"/>
        <v>1.325917731207113E-2</v>
      </c>
      <c r="BE162" s="13">
        <f t="shared" si="270"/>
        <v>8.8305111943682794E-3</v>
      </c>
      <c r="BF162" s="13">
        <f t="shared" si="271"/>
        <v>2.9405266299166446E-3</v>
      </c>
      <c r="BG162" s="13">
        <f t="shared" si="272"/>
        <v>6.527894532133415E-4</v>
      </c>
      <c r="BH162" s="13">
        <f t="shared" si="273"/>
        <v>1.0868820211262284E-4</v>
      </c>
      <c r="BI162" s="13">
        <f t="shared" si="274"/>
        <v>1.4477103109217843E-5</v>
      </c>
      <c r="BJ162" s="14">
        <f t="shared" si="275"/>
        <v>8.1511008271165475E-2</v>
      </c>
      <c r="BK162" s="14">
        <f t="shared" si="276"/>
        <v>0.15240044260665567</v>
      </c>
      <c r="BL162" s="14">
        <f t="shared" si="277"/>
        <v>0.6447361911148195</v>
      </c>
      <c r="BM162" s="14">
        <f t="shared" si="278"/>
        <v>0.58887038556178994</v>
      </c>
      <c r="BN162" s="14">
        <f t="shared" si="279"/>
        <v>0.39835705421217082</v>
      </c>
    </row>
    <row r="163" spans="1:66" x14ac:dyDescent="0.25">
      <c r="A163" t="s">
        <v>24</v>
      </c>
      <c r="B163" t="s">
        <v>327</v>
      </c>
      <c r="C163" t="s">
        <v>289</v>
      </c>
      <c r="D163" s="11">
        <v>44201</v>
      </c>
      <c r="E163" s="10">
        <f>VLOOKUP(A163,home!$A$2:$E$405,3,FALSE)</f>
        <v>1.6263000000000001</v>
      </c>
      <c r="F163" s="10">
        <f>VLOOKUP(B163,home!$B$2:$E$405,3,FALSE)</f>
        <v>1.0032000000000001</v>
      </c>
      <c r="G163" s="10">
        <f>VLOOKUP(C163,away!$B$2:$E$405,4,FALSE)</f>
        <v>1.1651</v>
      </c>
      <c r="H163" s="10">
        <f>VLOOKUP(A163,away!$A$2:$E$405,3,FALSE)</f>
        <v>1.4262999999999999</v>
      </c>
      <c r="I163" s="10">
        <f>VLOOKUP(C163,away!$B$2:$E$405,3,FALSE)</f>
        <v>0.77490000000000003</v>
      </c>
      <c r="J163" s="10">
        <f>VLOOKUP(B163,home!$B$2:$E$405,4,FALSE)</f>
        <v>0.88560000000000005</v>
      </c>
      <c r="K163" s="12">
        <f t="shared" si="224"/>
        <v>1.9008654968160004</v>
      </c>
      <c r="L163" s="12">
        <f t="shared" si="225"/>
        <v>0.97880042887200003</v>
      </c>
      <c r="M163" s="13">
        <f t="shared" si="226"/>
        <v>5.6153519149233881E-2</v>
      </c>
      <c r="N163" s="13">
        <f t="shared" si="227"/>
        <v>0.10674028707557526</v>
      </c>
      <c r="O163" s="13">
        <f t="shared" si="228"/>
        <v>5.4963088625942187E-2</v>
      </c>
      <c r="P163" s="13">
        <f t="shared" si="229"/>
        <v>0.10447743876749346</v>
      </c>
      <c r="Q163" s="13">
        <f t="shared" si="230"/>
        <v>0.10144946441109795</v>
      </c>
      <c r="R163" s="13">
        <f t="shared" si="231"/>
        <v>2.6898947359600977E-2</v>
      </c>
      <c r="S163" s="13">
        <f t="shared" si="232"/>
        <v>4.8596843870132897E-2</v>
      </c>
      <c r="T163" s="13">
        <f t="shared" si="233"/>
        <v>9.9298779274417381E-2</v>
      </c>
      <c r="U163" s="13">
        <f t="shared" si="234"/>
        <v>5.1131280936535357E-2</v>
      </c>
      <c r="V163" s="13">
        <f t="shared" si="235"/>
        <v>1.0046414536948768E-2</v>
      </c>
      <c r="W163" s="13">
        <f t="shared" si="236"/>
        <v>6.4280595523172945E-2</v>
      </c>
      <c r="X163" s="13">
        <f t="shared" si="237"/>
        <v>6.2917874466229234E-2</v>
      </c>
      <c r="Y163" s="13">
        <f t="shared" si="238"/>
        <v>3.0792021255629916E-2</v>
      </c>
      <c r="Z163" s="13">
        <f t="shared" si="239"/>
        <v>8.7762337372609307E-3</v>
      </c>
      <c r="AA163" s="13">
        <f t="shared" si="240"/>
        <v>1.6682439903151845E-2</v>
      </c>
      <c r="AB163" s="13">
        <f t="shared" si="241"/>
        <v>1.5855537207303903E-2</v>
      </c>
      <c r="AC163" s="13">
        <f t="shared" si="242"/>
        <v>1.1682523147251871E-3</v>
      </c>
      <c r="AD163" s="13">
        <f t="shared" si="243"/>
        <v>3.0547191536196141E-2</v>
      </c>
      <c r="AE163" s="13">
        <f t="shared" si="244"/>
        <v>2.9899604176463909E-2</v>
      </c>
      <c r="AF163" s="13">
        <f t="shared" si="245"/>
        <v>1.4632872695512958E-2</v>
      </c>
      <c r="AG163" s="13">
        <f t="shared" si="246"/>
        <v>4.7742206899991551E-3</v>
      </c>
      <c r="AH163" s="13">
        <f t="shared" si="247"/>
        <v>2.1475453364779786E-3</v>
      </c>
      <c r="AI163" s="13">
        <f t="shared" si="248"/>
        <v>4.0821948329590975E-3</v>
      </c>
      <c r="AJ163" s="13">
        <f t="shared" si="249"/>
        <v>3.8798516546262531E-3</v>
      </c>
      <c r="AK163" s="13">
        <f t="shared" si="250"/>
        <v>2.4583587143478373E-3</v>
      </c>
      <c r="AL163" s="13">
        <f t="shared" si="251"/>
        <v>8.694451320303294E-5</v>
      </c>
      <c r="AM163" s="13">
        <f t="shared" si="252"/>
        <v>1.1613220483156996E-2</v>
      </c>
      <c r="AN163" s="13">
        <f t="shared" si="253"/>
        <v>1.1367025189499162E-2</v>
      </c>
      <c r="AO163" s="13">
        <f t="shared" si="254"/>
        <v>5.5630245652403031E-3</v>
      </c>
      <c r="AP163" s="13">
        <f t="shared" si="255"/>
        <v>1.815030276760894E-3</v>
      </c>
      <c r="AQ163" s="13">
        <f t="shared" si="256"/>
        <v>4.441381033273069E-4</v>
      </c>
      <c r="AR163" s="13">
        <f t="shared" si="257"/>
        <v>4.2040365927334183E-4</v>
      </c>
      <c r="AS163" s="13">
        <f t="shared" si="258"/>
        <v>7.9913081064788562E-4</v>
      </c>
      <c r="AT163" s="13">
        <f t="shared" si="259"/>
        <v>7.5952009270158325E-4</v>
      </c>
      <c r="AU163" s="13">
        <f t="shared" si="260"/>
        <v>4.8124851278497647E-4</v>
      </c>
      <c r="AV163" s="13">
        <f t="shared" si="261"/>
        <v>2.28697173336744E-4</v>
      </c>
      <c r="AW163" s="13">
        <f t="shared" si="262"/>
        <v>4.4935048852406794E-6</v>
      </c>
      <c r="AX163" s="13">
        <f t="shared" si="263"/>
        <v>3.6791950205583238E-3</v>
      </c>
      <c r="AY163" s="13">
        <f t="shared" si="264"/>
        <v>3.6011976640262142E-3</v>
      </c>
      <c r="AZ163" s="13">
        <f t="shared" si="265"/>
        <v>1.7624269090008515E-3</v>
      </c>
      <c r="BA163" s="13">
        <f t="shared" si="266"/>
        <v>5.7502140479519573E-4</v>
      </c>
      <c r="BB163" s="13">
        <f t="shared" si="267"/>
        <v>1.4070779940602936E-4</v>
      </c>
      <c r="BC163" s="13">
        <f t="shared" si="268"/>
        <v>2.7544970880851381E-5</v>
      </c>
      <c r="BD163" s="13">
        <f t="shared" si="269"/>
        <v>6.8581880332684177E-5</v>
      </c>
      <c r="BE163" s="13">
        <f t="shared" si="270"/>
        <v>1.3036493003116319E-4</v>
      </c>
      <c r="BF163" s="13">
        <f t="shared" si="271"/>
        <v>1.239030987455351E-4</v>
      </c>
      <c r="BG163" s="13">
        <f t="shared" si="272"/>
        <v>7.85077084513245E-5</v>
      </c>
      <c r="BH163" s="13">
        <f t="shared" si="273"/>
        <v>3.730814855730318E-5</v>
      </c>
      <c r="BI163" s="13">
        <f t="shared" si="274"/>
        <v>1.4183554468532648E-5</v>
      </c>
      <c r="BJ163" s="14">
        <f t="shared" si="275"/>
        <v>0.58592144349094699</v>
      </c>
      <c r="BK163" s="14">
        <f t="shared" si="276"/>
        <v>0.22413061081576346</v>
      </c>
      <c r="BL163" s="14">
        <f t="shared" si="277"/>
        <v>0.1812410941402765</v>
      </c>
      <c r="BM163" s="14">
        <f t="shared" si="278"/>
        <v>0.54578993263616316</v>
      </c>
      <c r="BN163" s="14">
        <f t="shared" si="279"/>
        <v>0.45068274538894371</v>
      </c>
    </row>
    <row r="164" spans="1:66" x14ac:dyDescent="0.25">
      <c r="A164" t="s">
        <v>27</v>
      </c>
      <c r="B164" t="s">
        <v>187</v>
      </c>
      <c r="C164" t="s">
        <v>298</v>
      </c>
      <c r="D164" s="11">
        <v>44201</v>
      </c>
      <c r="E164" s="10">
        <f>VLOOKUP(A164,home!$A$2:$E$405,3,FALSE)</f>
        <v>1.3026</v>
      </c>
      <c r="F164" s="10">
        <f>VLOOKUP(B164,home!$B$2:$E$405,3,FALSE)</f>
        <v>0.72729999999999995</v>
      </c>
      <c r="G164" s="10">
        <f>VLOOKUP(C164,away!$B$2:$E$405,4,FALSE)</f>
        <v>0.80810000000000004</v>
      </c>
      <c r="H164" s="10">
        <f>VLOOKUP(A164,away!$A$2:$E$405,3,FALSE)</f>
        <v>1.1000000000000001</v>
      </c>
      <c r="I164" s="10">
        <f>VLOOKUP(C164,away!$B$2:$E$405,3,FALSE)</f>
        <v>1.4354</v>
      </c>
      <c r="J164" s="10">
        <f>VLOOKUP(B164,home!$B$2:$E$405,4,FALSE)</f>
        <v>0.90910000000000002</v>
      </c>
      <c r="K164" s="12">
        <f t="shared" si="224"/>
        <v>0.765578569938</v>
      </c>
      <c r="L164" s="12">
        <f t="shared" si="225"/>
        <v>1.4354143540000002</v>
      </c>
      <c r="M164" s="13">
        <f t="shared" si="226"/>
        <v>0.1106931938562196</v>
      </c>
      <c r="N164" s="13">
        <f t="shared" si="227"/>
        <v>8.4744337054314417E-2</v>
      </c>
      <c r="O164" s="13">
        <f t="shared" si="228"/>
        <v>0.15889059935132227</v>
      </c>
      <c r="P164" s="13">
        <f t="shared" si="229"/>
        <v>0.12164323782797701</v>
      </c>
      <c r="Q164" s="13">
        <f t="shared" si="230"/>
        <v>3.2439224186192946E-2</v>
      </c>
      <c r="R164" s="13">
        <f t="shared" si="231"/>
        <v>0.11403692351227555</v>
      </c>
      <c r="S164" s="13">
        <f t="shared" si="232"/>
        <v>3.3419121794637699E-2</v>
      </c>
      <c r="T164" s="13">
        <f t="shared" si="233"/>
        <v>4.656372802948533E-2</v>
      </c>
      <c r="U164" s="13">
        <f t="shared" si="234"/>
        <v>8.7304224822657012E-2</v>
      </c>
      <c r="V164" s="13">
        <f t="shared" si="235"/>
        <v>4.0805582016056035E-3</v>
      </c>
      <c r="W164" s="13">
        <f t="shared" si="236"/>
        <v>8.2782582874545915E-3</v>
      </c>
      <c r="X164" s="13">
        <f t="shared" si="237"/>
        <v>1.188273077193178E-2</v>
      </c>
      <c r="Y164" s="13">
        <f t="shared" si="238"/>
        <v>8.5283211573741902E-3</v>
      </c>
      <c r="Z164" s="13">
        <f t="shared" si="239"/>
        <v>5.4563412298506836E-2</v>
      </c>
      <c r="AA164" s="13">
        <f t="shared" si="240"/>
        <v>4.1772579158428344E-2</v>
      </c>
      <c r="AB164" s="13">
        <f t="shared" si="241"/>
        <v>1.5990095707365738E-2</v>
      </c>
      <c r="AC164" s="13">
        <f t="shared" si="242"/>
        <v>2.8026356821086198E-4</v>
      </c>
      <c r="AD164" s="13">
        <f t="shared" si="243"/>
        <v>1.5844142853217208E-3</v>
      </c>
      <c r="AE164" s="13">
        <f t="shared" si="244"/>
        <v>2.2742910078334499E-3</v>
      </c>
      <c r="AF164" s="13">
        <f t="shared" si="245"/>
        <v>1.6322749789086306E-3</v>
      </c>
      <c r="AG164" s="13">
        <f t="shared" si="246"/>
        <v>7.8099697813349884E-4</v>
      </c>
      <c r="AH164" s="13">
        <f t="shared" si="247"/>
        <v>1.9580276304124202E-2</v>
      </c>
      <c r="AI164" s="13">
        <f t="shared" si="248"/>
        <v>1.4990239931902315E-2</v>
      </c>
      <c r="AJ164" s="13">
        <f t="shared" si="249"/>
        <v>5.738103225046638E-3</v>
      </c>
      <c r="AK164" s="13">
        <f t="shared" si="250"/>
        <v>1.4643229537292769E-3</v>
      </c>
      <c r="AL164" s="13">
        <f t="shared" si="251"/>
        <v>1.2319517287277469E-5</v>
      </c>
      <c r="AM164" s="13">
        <f t="shared" si="252"/>
        <v>2.4259872454918834E-4</v>
      </c>
      <c r="AN164" s="13">
        <f t="shared" si="253"/>
        <v>3.4822969147999721E-4</v>
      </c>
      <c r="AO164" s="13">
        <f t="shared" si="254"/>
        <v>2.4992694881968979E-4</v>
      </c>
      <c r="AP164" s="13">
        <f t="shared" si="255"/>
        <v>1.1958290992906875E-4</v>
      </c>
      <c r="AQ164" s="13">
        <f t="shared" si="256"/>
        <v>4.2912756351318583E-5</v>
      </c>
      <c r="AR164" s="13">
        <f t="shared" si="257"/>
        <v>5.6211619324451892E-3</v>
      </c>
      <c r="AS164" s="13">
        <f t="shared" si="258"/>
        <v>4.3034411136313126E-3</v>
      </c>
      <c r="AT164" s="13">
        <f t="shared" si="259"/>
        <v>1.6473111467931272E-3</v>
      </c>
      <c r="AU164" s="13">
        <f t="shared" si="260"/>
        <v>4.2038203733493626E-4</v>
      </c>
      <c r="AV164" s="13">
        <f t="shared" si="261"/>
        <v>8.0458869742625869E-5</v>
      </c>
      <c r="AW164" s="13">
        <f t="shared" si="262"/>
        <v>3.7606095407995018E-7</v>
      </c>
      <c r="AX164" s="13">
        <f t="shared" si="263"/>
        <v>3.0954730768191716E-5</v>
      </c>
      <c r="AY164" s="13">
        <f t="shared" si="264"/>
        <v>4.4432864868867852E-5</v>
      </c>
      <c r="AZ164" s="13">
        <f t="shared" si="265"/>
        <v>3.1889786011057625E-5</v>
      </c>
      <c r="BA164" s="13">
        <f t="shared" si="266"/>
        <v>1.5258352195420179E-5</v>
      </c>
      <c r="BB164" s="13">
        <f t="shared" si="267"/>
        <v>5.4755144399233818E-6</v>
      </c>
      <c r="BC164" s="13">
        <f t="shared" si="268"/>
        <v>1.5719264045200585E-6</v>
      </c>
      <c r="BD164" s="13">
        <f t="shared" si="269"/>
        <v>1.3447827539983662E-3</v>
      </c>
      <c r="BE164" s="13">
        <f t="shared" si="270"/>
        <v>1.0295368576833544E-3</v>
      </c>
      <c r="BF164" s="13">
        <f t="shared" si="271"/>
        <v>3.9409567760184238E-4</v>
      </c>
      <c r="BG164" s="13">
        <f t="shared" si="272"/>
        <v>1.0057040175905518E-4</v>
      </c>
      <c r="BH164" s="13">
        <f t="shared" si="273"/>
        <v>1.9248636089196898E-5</v>
      </c>
      <c r="BI164" s="13">
        <f t="shared" si="274"/>
        <v>2.9472686580848686E-6</v>
      </c>
      <c r="BJ164" s="14">
        <f t="shared" si="275"/>
        <v>0.19984141094276778</v>
      </c>
      <c r="BK164" s="14">
        <f t="shared" si="276"/>
        <v>0.27017312763080686</v>
      </c>
      <c r="BL164" s="14">
        <f t="shared" si="277"/>
        <v>0.47473130166258837</v>
      </c>
      <c r="BM164" s="14">
        <f t="shared" si="278"/>
        <v>0.37681767994245335</v>
      </c>
      <c r="BN164" s="14">
        <f t="shared" si="279"/>
        <v>0.62244751578830182</v>
      </c>
    </row>
    <row r="165" spans="1:66" x14ac:dyDescent="0.25">
      <c r="A165" t="s">
        <v>27</v>
      </c>
      <c r="B165" t="s">
        <v>191</v>
      </c>
      <c r="C165" t="s">
        <v>328</v>
      </c>
      <c r="D165" s="11">
        <v>44201</v>
      </c>
      <c r="E165" s="10">
        <f>VLOOKUP(A165,home!$A$2:$E$405,3,FALSE)</f>
        <v>1.3026</v>
      </c>
      <c r="F165" s="10">
        <f>VLOOKUP(B165,home!$B$2:$E$405,3,FALSE)</f>
        <v>1.4545999999999999</v>
      </c>
      <c r="G165" s="10">
        <f>VLOOKUP(C165,away!$B$2:$E$405,4,FALSE)</f>
        <v>0.92930000000000001</v>
      </c>
      <c r="H165" s="10">
        <f>VLOOKUP(A165,away!$A$2:$E$405,3,FALSE)</f>
        <v>1.1000000000000001</v>
      </c>
      <c r="I165" s="10">
        <f>VLOOKUP(C165,away!$B$2:$E$405,3,FALSE)</f>
        <v>0.90910000000000002</v>
      </c>
      <c r="J165" s="10">
        <f>VLOOKUP(B165,home!$B$2:$E$405,4,FALSE)</f>
        <v>1.2919</v>
      </c>
      <c r="K165" s="12">
        <f t="shared" ref="K165:K228" si="280">E165*F165*G165</f>
        <v>1.760802289428</v>
      </c>
      <c r="L165" s="12">
        <f t="shared" ref="L165:L228" si="281">H165*I165*J165</f>
        <v>1.291912919</v>
      </c>
      <c r="M165" s="13">
        <f t="shared" ref="M165:M228" si="282">_xlfn.POISSON.DIST(0,K165,FALSE) * _xlfn.POISSON.DIST(0,L165,FALSE)</f>
        <v>4.7230509456043485E-2</v>
      </c>
      <c r="N165" s="13">
        <f t="shared" ref="N165:N228" si="283">_xlfn.POISSON.DIST(1,K165,FALSE) * _xlfn.POISSON.DIST(0,L165,FALSE)</f>
        <v>8.3163589181052183E-2</v>
      </c>
      <c r="O165" s="13">
        <f t="shared" ref="O165:O228" si="284">_xlfn.POISSON.DIST(0,K165,FALSE) * _xlfn.POISSON.DIST(1,L165,FALSE)</f>
        <v>6.1017705337214255E-2</v>
      </c>
      <c r="P165" s="13">
        <f t="shared" ref="P165:P228" si="285">_xlfn.POISSON.DIST(1,K165,FALSE) * _xlfn.POISSON.DIST(1,L165,FALSE)</f>
        <v>0.10744011525340996</v>
      </c>
      <c r="Q165" s="13">
        <f t="shared" ref="Q165:Q228" si="286">_xlfn.POISSON.DIST(2,K165,FALSE) * _xlfn.POISSON.DIST(0,L165,FALSE)</f>
        <v>7.321731911352318E-2</v>
      </c>
      <c r="R165" s="13">
        <f t="shared" ref="R165:R228" si="287">_xlfn.POISSON.DIST(0,K165,FALSE) * _xlfn.POISSON.DIST(2,L165,FALSE)</f>
        <v>3.9414780906441176E-2</v>
      </c>
      <c r="S165" s="13">
        <f t="shared" ref="S165:S228" si="288">_xlfn.POISSON.DIST(2,K165,FALSE) * _xlfn.POISSON.DIST(2,L165,FALSE)</f>
        <v>6.1101280182088713E-2</v>
      </c>
      <c r="T165" s="13">
        <f t="shared" ref="T165:T228" si="289">_xlfn.POISSON.DIST(2,K165,FALSE) * _xlfn.POISSON.DIST(1,L165,FALSE)</f>
        <v>9.459040045730624E-2</v>
      </c>
      <c r="U165" s="13">
        <f t="shared" ref="U165:U228" si="290">_xlfn.POISSON.DIST(1,K165,FALSE) * _xlfn.POISSON.DIST(2,L165,FALSE)</f>
        <v>6.9401636457364649E-2</v>
      </c>
      <c r="V165" s="13">
        <f t="shared" ref="V165:V228" si="291">_xlfn.POISSON.DIST(3,K165,FALSE) * _xlfn.POISSON.DIST(3,L165,FALSE)</f>
        <v>1.5443709915713529E-2</v>
      </c>
      <c r="W165" s="13">
        <f t="shared" ref="W165:W228" si="292">_xlfn.POISSON.DIST(3,K165,FALSE) * _xlfn.POISSON.DIST(0,L165,FALSE)</f>
        <v>4.297374104029069E-2</v>
      </c>
      <c r="X165" s="13">
        <f t="shared" ref="X165:X228" si="293">_xlfn.POISSON.DIST(3,K165,FALSE) * _xlfn.POISSON.DIST(1,L165,FALSE)</f>
        <v>5.5518331227712055E-2</v>
      </c>
      <c r="Y165" s="13">
        <f t="shared" ref="Y165:Y228" si="294">_xlfn.POISSON.DIST(3,K165,FALSE) * _xlfn.POISSON.DIST(2,L165,FALSE)</f>
        <v>3.5862424677201167E-2</v>
      </c>
      <c r="Z165" s="13">
        <f t="shared" ref="Z165:Z228" si="295">_xlfn.POISSON.DIST(0,K165,FALSE) * _xlfn.POISSON.DIST(3,L165,FALSE)</f>
        <v>1.6973488217528625E-2</v>
      </c>
      <c r="AA165" s="13">
        <f t="shared" ref="AA165:AA228" si="296">_xlfn.POISSON.DIST(1,K165,FALSE) * _xlfn.POISSON.DIST(3,L165,FALSE)</f>
        <v>2.9886956913003589E-2</v>
      </c>
      <c r="AB165" s="13">
        <f t="shared" ref="AB165:AB228" si="297">_xlfn.POISSON.DIST(2,K165,FALSE) * _xlfn.POISSON.DIST(3,L165,FALSE)</f>
        <v>2.631251107822636E-2</v>
      </c>
      <c r="AC165" s="13">
        <f t="shared" ref="AC165:AC228" si="298">_xlfn.POISSON.DIST(4,K165,FALSE) * _xlfn.POISSON.DIST(4,L165,FALSE)</f>
        <v>2.1957125706381932E-3</v>
      </c>
      <c r="AD165" s="13">
        <f t="shared" ref="AD165:AD228" si="299">_xlfn.POISSON.DIST(4,K165,FALSE) * _xlfn.POISSON.DIST(0,L165,FALSE)</f>
        <v>1.8917065402257467E-2</v>
      </c>
      <c r="AE165" s="13">
        <f t="shared" ref="AE165:AE228" si="300">_xlfn.POISSON.DIST(4,K165,FALSE) * _xlfn.POISSON.DIST(1,L165,FALSE)</f>
        <v>2.4439201182744362E-2</v>
      </c>
      <c r="AF165" s="13">
        <f t="shared" ref="AF165:AF228" si="301">_xlfn.POISSON.DIST(4,K165,FALSE) * _xlfn.POISSON.DIST(2,L165,FALSE)</f>
        <v>1.5786659869013758E-2</v>
      </c>
      <c r="AG165" s="13">
        <f t="shared" ref="AG165:AG228" si="302">_xlfn.POISSON.DIST(4,K165,FALSE) * _xlfn.POISSON.DIST(3,L165,FALSE)</f>
        <v>6.7983299442125741E-3</v>
      </c>
      <c r="AH165" s="13">
        <f t="shared" ref="AH165:AH228" si="303">_xlfn.POISSON.DIST(0,K165,FALSE) * _xlfn.POISSON.DIST(4,L165,FALSE)</f>
        <v>5.4820671771798786E-3</v>
      </c>
      <c r="AI165" s="13">
        <f t="shared" ref="AI165:AI228" si="304">_xlfn.POISSON.DIST(1,K165,FALSE) * _xlfn.POISSON.DIST(4,L165,FALSE)</f>
        <v>9.6528364363764243E-3</v>
      </c>
      <c r="AJ165" s="13">
        <f t="shared" ref="AJ165:AJ228" si="305">_xlfn.POISSON.DIST(2,K165,FALSE) * _xlfn.POISSON.DIST(4,L165,FALSE)</f>
        <v>8.4983682483228129E-3</v>
      </c>
      <c r="AK165" s="13">
        <f t="shared" ref="AK165:AK228" si="306">_xlfn.POISSON.DIST(3,K165,FALSE) * _xlfn.POISSON.DIST(4,L165,FALSE)</f>
        <v>4.9879820893496771E-3</v>
      </c>
      <c r="AL165" s="13">
        <f t="shared" ref="AL165:AL228" si="307">_xlfn.POISSON.DIST(5,K165,FALSE) * _xlfn.POISSON.DIST(5,L165,FALSE)</f>
        <v>1.9979256151982287E-4</v>
      </c>
      <c r="AM165" s="13">
        <f t="shared" ref="AM165:AM228" si="308">_xlfn.POISSON.DIST(5,K165,FALSE) * _xlfn.POISSON.DIST(0,L165,FALSE)</f>
        <v>6.661842413910833E-3</v>
      </c>
      <c r="AN165" s="13">
        <f t="shared" ref="AN165:AN228" si="309">_xlfn.POISSON.DIST(5,K165,FALSE) * _xlfn.POISSON.DIST(1,L165,FALSE)</f>
        <v>8.6065202788735522E-3</v>
      </c>
      <c r="AO165" s="13">
        <f t="shared" ref="AO165:AO228" si="310">_xlfn.POISSON.DIST(5,K165,FALSE) * _xlfn.POISSON.DIST(2,L165,FALSE)</f>
        <v>5.559437367956113E-3</v>
      </c>
      <c r="AP165" s="13">
        <f t="shared" ref="AP165:AP228" si="311">_xlfn.POISSON.DIST(5,K165,FALSE) * _xlfn.POISSON.DIST(3,L165,FALSE)</f>
        <v>2.394102986011286E-3</v>
      </c>
      <c r="AQ165" s="13">
        <f t="shared" ref="AQ165:AQ228" si="312">_xlfn.POISSON.DIST(5,K165,FALSE) * _xlfn.POISSON.DIST(4,L165,FALSE)</f>
        <v>7.7324314426111419E-4</v>
      </c>
      <c r="AR165" s="13">
        <f t="shared" ref="AR165:AR228" si="313">_xlfn.POISSON.DIST(0,K165,FALSE) * _xlfn.POISSON.DIST(5,L165,FALSE)</f>
        <v>1.4164706818049098E-3</v>
      </c>
      <c r="AS165" s="13">
        <f t="shared" ref="AS165:AS228" si="314">_xlfn.POISSON.DIST(1,K165,FALSE) * _xlfn.POISSON.DIST(5,L165,FALSE)</f>
        <v>2.4941248194297254E-3</v>
      </c>
      <c r="AT165" s="13">
        <f t="shared" ref="AT165:AT228" si="315">_xlfn.POISSON.DIST(2,K165,FALSE) * _xlfn.POISSON.DIST(5,L165,FALSE)</f>
        <v>2.1958303460855289E-3</v>
      </c>
      <c r="AU165" s="13">
        <f t="shared" ref="AU165:AU228" si="316">_xlfn.POISSON.DIST(3,K165,FALSE) * _xlfn.POISSON.DIST(5,L165,FALSE)</f>
        <v>1.2888077001942924E-3</v>
      </c>
      <c r="AV165" s="13">
        <f t="shared" ref="AV165:AV228" si="317">_xlfn.POISSON.DIST(4,K165,FALSE) * _xlfn.POISSON.DIST(5,L165,FALSE)</f>
        <v>5.6733388728363659E-4</v>
      </c>
      <c r="AW165" s="13">
        <f t="shared" ref="AW165:AW228" si="318">_xlfn.POISSON.DIST(6,K165,FALSE) * _xlfn.POISSON.DIST(6,L165,FALSE)</f>
        <v>1.26246878716544E-5</v>
      </c>
      <c r="AX165" s="13">
        <f t="shared" ref="AX165:AX228" si="319">_xlfn.POISSON.DIST(6,K165,FALSE) * _xlfn.POISSON.DIST(0,L165,FALSE)</f>
        <v>1.9550312290371251E-3</v>
      </c>
      <c r="AY165" s="13">
        <f t="shared" ref="AY165:AY228" si="320">_xlfn.POISSON.DIST(6,K165,FALSE) * _xlfn.POISSON.DIST(1,L165,FALSE)</f>
        <v>2.5257301018415104E-3</v>
      </c>
      <c r="AZ165" s="13">
        <f t="shared" ref="AZ165:AZ228" si="321">_xlfn.POISSON.DIST(6,K165,FALSE) * _xlfn.POISSON.DIST(2,L165,FALSE)</f>
        <v>1.6315116742381165E-3</v>
      </c>
      <c r="BA165" s="13">
        <f t="shared" ref="BA165:BA228" si="322">_xlfn.POISSON.DIST(6,K165,FALSE) * _xlfn.POISSON.DIST(3,L165,FALSE)</f>
        <v>7.0259033648251395E-4</v>
      </c>
      <c r="BB165" s="13">
        <f t="shared" ref="BB165:BB228" si="323">_xlfn.POISSON.DIST(6,K165,FALSE) * _xlfn.POISSON.DIST(4,L165,FALSE)</f>
        <v>2.269213831165792E-4</v>
      </c>
      <c r="BC165" s="13">
        <f t="shared" ref="BC165:BC228" si="324">_xlfn.POISSON.DIST(6,K165,FALSE) * _xlfn.POISSON.DIST(5,L165,FALSE)</f>
        <v>5.8632533289131446E-5</v>
      </c>
      <c r="BD165" s="13">
        <f t="shared" ref="BD165:BD228" si="325">_xlfn.POISSON.DIST(0,K165,FALSE) * _xlfn.POISSON.DIST(6,L165,FALSE)</f>
        <v>3.0499279553474986E-4</v>
      </c>
      <c r="BE165" s="13">
        <f t="shared" ref="BE165:BE228" si="326">_xlfn.POISSON.DIST(1,K165,FALSE) * _xlfn.POISSON.DIST(6,L165,FALSE)</f>
        <v>5.370320126366335E-4</v>
      </c>
      <c r="BF165" s="13">
        <f t="shared" ref="BF165:BF228" si="327">_xlfn.POISSON.DIST(2,K165,FALSE) * _xlfn.POISSON.DIST(6,L165,FALSE)</f>
        <v>4.7280359867335557E-4</v>
      </c>
      <c r="BG165" s="13">
        <f t="shared" ref="BG165:BG228" si="328">_xlfn.POISSON.DIST(3,K165,FALSE) * _xlfn.POISSON.DIST(6,L165,FALSE)</f>
        <v>2.7750455299794727E-4</v>
      </c>
      <c r="BH165" s="13">
        <f t="shared" ref="BH165:BH228" si="329">_xlfn.POISSON.DIST(4,K165,FALSE) * _xlfn.POISSON.DIST(6,L165,FALSE)</f>
        <v>1.2215766306136985E-4</v>
      </c>
      <c r="BI165" s="13">
        <f t="shared" ref="BI165:BI228" si="330">_xlfn.POISSON.DIST(5,K165,FALSE) * _xlfn.POISSON.DIST(6,L165,FALSE)</f>
        <v>4.3019098557926864E-5</v>
      </c>
      <c r="BJ165" s="14">
        <f t="shared" ref="BJ165:BJ228" si="331">SUM(N165,Q165,T165,W165,X165,Y165,AD165,AE165,AF165,AG165,AM165,AN165,AO165,AP165,AQ165,AX165,AY165,AZ165,BA165,BB165,BC165)</f>
        <v>0.48236262554433151</v>
      </c>
      <c r="BK165" s="14">
        <f t="shared" ref="BK165:BK228" si="332">SUM(M165,P165,S165,V165,AC165,AL165,AY165)</f>
        <v>0.23613685004125523</v>
      </c>
      <c r="BL165" s="14">
        <f t="shared" ref="BL165:BL228" si="333">SUM(O165,R165,U165,AA165,AB165,AH165,AI165,AJ165,AK165,AR165,AS165,AT165,AU165,AV165,BD165,BE165,BF165,BG165,BH165,BI165)</f>
        <v>0.26437492179973887</v>
      </c>
      <c r="BM165" s="14">
        <f t="shared" ref="BM165:BM228" si="334">SUM(S165:BI165)</f>
        <v>0.58585076094120025</v>
      </c>
      <c r="BN165" s="14">
        <f t="shared" ref="BN165:BN228" si="335">SUM(M165:R165)</f>
        <v>0.4114840192476843</v>
      </c>
    </row>
    <row r="166" spans="1:66" x14ac:dyDescent="0.25">
      <c r="A166" t="s">
        <v>27</v>
      </c>
      <c r="B166" t="s">
        <v>189</v>
      </c>
      <c r="C166" t="s">
        <v>296</v>
      </c>
      <c r="D166" s="11">
        <v>44201</v>
      </c>
      <c r="E166" s="10">
        <f>VLOOKUP(A166,home!$A$2:$E$405,3,FALSE)</f>
        <v>1.3026</v>
      </c>
      <c r="F166" s="10">
        <f>VLOOKUP(B166,home!$B$2:$E$405,3,FALSE)</f>
        <v>0.60609999999999997</v>
      </c>
      <c r="G166" s="10">
        <f>VLOOKUP(C166,away!$B$2:$E$405,4,FALSE)</f>
        <v>1.2525999999999999</v>
      </c>
      <c r="H166" s="10">
        <f>VLOOKUP(A166,away!$A$2:$E$405,3,FALSE)</f>
        <v>1.1000000000000001</v>
      </c>
      <c r="I166" s="10">
        <f>VLOOKUP(C166,away!$B$2:$E$405,3,FALSE)</f>
        <v>0.52629999999999999</v>
      </c>
      <c r="J166" s="10">
        <f>VLOOKUP(B166,home!$B$2:$E$405,4,FALSE)</f>
        <v>0.95689999999999997</v>
      </c>
      <c r="K166" s="12">
        <f t="shared" si="280"/>
        <v>0.98893504023599998</v>
      </c>
      <c r="L166" s="12">
        <f t="shared" si="281"/>
        <v>0.55397811699999999</v>
      </c>
      <c r="M166" s="13">
        <f t="shared" si="282"/>
        <v>0.21375748435840855</v>
      </c>
      <c r="N166" s="13">
        <f t="shared" si="283"/>
        <v>0.21139226639472888</v>
      </c>
      <c r="O166" s="13">
        <f t="shared" si="284"/>
        <v>0.11841696867952813</v>
      </c>
      <c r="P166" s="13">
        <f t="shared" si="285"/>
        <v>0.11710668968571428</v>
      </c>
      <c r="Q166" s="13">
        <f t="shared" si="286"/>
        <v>0.10452660973632522</v>
      </c>
      <c r="R166" s="13">
        <f t="shared" si="287"/>
        <v>3.2800204664966477E-2</v>
      </c>
      <c r="S166" s="13">
        <f t="shared" si="288"/>
        <v>1.603917730683042E-2</v>
      </c>
      <c r="T166" s="13">
        <f t="shared" si="289"/>
        <v>5.7905454438123311E-2</v>
      </c>
      <c r="U166" s="13">
        <f t="shared" si="290"/>
        <v>3.2437271720097659E-2</v>
      </c>
      <c r="V166" s="13">
        <f t="shared" si="291"/>
        <v>9.7633746294977896E-4</v>
      </c>
      <c r="W166" s="13">
        <f t="shared" si="292"/>
        <v>3.4456675668441815E-2</v>
      </c>
      <c r="X166" s="13">
        <f t="shared" si="293"/>
        <v>1.9088244304883116E-2</v>
      </c>
      <c r="Y166" s="13">
        <f t="shared" si="294"/>
        <v>5.2872348184275601E-3</v>
      </c>
      <c r="Z166" s="13">
        <f t="shared" si="295"/>
        <v>6.056865205837582E-3</v>
      </c>
      <c r="AA166" s="13">
        <f t="shared" si="296"/>
        <v>5.9898462360390174E-3</v>
      </c>
      <c r="AB166" s="13">
        <f t="shared" si="297"/>
        <v>2.9617844142223494E-3</v>
      </c>
      <c r="AC166" s="13">
        <f t="shared" si="298"/>
        <v>3.3430305564906565E-5</v>
      </c>
      <c r="AD166" s="13">
        <f t="shared" si="299"/>
        <v>8.5188534846423278E-3</v>
      </c>
      <c r="AE166" s="13">
        <f t="shared" si="300"/>
        <v>4.7192584124210448E-3</v>
      </c>
      <c r="AF166" s="13">
        <f t="shared" si="301"/>
        <v>1.3071829444747099E-3</v>
      </c>
      <c r="AG166" s="13">
        <f t="shared" si="302"/>
        <v>2.4138358205153844E-4</v>
      </c>
      <c r="AH166" s="13">
        <f t="shared" si="303"/>
        <v>8.3884269541318029E-4</v>
      </c>
      <c r="AI166" s="13">
        <f t="shared" si="304"/>
        <v>8.2956093474010804E-4</v>
      </c>
      <c r="AJ166" s="13">
        <f t="shared" si="305"/>
        <v>4.1019093818771128E-4</v>
      </c>
      <c r="AK166" s="13">
        <f t="shared" si="306"/>
        <v>1.3521739732036896E-4</v>
      </c>
      <c r="AL166" s="13">
        <f t="shared" si="307"/>
        <v>7.3258953839931308E-7</v>
      </c>
      <c r="AM166" s="13">
        <f t="shared" si="308"/>
        <v>1.6849185427198702E-3</v>
      </c>
      <c r="AN166" s="13">
        <f t="shared" si="309"/>
        <v>9.3340800159433777E-4</v>
      </c>
      <c r="AO166" s="13">
        <f t="shared" si="310"/>
        <v>2.5854380355798211E-4</v>
      </c>
      <c r="AP166" s="13">
        <f t="shared" si="311"/>
        <v>4.7742536485689611E-5</v>
      </c>
      <c r="AQ166" s="13">
        <f t="shared" si="312"/>
        <v>6.6120801157865317E-6</v>
      </c>
      <c r="AR166" s="13">
        <f t="shared" si="313"/>
        <v>9.2940099372839643E-5</v>
      </c>
      <c r="AS166" s="13">
        <f t="shared" si="314"/>
        <v>9.1911720912817E-5</v>
      </c>
      <c r="AT166" s="13">
        <f t="shared" si="315"/>
        <v>4.5447360709538343E-5</v>
      </c>
      <c r="AU166" s="13">
        <f t="shared" si="316"/>
        <v>1.498149583063577E-5</v>
      </c>
      <c r="AV166" s="13">
        <f t="shared" si="317"/>
        <v>3.7039315455163125E-6</v>
      </c>
      <c r="AW166" s="13">
        <f t="shared" si="318"/>
        <v>1.114855515375681E-8</v>
      </c>
      <c r="AX166" s="13">
        <f t="shared" si="319"/>
        <v>2.7771249780650945E-4</v>
      </c>
      <c r="AY166" s="13">
        <f t="shared" si="320"/>
        <v>1.5384664660221672E-4</v>
      </c>
      <c r="AZ166" s="13">
        <f t="shared" si="321"/>
        <v>4.2613837795730231E-5</v>
      </c>
      <c r="BA166" s="13">
        <f t="shared" si="322"/>
        <v>7.869044540074022E-6</v>
      </c>
      <c r="BB166" s="13">
        <f t="shared" si="323"/>
        <v>1.0898196192248344E-6</v>
      </c>
      <c r="BC166" s="13">
        <f t="shared" si="324"/>
        <v>1.2074724410556617E-7</v>
      </c>
      <c r="BD166" s="13">
        <f t="shared" si="325"/>
        <v>8.5811302073930935E-6</v>
      </c>
      <c r="BE166" s="13">
        <f t="shared" si="326"/>
        <v>8.4861803469186426E-6</v>
      </c>
      <c r="BF166" s="13">
        <f t="shared" si="327"/>
        <v>4.1961405514149705E-6</v>
      </c>
      <c r="BG166" s="13">
        <f t="shared" si="328"/>
        <v>1.3832368083498251E-6</v>
      </c>
      <c r="BH166" s="13">
        <f t="shared" si="329"/>
        <v>3.4198283718033762E-7</v>
      </c>
      <c r="BI166" s="13">
        <f t="shared" si="330"/>
        <v>6.7639762169391739E-8</v>
      </c>
      <c r="BJ166" s="14">
        <f t="shared" si="331"/>
        <v>0.45085764134260103</v>
      </c>
      <c r="BK166" s="14">
        <f t="shared" si="332"/>
        <v>0.34806769835560858</v>
      </c>
      <c r="BL166" s="14">
        <f t="shared" si="333"/>
        <v>0.19509192859939975</v>
      </c>
      <c r="BM166" s="14">
        <f t="shared" si="334"/>
        <v>0.2019200744857283</v>
      </c>
      <c r="BN166" s="14">
        <f t="shared" si="335"/>
        <v>0.79800022351967148</v>
      </c>
    </row>
    <row r="167" spans="1:66" x14ac:dyDescent="0.25">
      <c r="A167" t="s">
        <v>27</v>
      </c>
      <c r="B167" t="s">
        <v>297</v>
      </c>
      <c r="C167" t="s">
        <v>194</v>
      </c>
      <c r="D167" s="11">
        <v>44201</v>
      </c>
      <c r="E167" s="10">
        <f>VLOOKUP(A167,home!$A$2:$E$405,3,FALSE)</f>
        <v>1.3026</v>
      </c>
      <c r="F167" s="10">
        <f>VLOOKUP(B167,home!$B$2:$E$405,3,FALSE)</f>
        <v>1.0909</v>
      </c>
      <c r="G167" s="10">
        <f>VLOOKUP(C167,away!$B$2:$E$405,4,FALSE)</f>
        <v>0.92930000000000001</v>
      </c>
      <c r="H167" s="10">
        <f>VLOOKUP(A167,away!$A$2:$E$405,3,FALSE)</f>
        <v>1.1000000000000001</v>
      </c>
      <c r="I167" s="10">
        <f>VLOOKUP(C167,away!$B$2:$E$405,3,FALSE)</f>
        <v>1.0526</v>
      </c>
      <c r="J167" s="10">
        <f>VLOOKUP(B167,home!$B$2:$E$405,4,FALSE)</f>
        <v>1.0526</v>
      </c>
      <c r="K167" s="12">
        <f t="shared" si="280"/>
        <v>1.320541191762</v>
      </c>
      <c r="L167" s="12">
        <f t="shared" si="281"/>
        <v>1.2187634360000001</v>
      </c>
      <c r="M167" s="13">
        <f t="shared" si="282"/>
        <v>7.8921260367650847E-2</v>
      </c>
      <c r="N167" s="13">
        <f t="shared" si="283"/>
        <v>0.10421877522125675</v>
      </c>
      <c r="O167" s="13">
        <f t="shared" si="284"/>
        <v>9.6186346459128783E-2</v>
      </c>
      <c r="P167" s="13">
        <f t="shared" si="285"/>
        <v>0.12701803258437055</v>
      </c>
      <c r="Q167" s="13">
        <f t="shared" si="286"/>
        <v>6.8812592817327212E-2</v>
      </c>
      <c r="R167" s="13">
        <f t="shared" si="287"/>
        <v>5.8614201053407124E-2</v>
      </c>
      <c r="S167" s="13">
        <f t="shared" si="288"/>
        <v>5.1106572951466832E-2</v>
      </c>
      <c r="T167" s="13">
        <f t="shared" si="289"/>
        <v>8.3866272062114638E-2</v>
      </c>
      <c r="U167" s="13">
        <f t="shared" si="290"/>
        <v>7.740246691324372E-2</v>
      </c>
      <c r="V167" s="13">
        <f t="shared" si="291"/>
        <v>9.1391460836123817E-3</v>
      </c>
      <c r="W167" s="13">
        <f t="shared" si="292"/>
        <v>3.0289954442408836E-2</v>
      </c>
      <c r="X167" s="13">
        <f t="shared" si="293"/>
        <v>3.6916288952513664E-2</v>
      </c>
      <c r="Y167" s="13">
        <f t="shared" si="294"/>
        <v>2.2496111584067204E-2</v>
      </c>
      <c r="Z167" s="13">
        <f t="shared" si="295"/>
        <v>2.3812281691415096E-2</v>
      </c>
      <c r="AA167" s="13">
        <f t="shared" si="296"/>
        <v>3.1445098843353746E-2</v>
      </c>
      <c r="AB167" s="13">
        <f t="shared" si="297"/>
        <v>2.0762274150838127E-2</v>
      </c>
      <c r="AC167" s="13">
        <f t="shared" si="298"/>
        <v>9.1929946192089189E-4</v>
      </c>
      <c r="AD167" s="13">
        <f t="shared" si="299"/>
        <v>9.9997831344488149E-3</v>
      </c>
      <c r="AE167" s="13">
        <f t="shared" si="300"/>
        <v>1.218737005219569E-2</v>
      </c>
      <c r="AF167" s="13">
        <f t="shared" si="301"/>
        <v>7.4267605003087616E-3</v>
      </c>
      <c r="AG167" s="13">
        <f t="shared" si="302"/>
        <v>3.0171547152351283E-3</v>
      </c>
      <c r="AH167" s="13">
        <f t="shared" si="303"/>
        <v>7.2553845633072404E-3</v>
      </c>
      <c r="AI167" s="13">
        <f t="shared" si="304"/>
        <v>9.5810341779213621E-3</v>
      </c>
      <c r="AJ167" s="13">
        <f t="shared" si="305"/>
        <v>6.3260751458123661E-3</v>
      </c>
      <c r="AK167" s="13">
        <f t="shared" si="306"/>
        <v>2.7846142707423434E-3</v>
      </c>
      <c r="AL167" s="13">
        <f t="shared" si="307"/>
        <v>5.9181826780315334E-5</v>
      </c>
      <c r="AM167" s="13">
        <f t="shared" si="308"/>
        <v>2.6410251075453146E-3</v>
      </c>
      <c r="AN167" s="13">
        <f t="shared" si="309"/>
        <v>3.2187848346341978E-3</v>
      </c>
      <c r="AO167" s="13">
        <f t="shared" si="310"/>
        <v>1.9614686324017339E-3</v>
      </c>
      <c r="AP167" s="13">
        <f t="shared" si="311"/>
        <v>7.9685541667738602E-4</v>
      </c>
      <c r="AQ167" s="13">
        <f t="shared" si="312"/>
        <v>2.4279456140623574E-4</v>
      </c>
      <c r="AR167" s="13">
        <f t="shared" si="313"/>
        <v>1.7685194839755372E-3</v>
      </c>
      <c r="AS167" s="13">
        <f t="shared" si="314"/>
        <v>2.3354028270233733E-3</v>
      </c>
      <c r="AT167" s="13">
        <f t="shared" si="315"/>
        <v>1.5419978162208952E-3</v>
      </c>
      <c r="AU167" s="13">
        <f t="shared" si="316"/>
        <v>6.7875721130891404E-4</v>
      </c>
      <c r="AV167" s="13">
        <f t="shared" si="317"/>
        <v>2.2408171418473132E-4</v>
      </c>
      <c r="AW167" s="13">
        <f t="shared" si="318"/>
        <v>2.6458013578506937E-6</v>
      </c>
      <c r="AX167" s="13">
        <f t="shared" si="319"/>
        <v>5.8126374049854198E-4</v>
      </c>
      <c r="AY167" s="13">
        <f t="shared" si="320"/>
        <v>7.0842299359221545E-4</v>
      </c>
      <c r="AZ167" s="13">
        <f t="shared" si="321"/>
        <v>4.3170002090592736E-4</v>
      </c>
      <c r="BA167" s="13">
        <f t="shared" si="322"/>
        <v>1.7538006693352661E-4</v>
      </c>
      <c r="BB167" s="13">
        <f t="shared" si="323"/>
        <v>5.343670324545374E-5</v>
      </c>
      <c r="BC167" s="13">
        <f t="shared" si="324"/>
        <v>1.3025340011188301E-5</v>
      </c>
      <c r="BD167" s="13">
        <f t="shared" si="325"/>
        <v>3.592344804871628E-4</v>
      </c>
      <c r="BE167" s="13">
        <f t="shared" si="326"/>
        <v>4.7438392898452086E-4</v>
      </c>
      <c r="BF167" s="13">
        <f t="shared" si="327"/>
        <v>3.1322175946697968E-4</v>
      </c>
      <c r="BG167" s="13">
        <f t="shared" si="328"/>
        <v>1.3787407851077195E-4</v>
      </c>
      <c r="BH167" s="13">
        <f t="shared" si="329"/>
        <v>4.5517099987425598E-5</v>
      </c>
      <c r="BI167" s="13">
        <f t="shared" si="330"/>
        <v>1.2021441092589011E-5</v>
      </c>
      <c r="BJ167" s="14">
        <f t="shared" si="331"/>
        <v>0.39005522089972844</v>
      </c>
      <c r="BK167" s="14">
        <f t="shared" si="332"/>
        <v>0.26787191626939399</v>
      </c>
      <c r="BL167" s="14">
        <f t="shared" si="333"/>
        <v>0.31824850741899768</v>
      </c>
      <c r="BM167" s="14">
        <f t="shared" si="334"/>
        <v>0.46551094058415959</v>
      </c>
      <c r="BN167" s="14">
        <f t="shared" si="335"/>
        <v>0.5337712085031413</v>
      </c>
    </row>
    <row r="168" spans="1:66" x14ac:dyDescent="0.25">
      <c r="A168" t="s">
        <v>27</v>
      </c>
      <c r="B168" t="s">
        <v>31</v>
      </c>
      <c r="C168" t="s">
        <v>190</v>
      </c>
      <c r="D168" s="11">
        <v>44201</v>
      </c>
      <c r="E168" s="10">
        <f>VLOOKUP(A168,home!$A$2:$E$405,3,FALSE)</f>
        <v>1.3026</v>
      </c>
      <c r="F168" s="10">
        <f>VLOOKUP(B168,home!$B$2:$E$405,3,FALSE)</f>
        <v>0.64649999999999996</v>
      </c>
      <c r="G168" s="10">
        <f>VLOOKUP(C168,away!$B$2:$E$405,4,FALSE)</f>
        <v>1.6162000000000001</v>
      </c>
      <c r="H168" s="10">
        <f>VLOOKUP(A168,away!$A$2:$E$405,3,FALSE)</f>
        <v>1.1000000000000001</v>
      </c>
      <c r="I168" s="10">
        <f>VLOOKUP(C168,away!$B$2:$E$405,3,FALSE)</f>
        <v>1.3396999999999999</v>
      </c>
      <c r="J168" s="10">
        <f>VLOOKUP(B168,home!$B$2:$E$405,4,FALSE)</f>
        <v>1.0047999999999999</v>
      </c>
      <c r="K168" s="12">
        <f t="shared" si="280"/>
        <v>1.36105196058</v>
      </c>
      <c r="L168" s="12">
        <f t="shared" si="281"/>
        <v>1.4807436159999998</v>
      </c>
      <c r="M168" s="13">
        <f t="shared" si="282"/>
        <v>5.8320852335633451E-2</v>
      </c>
      <c r="N168" s="13">
        <f t="shared" si="283"/>
        <v>7.9377710414110583E-2</v>
      </c>
      <c r="O168" s="13">
        <f t="shared" si="284"/>
        <v>8.6358229775667927E-2</v>
      </c>
      <c r="P168" s="13">
        <f t="shared" si="285"/>
        <v>0.11753803794839096</v>
      </c>
      <c r="Q168" s="13">
        <f t="shared" si="286"/>
        <v>5.4018594192738363E-2</v>
      </c>
      <c r="R168" s="13">
        <f t="shared" si="287"/>
        <v>6.3937198714690696E-2</v>
      </c>
      <c r="S168" s="13">
        <f t="shared" si="288"/>
        <v>5.9220629549666483E-2</v>
      </c>
      <c r="T168" s="13">
        <f t="shared" si="289"/>
        <v>7.9987688496192005E-2</v>
      </c>
      <c r="U168" s="13">
        <f t="shared" si="290"/>
        <v>8.7021849664622827E-2</v>
      </c>
      <c r="V168" s="13">
        <f t="shared" si="291"/>
        <v>1.3261269005996097E-2</v>
      </c>
      <c r="W168" s="13">
        <f t="shared" si="292"/>
        <v>2.450737117793398E-2</v>
      </c>
      <c r="X168" s="13">
        <f t="shared" si="293"/>
        <v>3.6289133416668139E-2</v>
      </c>
      <c r="Y168" s="13">
        <f t="shared" si="294"/>
        <v>2.6867451318451807E-2</v>
      </c>
      <c r="Z168" s="13">
        <f t="shared" si="295"/>
        <v>3.1558199607233883E-2</v>
      </c>
      <c r="AA168" s="13">
        <f t="shared" si="296"/>
        <v>4.2952349447800658E-2</v>
      </c>
      <c r="AB168" s="13">
        <f t="shared" si="297"/>
        <v>2.9230189713723195E-2</v>
      </c>
      <c r="AC168" s="13">
        <f t="shared" si="298"/>
        <v>1.6703969048458139E-3</v>
      </c>
      <c r="AD168" s="13">
        <f t="shared" si="299"/>
        <v>8.3389513975972059E-3</v>
      </c>
      <c r="AE168" s="13">
        <f t="shared" si="300"/>
        <v>1.234784904612634E-2</v>
      </c>
      <c r="AF168" s="13">
        <f t="shared" si="301"/>
        <v>9.1419993231916345E-3</v>
      </c>
      <c r="AG168" s="13">
        <f t="shared" si="302"/>
        <v>4.5123190450974439E-3</v>
      </c>
      <c r="AH168" s="13">
        <f t="shared" si="303"/>
        <v>1.1682400650216319E-2</v>
      </c>
      <c r="AI168" s="13">
        <f t="shared" si="304"/>
        <v>1.5900354309257989E-2</v>
      </c>
      <c r="AJ168" s="13">
        <f t="shared" si="305"/>
        <v>1.0820604203266122E-2</v>
      </c>
      <c r="AK168" s="13">
        <f t="shared" si="306"/>
        <v>4.9091348551718464E-3</v>
      </c>
      <c r="AL168" s="13">
        <f t="shared" si="307"/>
        <v>1.3465864570067878E-4</v>
      </c>
      <c r="AM168" s="13">
        <f t="shared" si="308"/>
        <v>2.2699492297762001E-3</v>
      </c>
      <c r="AN168" s="13">
        <f t="shared" si="309"/>
        <v>3.3612128306352257E-3</v>
      </c>
      <c r="AO168" s="13">
        <f t="shared" si="310"/>
        <v>2.4885472204901997E-3</v>
      </c>
      <c r="AP168" s="13">
        <f t="shared" si="311"/>
        <v>1.228300136618469E-3</v>
      </c>
      <c r="AQ168" s="13">
        <f t="shared" si="312"/>
        <v>4.5469939645743148E-4</v>
      </c>
      <c r="AR168" s="13">
        <f t="shared" si="313"/>
        <v>3.4597280364724084E-3</v>
      </c>
      <c r="AS168" s="13">
        <f t="shared" si="314"/>
        <v>4.7088696271143657E-3</v>
      </c>
      <c r="AT168" s="13">
        <f t="shared" si="315"/>
        <v>3.2045081190498113E-3</v>
      </c>
      <c r="AU168" s="13">
        <f t="shared" si="316"/>
        <v>1.4538340193757577E-3</v>
      </c>
      <c r="AV168" s="13">
        <f t="shared" si="317"/>
        <v>4.9468591060731917E-4</v>
      </c>
      <c r="AW168" s="13">
        <f t="shared" si="318"/>
        <v>7.5385238986786462E-6</v>
      </c>
      <c r="AX168" s="13">
        <f t="shared" si="319"/>
        <v>5.1491980826732608E-4</v>
      </c>
      <c r="AY168" s="13">
        <f t="shared" si="320"/>
        <v>7.6246421884378708E-4</v>
      </c>
      <c r="AZ168" s="13">
        <f t="shared" si="321"/>
        <v>5.6450701224068233E-4</v>
      </c>
      <c r="BA168" s="13">
        <f t="shared" si="322"/>
        <v>2.7863005152087468E-4</v>
      </c>
      <c r="BB168" s="13">
        <f t="shared" si="323"/>
        <v>1.0314491750382158E-4</v>
      </c>
      <c r="BC168" s="13">
        <f t="shared" si="324"/>
        <v>3.0546235623326055E-5</v>
      </c>
      <c r="BD168" s="13">
        <f t="shared" si="325"/>
        <v>8.5382836718378983E-4</v>
      </c>
      <c r="BE168" s="13">
        <f t="shared" si="326"/>
        <v>1.1621047731543174E-3</v>
      </c>
      <c r="BF168" s="13">
        <f t="shared" si="327"/>
        <v>7.9084248995053017E-4</v>
      </c>
      <c r="BG168" s="13">
        <f t="shared" si="328"/>
        <v>3.5879257381904591E-4</v>
      </c>
      <c r="BH168" s="13">
        <f t="shared" si="329"/>
        <v>1.220838340094892E-4</v>
      </c>
      <c r="BI168" s="13">
        <f t="shared" si="330"/>
        <v>3.3232488326747687E-5</v>
      </c>
      <c r="BJ168" s="14">
        <f t="shared" si="331"/>
        <v>0.34744598888608491</v>
      </c>
      <c r="BK168" s="14">
        <f t="shared" si="332"/>
        <v>0.25090830860907726</v>
      </c>
      <c r="BL168" s="14">
        <f t="shared" si="333"/>
        <v>0.3694548215734812</v>
      </c>
      <c r="BM168" s="14">
        <f t="shared" si="334"/>
        <v>0.5390617695997002</v>
      </c>
      <c r="BN168" s="14">
        <f t="shared" si="335"/>
        <v>0.45955062338123198</v>
      </c>
    </row>
    <row r="169" spans="1:66" x14ac:dyDescent="0.25">
      <c r="A169" t="s">
        <v>27</v>
      </c>
      <c r="B169" t="s">
        <v>195</v>
      </c>
      <c r="C169" t="s">
        <v>186</v>
      </c>
      <c r="D169" s="11">
        <v>44201</v>
      </c>
      <c r="E169" s="10">
        <f>VLOOKUP(A169,home!$A$2:$E$405,3,FALSE)</f>
        <v>1.3026</v>
      </c>
      <c r="F169" s="10">
        <f>VLOOKUP(B169,home!$B$2:$E$405,3,FALSE)</f>
        <v>1.4545999999999999</v>
      </c>
      <c r="G169" s="10">
        <f>VLOOKUP(C169,away!$B$2:$E$405,4,FALSE)</f>
        <v>0.84850000000000003</v>
      </c>
      <c r="H169" s="10">
        <f>VLOOKUP(A169,away!$A$2:$E$405,3,FALSE)</f>
        <v>1.1000000000000001</v>
      </c>
      <c r="I169" s="10">
        <f>VLOOKUP(C169,away!$B$2:$E$405,3,FALSE)</f>
        <v>1.1005</v>
      </c>
      <c r="J169" s="10">
        <f>VLOOKUP(B169,home!$B$2:$E$405,4,FALSE)</f>
        <v>1.3396999999999999</v>
      </c>
      <c r="K169" s="12">
        <f t="shared" si="280"/>
        <v>1.6077055230599999</v>
      </c>
      <c r="L169" s="12">
        <f t="shared" si="281"/>
        <v>1.6217738350000002</v>
      </c>
      <c r="M169" s="13">
        <f t="shared" si="282"/>
        <v>3.9578099443626669E-2</v>
      </c>
      <c r="N169" s="13">
        <f t="shared" si="283"/>
        <v>6.3629929067736499E-2</v>
      </c>
      <c r="O169" s="13">
        <f t="shared" si="284"/>
        <v>6.4186726116701787E-2</v>
      </c>
      <c r="P169" s="13">
        <f t="shared" si="285"/>
        <v>0.103193354084961</v>
      </c>
      <c r="Q169" s="13">
        <f t="shared" si="286"/>
        <v>5.1149094197058015E-2</v>
      </c>
      <c r="R169" s="13">
        <f t="shared" si="287"/>
        <v>5.2048176485189078E-2</v>
      </c>
      <c r="S169" s="13">
        <f t="shared" si="288"/>
        <v>6.726490456212994E-2</v>
      </c>
      <c r="T169" s="13">
        <f t="shared" si="289"/>
        <v>8.2952262652739014E-2</v>
      </c>
      <c r="U169" s="13">
        <f t="shared" si="290"/>
        <v>8.3678140800440087E-2</v>
      </c>
      <c r="V169" s="13">
        <f t="shared" si="291"/>
        <v>1.948690258150319E-2</v>
      </c>
      <c r="W169" s="13">
        <f t="shared" si="292"/>
        <v>2.7410893746708787E-2</v>
      </c>
      <c r="X169" s="13">
        <f t="shared" si="293"/>
        <v>4.445427027237743E-2</v>
      </c>
      <c r="Y169" s="13">
        <f t="shared" si="294"/>
        <v>3.6047386190880035E-2</v>
      </c>
      <c r="Z169" s="13">
        <f t="shared" si="295"/>
        <v>2.8136790261047307E-2</v>
      </c>
      <c r="AA169" s="13">
        <f t="shared" si="296"/>
        <v>4.5235673103866572E-2</v>
      </c>
      <c r="AB169" s="13">
        <f t="shared" si="297"/>
        <v>3.6362820744211495E-2</v>
      </c>
      <c r="AC169" s="13">
        <f t="shared" si="298"/>
        <v>3.1755548939642513E-3</v>
      </c>
      <c r="AD169" s="13">
        <f t="shared" si="299"/>
        <v>1.1017161317148636E-2</v>
      </c>
      <c r="AE169" s="13">
        <f t="shared" si="300"/>
        <v>1.7867343960125792E-2</v>
      </c>
      <c r="AF169" s="13">
        <f t="shared" si="301"/>
        <v>1.4488395467738653E-2</v>
      </c>
      <c r="AG169" s="13">
        <f t="shared" si="302"/>
        <v>7.8323002269037132E-3</v>
      </c>
      <c r="AH169" s="13">
        <f t="shared" si="303"/>
        <v>1.1407877561562335E-2</v>
      </c>
      <c r="AI169" s="13">
        <f t="shared" si="304"/>
        <v>1.8340507762116012E-2</v>
      </c>
      <c r="AJ169" s="13">
        <f t="shared" si="305"/>
        <v>1.4743067812439357E-2</v>
      </c>
      <c r="AK169" s="13">
        <f t="shared" si="306"/>
        <v>7.9008371829689568E-3</v>
      </c>
      <c r="AL169" s="13">
        <f t="shared" si="307"/>
        <v>3.311893852364891E-4</v>
      </c>
      <c r="AM169" s="13">
        <f t="shared" si="308"/>
        <v>3.5424702196045666E-3</v>
      </c>
      <c r="AN169" s="13">
        <f t="shared" si="309"/>
        <v>5.7450855134213901E-3</v>
      </c>
      <c r="AO169" s="13">
        <f t="shared" si="310"/>
        <v>4.6586146827521779E-3</v>
      </c>
      <c r="AP169" s="13">
        <f t="shared" si="311"/>
        <v>2.5184064666114365E-3</v>
      </c>
      <c r="AQ169" s="13">
        <f t="shared" si="312"/>
        <v>1.0210714283613071E-3</v>
      </c>
      <c r="AR169" s="13">
        <f t="shared" si="313"/>
        <v>3.7001994684450808E-3</v>
      </c>
      <c r="AS169" s="13">
        <f t="shared" si="314"/>
        <v>5.9488311218428326E-3</v>
      </c>
      <c r="AT169" s="13">
        <f t="shared" si="315"/>
        <v>4.7819843251689694E-3</v>
      </c>
      <c r="AU169" s="13">
        <f t="shared" si="316"/>
        <v>2.5626742035868332E-3</v>
      </c>
      <c r="AV169" s="13">
        <f t="shared" si="317"/>
        <v>1.0300063677274847E-3</v>
      </c>
      <c r="AW169" s="13">
        <f t="shared" si="318"/>
        <v>2.3986710930996033E-5</v>
      </c>
      <c r="AX169" s="13">
        <f t="shared" si="319"/>
        <v>9.4920815622230592E-4</v>
      </c>
      <c r="AY169" s="13">
        <f t="shared" si="320"/>
        <v>1.5394009517299282E-3</v>
      </c>
      <c r="AZ169" s="13">
        <f t="shared" si="321"/>
        <v>1.2482800925448481E-3</v>
      </c>
      <c r="BA169" s="13">
        <f t="shared" si="322"/>
        <v>6.7480933094687132E-4</v>
      </c>
      <c r="BB169" s="13">
        <f t="shared" si="323"/>
        <v>2.735970291358729E-4</v>
      </c>
      <c r="BC169" s="13">
        <f t="shared" si="324"/>
        <v>8.8742500637258292E-5</v>
      </c>
      <c r="BD169" s="13">
        <f t="shared" si="325"/>
        <v>1.0001477803675224E-3</v>
      </c>
      <c r="BE169" s="13">
        <f t="shared" si="326"/>
        <v>1.6079431103730654E-3</v>
      </c>
      <c r="BF169" s="13">
        <f t="shared" si="327"/>
        <v>1.2925495096565264E-3</v>
      </c>
      <c r="BG169" s="13">
        <f t="shared" si="328"/>
        <v>6.9267966183443087E-4</v>
      </c>
      <c r="BH169" s="13">
        <f t="shared" si="329"/>
        <v>2.7840622951063693E-4</v>
      </c>
      <c r="BI169" s="13">
        <f t="shared" si="330"/>
        <v>8.9519046567712124E-5</v>
      </c>
      <c r="BJ169" s="14">
        <f t="shared" si="331"/>
        <v>0.37910872347138469</v>
      </c>
      <c r="BK169" s="14">
        <f t="shared" si="332"/>
        <v>0.23456940590315148</v>
      </c>
      <c r="BL169" s="14">
        <f t="shared" si="333"/>
        <v>0.35688876839457678</v>
      </c>
      <c r="BM169" s="14">
        <f t="shared" si="334"/>
        <v>0.62340289439408791</v>
      </c>
      <c r="BN169" s="14">
        <f t="shared" si="335"/>
        <v>0.37378537939527307</v>
      </c>
    </row>
    <row r="170" spans="1:66" x14ac:dyDescent="0.25">
      <c r="A170" t="s">
        <v>27</v>
      </c>
      <c r="B170" t="s">
        <v>329</v>
      </c>
      <c r="C170" t="s">
        <v>192</v>
      </c>
      <c r="D170" s="11">
        <v>44201</v>
      </c>
      <c r="E170" s="10">
        <f>VLOOKUP(A170,home!$A$2:$E$405,3,FALSE)</f>
        <v>1.3026</v>
      </c>
      <c r="F170" s="10">
        <f>VLOOKUP(B170,home!$B$2:$E$405,3,FALSE)</f>
        <v>0.76770000000000005</v>
      </c>
      <c r="G170" s="10">
        <f>VLOOKUP(C170,away!$B$2:$E$405,4,FALSE)</f>
        <v>0.80810000000000004</v>
      </c>
      <c r="H170" s="10">
        <f>VLOOKUP(A170,away!$A$2:$E$405,3,FALSE)</f>
        <v>1.1000000000000001</v>
      </c>
      <c r="I170" s="10">
        <f>VLOOKUP(C170,away!$B$2:$E$405,3,FALSE)</f>
        <v>0.622</v>
      </c>
      <c r="J170" s="10">
        <f>VLOOKUP(B170,home!$B$2:$E$405,4,FALSE)</f>
        <v>1.1005</v>
      </c>
      <c r="K170" s="12">
        <f t="shared" si="280"/>
        <v>0.80810486476200005</v>
      </c>
      <c r="L170" s="12">
        <f t="shared" si="281"/>
        <v>0.75296210000000008</v>
      </c>
      <c r="M170" s="13">
        <f t="shared" si="282"/>
        <v>0.20991198298594155</v>
      </c>
      <c r="N170" s="13">
        <f t="shared" si="283"/>
        <v>0.16963089462277753</v>
      </c>
      <c r="O170" s="13">
        <f t="shared" si="284"/>
        <v>0.15805576752425884</v>
      </c>
      <c r="P170" s="13">
        <f t="shared" si="285"/>
        <v>0.1277256346400453</v>
      </c>
      <c r="Q170" s="13">
        <f t="shared" si="286"/>
        <v>6.8539775579298357E-2</v>
      </c>
      <c r="R170" s="13">
        <f t="shared" si="287"/>
        <v>5.9505001316088865E-2</v>
      </c>
      <c r="S170" s="13">
        <f t="shared" si="288"/>
        <v>1.9429378818853475E-2</v>
      </c>
      <c r="T170" s="13">
        <f t="shared" si="289"/>
        <v>5.160785335371721E-2</v>
      </c>
      <c r="U170" s="13">
        <f t="shared" si="290"/>
        <v>4.8086281041200628E-2</v>
      </c>
      <c r="V170" s="13">
        <f t="shared" si="291"/>
        <v>1.3135821685299812E-3</v>
      </c>
      <c r="W170" s="13">
        <f t="shared" si="292"/>
        <v>1.8462442025108911E-2</v>
      </c>
      <c r="X170" s="13">
        <f t="shared" si="293"/>
        <v>1.390151911835426E-2</v>
      </c>
      <c r="Y170" s="13">
        <f t="shared" si="294"/>
        <v>5.2336585142730855E-3</v>
      </c>
      <c r="Z170" s="13">
        <f t="shared" si="295"/>
        <v>1.4935003583821684E-2</v>
      </c>
      <c r="AA170" s="13">
        <f t="shared" si="296"/>
        <v>1.2069049051324207E-2</v>
      </c>
      <c r="AB170" s="13">
        <f t="shared" si="297"/>
        <v>4.876528625713146E-3</v>
      </c>
      <c r="AC170" s="13">
        <f t="shared" si="298"/>
        <v>4.9954900662631352E-5</v>
      </c>
      <c r="AD170" s="13">
        <f t="shared" si="299"/>
        <v>3.729897303969225E-3</v>
      </c>
      <c r="AE170" s="13">
        <f t="shared" si="300"/>
        <v>2.8084713067810067E-3</v>
      </c>
      <c r="AF170" s="13">
        <f t="shared" si="301"/>
        <v>1.0573362264717854E-3</v>
      </c>
      <c r="AG170" s="13">
        <f t="shared" si="302"/>
        <v>2.653780351634238E-4</v>
      </c>
      <c r="AH170" s="13">
        <f t="shared" si="303"/>
        <v>2.8113729154954749E-3</v>
      </c>
      <c r="AI170" s="13">
        <f t="shared" si="304"/>
        <v>2.2718841296720206E-3</v>
      </c>
      <c r="AJ170" s="13">
        <f t="shared" si="305"/>
        <v>9.1796030868177101E-4</v>
      </c>
      <c r="AK170" s="13">
        <f t="shared" si="306"/>
        <v>2.472693970347221E-4</v>
      </c>
      <c r="AL170" s="13">
        <f t="shared" si="307"/>
        <v>1.2158470040164095E-6</v>
      </c>
      <c r="AM170" s="13">
        <f t="shared" si="308"/>
        <v>6.0282963128004E-4</v>
      </c>
      <c r="AN170" s="13">
        <f t="shared" si="309"/>
        <v>4.539078651108447E-4</v>
      </c>
      <c r="AO170" s="13">
        <f t="shared" si="310"/>
        <v>1.7088770966018917E-4</v>
      </c>
      <c r="AP170" s="13">
        <f t="shared" si="311"/>
        <v>4.289065624330879E-5</v>
      </c>
      <c r="AQ170" s="13">
        <f t="shared" si="312"/>
        <v>8.0737596488349744E-6</v>
      </c>
      <c r="AR170" s="13">
        <f t="shared" si="313"/>
        <v>4.2337145086691929E-4</v>
      </c>
      <c r="AS170" s="13">
        <f t="shared" si="314"/>
        <v>3.4212852904690354E-4</v>
      </c>
      <c r="AT170" s="13">
        <f t="shared" si="315"/>
        <v>1.3823786434833497E-4</v>
      </c>
      <c r="AU170" s="13">
        <f t="shared" si="316"/>
        <v>3.723689689139965E-5</v>
      </c>
      <c r="AV170" s="13">
        <f t="shared" si="317"/>
        <v>7.5228293816452629E-6</v>
      </c>
      <c r="AW170" s="13">
        <f t="shared" si="318"/>
        <v>2.0550257409500641E-8</v>
      </c>
      <c r="AX170" s="13">
        <f t="shared" si="319"/>
        <v>8.1191592943347148E-5</v>
      </c>
      <c r="AY170" s="13">
        <f t="shared" si="320"/>
        <v>6.1134192324967856E-5</v>
      </c>
      <c r="AZ170" s="13">
        <f t="shared" si="321"/>
        <v>2.301586491740584E-5</v>
      </c>
      <c r="BA170" s="13">
        <f t="shared" si="322"/>
        <v>5.7766913271754109E-6</v>
      </c>
      <c r="BB170" s="13">
        <f t="shared" si="323"/>
        <v>1.087407408190446E-6</v>
      </c>
      <c r="BC170" s="13">
        <f t="shared" si="324"/>
        <v>1.6375531312532718E-7</v>
      </c>
      <c r="BD170" s="13">
        <f t="shared" si="325"/>
        <v>5.3130442787467033E-5</v>
      </c>
      <c r="BE170" s="13">
        <f t="shared" si="326"/>
        <v>4.2934969283511228E-5</v>
      </c>
      <c r="BF170" s="13">
        <f t="shared" si="327"/>
        <v>1.734797877320623E-5</v>
      </c>
      <c r="BG170" s="13">
        <f t="shared" si="328"/>
        <v>4.6729953468052893E-6</v>
      </c>
      <c r="BH170" s="13">
        <f t="shared" si="329"/>
        <v>9.4406756819088594E-7</v>
      </c>
      <c r="BI170" s="13">
        <f t="shared" si="330"/>
        <v>1.5258111890381728E-7</v>
      </c>
      <c r="BJ170" s="14">
        <f t="shared" si="331"/>
        <v>0.33668818521209221</v>
      </c>
      <c r="BK170" s="14">
        <f t="shared" si="332"/>
        <v>0.35849288355336195</v>
      </c>
      <c r="BL170" s="14">
        <f t="shared" si="333"/>
        <v>0.28990879491488303</v>
      </c>
      <c r="BM170" s="14">
        <f t="shared" si="334"/>
        <v>0.2065946969536808</v>
      </c>
      <c r="BN170" s="14">
        <f t="shared" si="335"/>
        <v>0.7933690566684104</v>
      </c>
    </row>
    <row r="171" spans="1:66" x14ac:dyDescent="0.25">
      <c r="A171" t="s">
        <v>27</v>
      </c>
      <c r="B171" t="s">
        <v>299</v>
      </c>
      <c r="C171" t="s">
        <v>188</v>
      </c>
      <c r="D171" s="11">
        <v>44201</v>
      </c>
      <c r="E171" s="10">
        <f>VLOOKUP(A171,home!$A$2:$E$405,3,FALSE)</f>
        <v>1.3026</v>
      </c>
      <c r="F171" s="10">
        <f>VLOOKUP(B171,home!$B$2:$E$405,3,FALSE)</f>
        <v>1.0505</v>
      </c>
      <c r="G171" s="10">
        <f>VLOOKUP(C171,away!$B$2:$E$405,4,FALSE)</f>
        <v>0.68689999999999996</v>
      </c>
      <c r="H171" s="10">
        <f>VLOOKUP(A171,away!$A$2:$E$405,3,FALSE)</f>
        <v>1.1000000000000001</v>
      </c>
      <c r="I171" s="10">
        <f>VLOOKUP(C171,away!$B$2:$E$405,3,FALSE)</f>
        <v>1.1483000000000001</v>
      </c>
      <c r="J171" s="10">
        <f>VLOOKUP(B171,home!$B$2:$E$405,4,FALSE)</f>
        <v>0.622</v>
      </c>
      <c r="K171" s="12">
        <f t="shared" si="280"/>
        <v>0.93994111496999999</v>
      </c>
      <c r="L171" s="12">
        <f t="shared" si="281"/>
        <v>0.78566686000000019</v>
      </c>
      <c r="M171" s="13">
        <f t="shared" si="282"/>
        <v>0.17806475993978965</v>
      </c>
      <c r="N171" s="13">
        <f t="shared" si="283"/>
        <v>0.16737038899467127</v>
      </c>
      <c r="O171" s="13">
        <f t="shared" si="284"/>
        <v>0.13989958081854836</v>
      </c>
      <c r="P171" s="13">
        <f t="shared" si="285"/>
        <v>0.13149736797842196</v>
      </c>
      <c r="Q171" s="13">
        <f t="shared" si="286"/>
        <v>7.8659155022306956E-2</v>
      </c>
      <c r="R171" s="13">
        <f t="shared" si="287"/>
        <v>5.4957232188512561E-2</v>
      </c>
      <c r="S171" s="13">
        <f t="shared" si="288"/>
        <v>2.4277063287395314E-2</v>
      </c>
      <c r="T171" s="13">
        <f t="shared" si="289"/>
        <v>6.1799891336629151E-2</v>
      </c>
      <c r="U171" s="13">
        <f t="shared" si="290"/>
        <v>5.1656562098935668E-2</v>
      </c>
      <c r="V171" s="13">
        <f t="shared" si="291"/>
        <v>1.9920155426208863E-3</v>
      </c>
      <c r="W171" s="13">
        <f t="shared" si="292"/>
        <v>2.464499129142176E-2</v>
      </c>
      <c r="X171" s="13">
        <f t="shared" si="293"/>
        <v>1.9362752922658683E-2</v>
      </c>
      <c r="Y171" s="13">
        <f t="shared" si="294"/>
        <v>7.6063366448505358E-3</v>
      </c>
      <c r="Z171" s="13">
        <f t="shared" si="295"/>
        <v>1.4392692015946538E-2</v>
      </c>
      <c r="AA171" s="13">
        <f t="shared" si="296"/>
        <v>1.3528282980888606E-2</v>
      </c>
      <c r="AB171" s="13">
        <f t="shared" si="297"/>
        <v>6.3578946943430546E-3</v>
      </c>
      <c r="AC171" s="13">
        <f t="shared" si="298"/>
        <v>9.1941550125965337E-5</v>
      </c>
      <c r="AD171" s="13">
        <f t="shared" si="299"/>
        <v>5.7912101482212259E-3</v>
      </c>
      <c r="AE171" s="13">
        <f t="shared" si="300"/>
        <v>4.5499618927531058E-3</v>
      </c>
      <c r="AF171" s="13">
        <f t="shared" si="301"/>
        <v>1.787377136699495E-3</v>
      </c>
      <c r="AG171" s="13">
        <f t="shared" si="302"/>
        <v>4.6809432754216121E-4</v>
      </c>
      <c r="AH171" s="13">
        <f t="shared" si="303"/>
        <v>2.8269652857789468E-3</v>
      </c>
      <c r="AI171" s="13">
        <f t="shared" si="304"/>
        <v>2.6571809026965476E-3</v>
      </c>
      <c r="AJ171" s="13">
        <f t="shared" si="305"/>
        <v>1.2487967901787919E-3</v>
      </c>
      <c r="AK171" s="13">
        <f t="shared" si="306"/>
        <v>3.9126514911053698E-4</v>
      </c>
      <c r="AL171" s="13">
        <f t="shared" si="307"/>
        <v>2.7158819866454664E-6</v>
      </c>
      <c r="AM171" s="13">
        <f t="shared" si="308"/>
        <v>1.0886793047489281E-3</v>
      </c>
      <c r="AN171" s="13">
        <f t="shared" si="309"/>
        <v>8.5533925090907357E-4</v>
      </c>
      <c r="AO171" s="13">
        <f t="shared" si="310"/>
        <v>3.3600585174824198E-4</v>
      </c>
      <c r="AP171" s="13">
        <f t="shared" si="311"/>
        <v>8.7996220828222315E-5</v>
      </c>
      <c r="AQ171" s="13">
        <f t="shared" si="312"/>
        <v>1.7283928627494007E-5</v>
      </c>
      <c r="AR171" s="13">
        <f t="shared" si="313"/>
        <v>4.4421058788138979E-4</v>
      </c>
      <c r="AS171" s="13">
        <f t="shared" si="314"/>
        <v>4.1753179525471268E-4</v>
      </c>
      <c r="AT171" s="13">
        <f t="shared" si="315"/>
        <v>1.9622765058357016E-4</v>
      </c>
      <c r="AU171" s="13">
        <f t="shared" si="316"/>
        <v>6.1480812225821513E-5</v>
      </c>
      <c r="AV171" s="13">
        <f t="shared" si="317"/>
        <v>1.4447085798199965E-5</v>
      </c>
      <c r="AW171" s="13">
        <f t="shared" si="318"/>
        <v>5.5711836572617642E-8</v>
      </c>
      <c r="AX171" s="13">
        <f t="shared" si="319"/>
        <v>1.7054907325841193E-4</v>
      </c>
      <c r="AY171" s="13">
        <f t="shared" si="320"/>
        <v>1.3399475486284648E-4</v>
      </c>
      <c r="AZ171" s="13">
        <f t="shared" si="321"/>
        <v>5.2637619154781167E-5</v>
      </c>
      <c r="BA171" s="13">
        <f t="shared" si="322"/>
        <v>1.3785210986404266E-5</v>
      </c>
      <c r="BB171" s="13">
        <f t="shared" si="323"/>
        <v>2.7076458575314356E-6</v>
      </c>
      <c r="BC171" s="13">
        <f t="shared" si="324"/>
        <v>4.254615237757463E-7</v>
      </c>
      <c r="BD171" s="13">
        <f t="shared" si="325"/>
        <v>5.8166922959920918E-5</v>
      </c>
      <c r="BE171" s="13">
        <f t="shared" si="326"/>
        <v>5.4673482421322159E-5</v>
      </c>
      <c r="BF171" s="13">
        <f t="shared" si="327"/>
        <v>2.5694927013195117E-5</v>
      </c>
      <c r="BG171" s="13">
        <f t="shared" si="328"/>
        <v>8.0505727819517981E-6</v>
      </c>
      <c r="BH171" s="13">
        <f t="shared" si="329"/>
        <v>1.8917660892037264E-6</v>
      </c>
      <c r="BI171" s="13">
        <f t="shared" si="330"/>
        <v>3.5562974542971754E-7</v>
      </c>
      <c r="BJ171" s="14">
        <f t="shared" si="331"/>
        <v>0.37479956404026016</v>
      </c>
      <c r="BK171" s="14">
        <f t="shared" si="332"/>
        <v>0.33605985893520329</v>
      </c>
      <c r="BL171" s="14">
        <f t="shared" si="333"/>
        <v>0.2748064921417479</v>
      </c>
      <c r="BM171" s="14">
        <f t="shared" si="334"/>
        <v>0.24947618314788056</v>
      </c>
      <c r="BN171" s="14">
        <f t="shared" si="335"/>
        <v>0.75044848494225069</v>
      </c>
    </row>
    <row r="172" spans="1:66" x14ac:dyDescent="0.25">
      <c r="A172" t="s">
        <v>27</v>
      </c>
      <c r="B172" t="s">
        <v>193</v>
      </c>
      <c r="C172" t="s">
        <v>28</v>
      </c>
      <c r="D172" s="11">
        <v>44201</v>
      </c>
      <c r="E172" s="10">
        <f>VLOOKUP(A172,home!$A$2:$E$405,3,FALSE)</f>
        <v>1.3026</v>
      </c>
      <c r="F172" s="10">
        <f>VLOOKUP(B172,home!$B$2:$E$405,3,FALSE)</f>
        <v>1.1313</v>
      </c>
      <c r="G172" s="10">
        <f>VLOOKUP(C172,away!$B$2:$E$405,4,FALSE)</f>
        <v>0.92930000000000001</v>
      </c>
      <c r="H172" s="10">
        <f>VLOOKUP(A172,away!$A$2:$E$405,3,FALSE)</f>
        <v>1.1000000000000001</v>
      </c>
      <c r="I172" s="10">
        <f>VLOOKUP(C172,away!$B$2:$E$405,3,FALSE)</f>
        <v>1.0047999999999999</v>
      </c>
      <c r="J172" s="10">
        <f>VLOOKUP(B172,home!$B$2:$E$405,4,FALSE)</f>
        <v>0.90910000000000002</v>
      </c>
      <c r="K172" s="12">
        <f t="shared" si="280"/>
        <v>1.3694456414340002</v>
      </c>
      <c r="L172" s="12">
        <f t="shared" si="281"/>
        <v>1.004810048</v>
      </c>
      <c r="M172" s="13">
        <f t="shared" si="282"/>
        <v>9.3083746649098284E-2</v>
      </c>
      <c r="N172" s="13">
        <f t="shared" si="283"/>
        <v>0.12747313113695438</v>
      </c>
      <c r="O172" s="13">
        <f t="shared" si="284"/>
        <v>9.353148393850029E-2</v>
      </c>
      <c r="P172" s="13">
        <f t="shared" si="285"/>
        <v>0.12808628301643343</v>
      </c>
      <c r="Q172" s="13">
        <f t="shared" si="286"/>
        <v>8.7283761917723468E-2</v>
      </c>
      <c r="R172" s="13">
        <f t="shared" si="287"/>
        <v>4.6990687432877841E-2</v>
      </c>
      <c r="S172" s="13">
        <f t="shared" si="288"/>
        <v>4.4062729766380773E-2</v>
      </c>
      <c r="T172" s="13">
        <f t="shared" si="289"/>
        <v>8.7703601002168285E-2</v>
      </c>
      <c r="U172" s="13">
        <f t="shared" si="290"/>
        <v>6.4351192092942017E-2</v>
      </c>
      <c r="V172" s="13">
        <f t="shared" si="291"/>
        <v>6.7368620892527611E-3</v>
      </c>
      <c r="W172" s="13">
        <f t="shared" si="292"/>
        <v>3.9843455775396448E-2</v>
      </c>
      <c r="X172" s="13">
        <f t="shared" si="293"/>
        <v>4.003510471016198E-2</v>
      </c>
      <c r="Y172" s="13">
        <f t="shared" si="294"/>
        <v>2.0113837742751439E-2</v>
      </c>
      <c r="Z172" s="13">
        <f t="shared" si="295"/>
        <v>1.5738904964994326E-2</v>
      </c>
      <c r="AA172" s="13">
        <f t="shared" si="296"/>
        <v>2.1553574805255427E-2</v>
      </c>
      <c r="AB172" s="13">
        <f t="shared" si="297"/>
        <v>1.4758224537189365E-2</v>
      </c>
      <c r="AC172" s="13">
        <f t="shared" si="298"/>
        <v>5.7938392527565768E-4</v>
      </c>
      <c r="AD172" s="13">
        <f t="shared" si="299"/>
        <v>1.3640861712821263E-2</v>
      </c>
      <c r="AE172" s="13">
        <f t="shared" si="300"/>
        <v>1.3706474912421295E-2</v>
      </c>
      <c r="AF172" s="13">
        <f t="shared" si="301"/>
        <v>6.8862018573304174E-3</v>
      </c>
      <c r="AG172" s="13">
        <f t="shared" si="302"/>
        <v>2.3064416062672883E-3</v>
      </c>
      <c r="AH172" s="13">
        <f t="shared" si="303"/>
        <v>3.9536524633358465E-3</v>
      </c>
      <c r="AI172" s="13">
        <f t="shared" si="304"/>
        <v>5.4143121336600736E-3</v>
      </c>
      <c r="AJ172" s="13">
        <f t="shared" si="305"/>
        <v>3.7073030764020053E-3</v>
      </c>
      <c r="AK172" s="13">
        <f t="shared" si="306"/>
        <v>1.6923166798178616E-3</v>
      </c>
      <c r="AL172" s="13">
        <f t="shared" si="307"/>
        <v>3.189005002464577E-5</v>
      </c>
      <c r="AM172" s="13">
        <f t="shared" si="308"/>
        <v>3.7360837236053968E-3</v>
      </c>
      <c r="AN172" s="13">
        <f t="shared" si="309"/>
        <v>3.7540544656479574E-3</v>
      </c>
      <c r="AO172" s="13">
        <f t="shared" si="310"/>
        <v>1.8860558239111689E-3</v>
      </c>
      <c r="AP172" s="13">
        <f t="shared" si="311"/>
        <v>6.3170928098495367E-4</v>
      </c>
      <c r="AQ172" s="13">
        <f t="shared" si="312"/>
        <v>1.5868695823713418E-4</v>
      </c>
      <c r="AR172" s="13">
        <f t="shared" si="313"/>
        <v>7.9453394429196227E-4</v>
      </c>
      <c r="AS172" s="13">
        <f t="shared" si="314"/>
        <v>1.0880710469819926E-3</v>
      </c>
      <c r="AT172" s="13">
        <f t="shared" si="315"/>
        <v>7.4502707643000956E-4</v>
      </c>
      <c r="AU172" s="13">
        <f t="shared" si="316"/>
        <v>3.4009136085579739E-4</v>
      </c>
      <c r="AV172" s="13">
        <f t="shared" si="317"/>
        <v>1.1643415795333246E-4</v>
      </c>
      <c r="AW172" s="13">
        <f t="shared" si="318"/>
        <v>1.2189375815710863E-6</v>
      </c>
      <c r="AX172" s="13">
        <f t="shared" si="319"/>
        <v>8.527272618873194E-4</v>
      </c>
      <c r="AY172" s="13">
        <f t="shared" si="320"/>
        <v>8.5682892094790606E-4</v>
      </c>
      <c r="AZ172" s="13">
        <f t="shared" si="321"/>
        <v>4.3047515459272674E-4</v>
      </c>
      <c r="BA172" s="13">
        <f t="shared" si="322"/>
        <v>1.4418192024970839E-4</v>
      </c>
      <c r="BB172" s="13">
        <f t="shared" si="323"/>
        <v>3.6218860551710408E-5</v>
      </c>
      <c r="BC172" s="13">
        <f t="shared" si="324"/>
        <v>7.2786150018938914E-6</v>
      </c>
      <c r="BD172" s="13">
        <f t="shared" si="325"/>
        <v>1.3305928178360593E-4</v>
      </c>
      <c r="BE172" s="13">
        <f t="shared" si="326"/>
        <v>1.8221745349089762E-4</v>
      </c>
      <c r="BF172" s="13">
        <f t="shared" si="327"/>
        <v>1.2476844873815621E-4</v>
      </c>
      <c r="BG172" s="13">
        <f t="shared" si="328"/>
        <v>5.6954536104316482E-5</v>
      </c>
      <c r="BH172" s="13">
        <f t="shared" si="329"/>
        <v>1.9499035306987918E-5</v>
      </c>
      <c r="BI172" s="13">
        <f t="shared" si="330"/>
        <v>5.3405737826644501E-6</v>
      </c>
      <c r="BJ172" s="14">
        <f t="shared" si="331"/>
        <v>0.45148717335961414</v>
      </c>
      <c r="BK172" s="14">
        <f t="shared" si="332"/>
        <v>0.27343772441741349</v>
      </c>
      <c r="BL172" s="14">
        <f t="shared" si="333"/>
        <v>0.25955874407570034</v>
      </c>
      <c r="BM172" s="14">
        <f t="shared" si="334"/>
        <v>0.42291784274276822</v>
      </c>
      <c r="BN172" s="14">
        <f t="shared" si="335"/>
        <v>0.57644909409158762</v>
      </c>
    </row>
    <row r="173" spans="1:66" x14ac:dyDescent="0.25">
      <c r="A173" t="s">
        <v>27</v>
      </c>
      <c r="B173" t="s">
        <v>29</v>
      </c>
      <c r="C173" t="s">
        <v>30</v>
      </c>
      <c r="D173" s="11">
        <v>44201</v>
      </c>
      <c r="E173" s="10">
        <f>VLOOKUP(A173,home!$A$2:$E$405,3,FALSE)</f>
        <v>1.3026</v>
      </c>
      <c r="F173" s="10">
        <f>VLOOKUP(B173,home!$B$2:$E$405,3,FALSE)</f>
        <v>0.68689999999999996</v>
      </c>
      <c r="G173" s="10">
        <f>VLOOKUP(C173,away!$B$2:$E$405,4,FALSE)</f>
        <v>1.1717</v>
      </c>
      <c r="H173" s="10">
        <f>VLOOKUP(A173,away!$A$2:$E$405,3,FALSE)</f>
        <v>1.1000000000000001</v>
      </c>
      <c r="I173" s="10">
        <f>VLOOKUP(C173,away!$B$2:$E$405,3,FALSE)</f>
        <v>1.244</v>
      </c>
      <c r="J173" s="10">
        <f>VLOOKUP(B173,home!$B$2:$E$405,4,FALSE)</f>
        <v>1.6746000000000001</v>
      </c>
      <c r="K173" s="12">
        <f t="shared" si="280"/>
        <v>1.0483855348979998</v>
      </c>
      <c r="L173" s="12">
        <f t="shared" si="281"/>
        <v>2.2915226400000002</v>
      </c>
      <c r="M173" s="13">
        <f t="shared" si="282"/>
        <v>3.5440211873260109E-2</v>
      </c>
      <c r="N173" s="13">
        <f t="shared" si="283"/>
        <v>3.7155005481646242E-2</v>
      </c>
      <c r="O173" s="13">
        <f t="shared" si="284"/>
        <v>8.1212047873972362E-2</v>
      </c>
      <c r="P173" s="13">
        <f t="shared" si="285"/>
        <v>8.5141536250516472E-2</v>
      </c>
      <c r="Q173" s="13">
        <f t="shared" si="286"/>
        <v>1.9476385148006904E-2</v>
      </c>
      <c r="R173" s="13">
        <f t="shared" si="287"/>
        <v>9.3049623171985785E-2</v>
      </c>
      <c r="S173" s="13">
        <f t="shared" si="288"/>
        <v>5.1135989402531577E-2</v>
      </c>
      <c r="T173" s="13">
        <f t="shared" si="289"/>
        <v>4.4630577512017572E-2</v>
      </c>
      <c r="U173" s="13">
        <f t="shared" si="290"/>
        <v>9.7551878961219626E-2</v>
      </c>
      <c r="V173" s="13">
        <f t="shared" si="291"/>
        <v>1.3649895494704483E-2</v>
      </c>
      <c r="W173" s="13">
        <f t="shared" si="292"/>
        <v>6.8062534870908927E-3</v>
      </c>
      <c r="X173" s="13">
        <f t="shared" si="293"/>
        <v>1.5596683959247728E-2</v>
      </c>
      <c r="Y173" s="13">
        <f t="shared" si="294"/>
        <v>1.7870077200770509E-2</v>
      </c>
      <c r="Z173" s="13">
        <f t="shared" si="295"/>
        <v>7.1075106047358019E-2</v>
      </c>
      <c r="AA173" s="13">
        <f t="shared" si="296"/>
        <v>7.4514113071391497E-2</v>
      </c>
      <c r="AB173" s="13">
        <f t="shared" si="297"/>
        <v>3.9059759144900397E-2</v>
      </c>
      <c r="AC173" s="13">
        <f t="shared" si="298"/>
        <v>2.049531116366948E-3</v>
      </c>
      <c r="AD173" s="13">
        <f t="shared" si="299"/>
        <v>1.7838944256787905E-3</v>
      </c>
      <c r="AE173" s="13">
        <f t="shared" si="300"/>
        <v>4.0878344638127454E-3</v>
      </c>
      <c r="AF173" s="13">
        <f t="shared" si="301"/>
        <v>4.6836826111995846E-3</v>
      </c>
      <c r="AG173" s="13">
        <f t="shared" si="302"/>
        <v>3.5775882473793891E-3</v>
      </c>
      <c r="AH173" s="13">
        <f t="shared" si="303"/>
        <v>4.0717553661980467E-2</v>
      </c>
      <c r="AI173" s="13">
        <f t="shared" si="304"/>
        <v>4.2687694275653394E-2</v>
      </c>
      <c r="AJ173" s="13">
        <f t="shared" si="305"/>
        <v>2.2376580598371582E-2</v>
      </c>
      <c r="AK173" s="13">
        <f t="shared" si="306"/>
        <v>7.8197611399373323E-3</v>
      </c>
      <c r="AL173" s="13">
        <f t="shared" si="307"/>
        <v>1.9695167564433177E-4</v>
      </c>
      <c r="AM173" s="13">
        <f t="shared" si="308"/>
        <v>3.7404182233336387E-4</v>
      </c>
      <c r="AN173" s="13">
        <f t="shared" si="309"/>
        <v>8.57125304183761E-4</v>
      </c>
      <c r="AO173" s="13">
        <f t="shared" si="310"/>
        <v>9.820610199269878E-4</v>
      </c>
      <c r="AP173" s="13">
        <f t="shared" si="311"/>
        <v>7.5013835367472787E-4</v>
      </c>
      <c r="AQ173" s="13">
        <f t="shared" si="312"/>
        <v>4.2973975514449164E-4</v>
      </c>
      <c r="AR173" s="13">
        <f t="shared" si="313"/>
        <v>1.8661039212368623E-2</v>
      </c>
      <c r="AS173" s="13">
        <f t="shared" si="314"/>
        <v>1.9563963576411627E-2</v>
      </c>
      <c r="AT173" s="13">
        <f t="shared" si="315"/>
        <v>1.0255288209390643E-2</v>
      </c>
      <c r="AU173" s="13">
        <f t="shared" si="316"/>
        <v>3.5838319383117204E-3</v>
      </c>
      <c r="AV173" s="13">
        <f t="shared" si="317"/>
        <v>9.393093909078671E-4</v>
      </c>
      <c r="AW173" s="13">
        <f t="shared" si="318"/>
        <v>1.3143237382627862E-5</v>
      </c>
      <c r="AX173" s="13">
        <f t="shared" si="319"/>
        <v>6.5356672663531025E-5</v>
      </c>
      <c r="AY173" s="13">
        <f t="shared" si="320"/>
        <v>1.4976629508355047E-4</v>
      </c>
      <c r="AZ173" s="13">
        <f t="shared" si="321"/>
        <v>1.7159642794643831E-4</v>
      </c>
      <c r="BA173" s="13">
        <f t="shared" si="322"/>
        <v>1.3107236652746404E-4</v>
      </c>
      <c r="BB173" s="13">
        <f t="shared" si="323"/>
        <v>7.5088823844015533E-5</v>
      </c>
      <c r="BC173" s="13">
        <f t="shared" si="324"/>
        <v>3.4413547969906678E-5</v>
      </c>
      <c r="BD173" s="13">
        <f t="shared" si="325"/>
        <v>7.1270323068450764E-3</v>
      </c>
      <c r="BE173" s="13">
        <f t="shared" si="326"/>
        <v>7.4718775772471008E-3</v>
      </c>
      <c r="BF173" s="13">
        <f t="shared" si="327"/>
        <v>3.9167041852572861E-3</v>
      </c>
      <c r="BG173" s="13">
        <f t="shared" si="328"/>
        <v>1.3687386707660646E-3</v>
      </c>
      <c r="BH173" s="13">
        <f t="shared" si="329"/>
        <v>3.5874145587166451E-4</v>
      </c>
      <c r="BI173" s="13">
        <f t="shared" si="330"/>
        <v>7.5219870620820458E-5</v>
      </c>
      <c r="BJ173" s="14">
        <f t="shared" si="331"/>
        <v>0.15968838292614859</v>
      </c>
      <c r="BK173" s="14">
        <f t="shared" si="332"/>
        <v>0.18776388210810749</v>
      </c>
      <c r="BL173" s="14">
        <f t="shared" si="333"/>
        <v>0.57231075829341094</v>
      </c>
      <c r="BM173" s="14">
        <f t="shared" si="334"/>
        <v>0.63922669651793629</v>
      </c>
      <c r="BN173" s="14">
        <f t="shared" si="335"/>
        <v>0.35147480979938789</v>
      </c>
    </row>
    <row r="174" spans="1:66" x14ac:dyDescent="0.25">
      <c r="A174" t="s">
        <v>196</v>
      </c>
      <c r="B174" t="s">
        <v>202</v>
      </c>
      <c r="C174" t="s">
        <v>304</v>
      </c>
      <c r="D174" s="11">
        <v>44201</v>
      </c>
      <c r="E174" s="10">
        <f>VLOOKUP(A174,home!$A$2:$E$405,3,FALSE)</f>
        <v>1.6077999999999999</v>
      </c>
      <c r="F174" s="10">
        <f>VLOOKUP(B174,home!$B$2:$E$405,3,FALSE)</f>
        <v>1.0609999999999999</v>
      </c>
      <c r="G174" s="10">
        <f>VLOOKUP(C174,away!$B$2:$E$405,4,FALSE)</f>
        <v>0.95120000000000005</v>
      </c>
      <c r="H174" s="10">
        <f>VLOOKUP(A174,away!$A$2:$E$405,3,FALSE)</f>
        <v>1.3987000000000001</v>
      </c>
      <c r="I174" s="10">
        <f>VLOOKUP(C174,away!$B$2:$E$405,3,FALSE)</f>
        <v>1.0934999999999999</v>
      </c>
      <c r="J174" s="10">
        <f>VLOOKUP(B174,home!$B$2:$E$405,4,FALSE)</f>
        <v>0.67290000000000005</v>
      </c>
      <c r="K174" s="12">
        <f t="shared" si="280"/>
        <v>1.6226290609599998</v>
      </c>
      <c r="L174" s="12">
        <f t="shared" si="281"/>
        <v>1.0291860490050002</v>
      </c>
      <c r="M174" s="13">
        <f t="shared" si="282"/>
        <v>7.0523089653776877E-2</v>
      </c>
      <c r="N174" s="13">
        <f t="shared" si="283"/>
        <v>0.11443281474090586</v>
      </c>
      <c r="O174" s="13">
        <f t="shared" si="284"/>
        <v>7.258138000439604E-2</v>
      </c>
      <c r="P174" s="13">
        <f t="shared" si="285"/>
        <v>0.11777265647971405</v>
      </c>
      <c r="Q174" s="13">
        <f t="shared" si="286"/>
        <v>9.2841005363022866E-2</v>
      </c>
      <c r="R174" s="13">
        <f t="shared" si="287"/>
        <v>3.7349871859027439E-2</v>
      </c>
      <c r="S174" s="13">
        <f t="shared" si="288"/>
        <v>4.9169706979598778E-2</v>
      </c>
      <c r="T174" s="13">
        <f t="shared" si="289"/>
        <v>9.555066749522155E-2</v>
      </c>
      <c r="U174" s="13">
        <f t="shared" si="290"/>
        <v>6.0604987501590012E-2</v>
      </c>
      <c r="V174" s="13">
        <f t="shared" si="291"/>
        <v>9.123642322513453E-3</v>
      </c>
      <c r="W174" s="13">
        <f t="shared" si="292"/>
        <v>5.0215504450261357E-2</v>
      </c>
      <c r="X174" s="13">
        <f t="shared" si="293"/>
        <v>5.1681096623957493E-2</v>
      </c>
      <c r="Y174" s="13">
        <f t="shared" si="294"/>
        <v>2.6594731821328231E-2</v>
      </c>
      <c r="Z174" s="13">
        <f t="shared" si="295"/>
        <v>1.2813322349811831E-2</v>
      </c>
      <c r="AA174" s="13">
        <f t="shared" si="296"/>
        <v>2.0791269212252949E-2</v>
      </c>
      <c r="AB174" s="13">
        <f t="shared" si="297"/>
        <v>1.6868258819022281E-2</v>
      </c>
      <c r="AC174" s="13">
        <f t="shared" si="298"/>
        <v>9.5227286407928544E-4</v>
      </c>
      <c r="AD174" s="13">
        <f t="shared" si="299"/>
        <v>2.0370284207940077E-2</v>
      </c>
      <c r="AE174" s="13">
        <f t="shared" si="300"/>
        <v>2.0964812321078802E-2</v>
      </c>
      <c r="AF174" s="13">
        <f t="shared" si="301"/>
        <v>1.0788346180431218E-2</v>
      </c>
      <c r="AG174" s="13">
        <f t="shared" si="302"/>
        <v>3.7010717935787303E-3</v>
      </c>
      <c r="AH174" s="13">
        <f t="shared" si="303"/>
        <v>3.2968231509575749E-3</v>
      </c>
      <c r="AI174" s="13">
        <f t="shared" si="304"/>
        <v>5.3495210535894778E-3</v>
      </c>
      <c r="AJ174" s="13">
        <f t="shared" si="305"/>
        <v>4.3401441618858222E-3</v>
      </c>
      <c r="AK174" s="13">
        <f t="shared" si="306"/>
        <v>2.3474813486106054E-3</v>
      </c>
      <c r="AL174" s="13">
        <f t="shared" si="307"/>
        <v>6.3611339461589682E-5</v>
      </c>
      <c r="AM174" s="13">
        <f t="shared" si="308"/>
        <v>6.6106830271636203E-3</v>
      </c>
      <c r="AN174" s="13">
        <f t="shared" si="309"/>
        <v>6.8036227459509404E-3</v>
      </c>
      <c r="AO174" s="13">
        <f t="shared" si="310"/>
        <v>3.5010968064128991E-3</v>
      </c>
      <c r="AP174" s="13">
        <f t="shared" si="311"/>
        <v>1.2010933297920386E-3</v>
      </c>
      <c r="AQ174" s="13">
        <f t="shared" si="312"/>
        <v>3.0903712464373188E-4</v>
      </c>
      <c r="AR174" s="13">
        <f t="shared" si="313"/>
        <v>6.7860887860044872E-4</v>
      </c>
      <c r="AS174" s="13">
        <f t="shared" si="314"/>
        <v>1.1011304874425647E-3</v>
      </c>
      <c r="AT174" s="13">
        <f t="shared" si="315"/>
        <v>8.9336316441667796E-4</v>
      </c>
      <c r="AU174" s="13">
        <f t="shared" si="316"/>
        <v>4.8319901085789593E-4</v>
      </c>
      <c r="AV174" s="13">
        <f t="shared" si="317"/>
        <v>1.960131893112872E-4</v>
      </c>
      <c r="AW174" s="13">
        <f t="shared" si="318"/>
        <v>2.9508367272980325E-6</v>
      </c>
      <c r="AX174" s="13">
        <f t="shared" si="319"/>
        <v>1.7877810654451202E-3</v>
      </c>
      <c r="AY174" s="13">
        <f t="shared" si="320"/>
        <v>1.8399593312314129E-3</v>
      </c>
      <c r="AZ174" s="13">
        <f t="shared" si="321"/>
        <v>9.4683023721997008E-4</v>
      </c>
      <c r="BA174" s="13">
        <f t="shared" si="322"/>
        <v>3.2482149030762939E-4</v>
      </c>
      <c r="BB174" s="13">
        <f t="shared" si="323"/>
        <v>8.3575436560406245E-5</v>
      </c>
      <c r="BC174" s="13">
        <f t="shared" si="324"/>
        <v>1.7202934669494517E-5</v>
      </c>
      <c r="BD174" s="13">
        <f t="shared" si="325"/>
        <v>1.1640246509775157E-4</v>
      </c>
      <c r="BE174" s="13">
        <f t="shared" si="326"/>
        <v>1.8887802263499378E-4</v>
      </c>
      <c r="BF174" s="13">
        <f t="shared" si="327"/>
        <v>1.5323948425210082E-4</v>
      </c>
      <c r="BG174" s="13">
        <f t="shared" si="328"/>
        <v>8.2883613477993651E-5</v>
      </c>
      <c r="BH174" s="13">
        <f t="shared" si="329"/>
        <v>3.3622339976692121E-5</v>
      </c>
      <c r="BI174" s="13">
        <f t="shared" si="330"/>
        <v>1.0911317188731551E-5</v>
      </c>
      <c r="BJ174" s="14">
        <f t="shared" si="331"/>
        <v>0.51056603852712323</v>
      </c>
      <c r="BK174" s="14">
        <f t="shared" si="332"/>
        <v>0.24944493897037542</v>
      </c>
      <c r="BL174" s="14">
        <f t="shared" si="333"/>
        <v>0.22746798908458934</v>
      </c>
      <c r="BM174" s="14">
        <f t="shared" si="334"/>
        <v>0.49295446233655282</v>
      </c>
      <c r="BN174" s="14">
        <f t="shared" si="335"/>
        <v>0.50550081810084313</v>
      </c>
    </row>
    <row r="175" spans="1:66" x14ac:dyDescent="0.25">
      <c r="A175" t="s">
        <v>196</v>
      </c>
      <c r="B175" t="s">
        <v>204</v>
      </c>
      <c r="C175" t="s">
        <v>303</v>
      </c>
      <c r="D175" s="11">
        <v>44201</v>
      </c>
      <c r="E175" s="10">
        <f>VLOOKUP(A175,home!$A$2:$E$405,3,FALSE)</f>
        <v>1.6077999999999999</v>
      </c>
      <c r="F175" s="10">
        <f>VLOOKUP(B175,home!$B$2:$E$405,3,FALSE)</f>
        <v>0.98780000000000001</v>
      </c>
      <c r="G175" s="10">
        <f>VLOOKUP(C175,away!$B$2:$E$405,4,FALSE)</f>
        <v>0.91469999999999996</v>
      </c>
      <c r="H175" s="10">
        <f>VLOOKUP(A175,away!$A$2:$E$405,3,FALSE)</f>
        <v>1.3987000000000001</v>
      </c>
      <c r="I175" s="10">
        <f>VLOOKUP(C175,away!$B$2:$E$405,3,FALSE)</f>
        <v>1.0513999999999999</v>
      </c>
      <c r="J175" s="10">
        <f>VLOOKUP(B175,home!$B$2:$E$405,4,FALSE)</f>
        <v>1.3877999999999999</v>
      </c>
      <c r="K175" s="12">
        <f t="shared" si="280"/>
        <v>1.4527126731479998</v>
      </c>
      <c r="L175" s="12">
        <f t="shared" si="281"/>
        <v>2.0408892152039995</v>
      </c>
      <c r="M175" s="13">
        <f t="shared" si="282"/>
        <v>3.0391209050736737E-2</v>
      </c>
      <c r="N175" s="13">
        <f t="shared" si="283"/>
        <v>4.414969454029545E-2</v>
      </c>
      <c r="O175" s="13">
        <f t="shared" si="284"/>
        <v>6.2025090788658796E-2</v>
      </c>
      <c r="P175" s="13">
        <f t="shared" si="285"/>
        <v>9.01046354418399E-2</v>
      </c>
      <c r="Q175" s="13">
        <f t="shared" si="286"/>
        <v>3.2068410387150137E-2</v>
      </c>
      <c r="R175" s="13">
        <f t="shared" si="287"/>
        <v>6.329316943131133E-2</v>
      </c>
      <c r="S175" s="13">
        <f t="shared" si="288"/>
        <v>6.6786133076779122E-2</v>
      </c>
      <c r="T175" s="13">
        <f t="shared" si="289"/>
        <v>6.5448072907870636E-2</v>
      </c>
      <c r="U175" s="13">
        <f t="shared" si="290"/>
        <v>9.1946789356569553E-2</v>
      </c>
      <c r="V175" s="13">
        <f t="shared" si="291"/>
        <v>2.2001026544686542E-2</v>
      </c>
      <c r="W175" s="13">
        <f t="shared" si="292"/>
        <v>1.5528728725707992E-2</v>
      </c>
      <c r="X175" s="13">
        <f t="shared" si="293"/>
        <v>3.1692414982125994E-2</v>
      </c>
      <c r="Y175" s="13">
        <f t="shared" si="294"/>
        <v>3.2340353970395294E-2</v>
      </c>
      <c r="Z175" s="13">
        <f t="shared" si="295"/>
        <v>4.3058115629480934E-2</v>
      </c>
      <c r="AA175" s="13">
        <f t="shared" si="296"/>
        <v>6.2551070256818914E-2</v>
      </c>
      <c r="AB175" s="13">
        <f t="shared" si="297"/>
        <v>4.5434366240525881E-2</v>
      </c>
      <c r="AC175" s="13">
        <f t="shared" si="298"/>
        <v>4.0768254580742938E-3</v>
      </c>
      <c r="AD175" s="13">
        <f t="shared" si="299"/>
        <v>5.6396952544283466E-3</v>
      </c>
      <c r="AE175" s="13">
        <f t="shared" si="300"/>
        <v>1.1509993221799989E-2</v>
      </c>
      <c r="AF175" s="13">
        <f t="shared" si="301"/>
        <v>1.1745310516721367E-2</v>
      </c>
      <c r="AG175" s="13">
        <f t="shared" si="302"/>
        <v>7.9902925209329196E-3</v>
      </c>
      <c r="AH175" s="13">
        <f t="shared" si="303"/>
        <v>2.1969210953803602E-2</v>
      </c>
      <c r="AI175" s="13">
        <f t="shared" si="304"/>
        <v>3.1914951171652349E-2</v>
      </c>
      <c r="AJ175" s="13">
        <f t="shared" si="305"/>
        <v>2.318162701497949E-2</v>
      </c>
      <c r="AK175" s="13">
        <f t="shared" si="306"/>
        <v>1.122541444961692E-2</v>
      </c>
      <c r="AL175" s="13">
        <f t="shared" si="307"/>
        <v>4.8348306386433937E-4</v>
      </c>
      <c r="AM175" s="13">
        <f t="shared" si="308"/>
        <v>1.6385713537601381E-3</v>
      </c>
      <c r="AN175" s="13">
        <f t="shared" si="309"/>
        <v>3.3441426042312835E-3</v>
      </c>
      <c r="AO175" s="13">
        <f t="shared" si="310"/>
        <v>3.4125122875399219E-3</v>
      </c>
      <c r="AP175" s="13">
        <f t="shared" si="311"/>
        <v>2.321519841463786E-3</v>
      </c>
      <c r="AQ175" s="13">
        <f t="shared" si="312"/>
        <v>1.1844912018313849E-3</v>
      </c>
      <c r="AR175" s="13">
        <f t="shared" si="313"/>
        <v>8.9673451404318656E-3</v>
      </c>
      <c r="AS175" s="13">
        <f t="shared" si="314"/>
        <v>1.3026975929997502E-2</v>
      </c>
      <c r="AT175" s="13">
        <f t="shared" si="315"/>
        <v>9.4622265131506633E-3</v>
      </c>
      <c r="AU175" s="13">
        <f t="shared" si="316"/>
        <v>4.5819654572836609E-3</v>
      </c>
      <c r="AV175" s="13">
        <f t="shared" si="317"/>
        <v>1.6640698219305857E-3</v>
      </c>
      <c r="AW175" s="13">
        <f t="shared" si="318"/>
        <v>3.9817860504653639E-5</v>
      </c>
      <c r="AX175" s="13">
        <f t="shared" si="319"/>
        <v>3.967288952441046E-4</v>
      </c>
      <c r="AY175" s="13">
        <f t="shared" si="320"/>
        <v>8.0967972366349046E-4</v>
      </c>
      <c r="AZ175" s="13">
        <f t="shared" si="321"/>
        <v>8.2623330789708608E-4</v>
      </c>
      <c r="BA175" s="13">
        <f t="shared" si="322"/>
        <v>5.6208354910982977E-4</v>
      </c>
      <c r="BB175" s="13">
        <f t="shared" si="323"/>
        <v>2.8678756335545977E-4</v>
      </c>
      <c r="BC175" s="13">
        <f t="shared" si="324"/>
        <v>1.1706032902135829E-4</v>
      </c>
      <c r="BD175" s="13">
        <f t="shared" si="325"/>
        <v>3.0502263310198978E-3</v>
      </c>
      <c r="BE175" s="13">
        <f t="shared" si="326"/>
        <v>4.4311024470423312E-3</v>
      </c>
      <c r="BF175" s="13">
        <f t="shared" si="327"/>
        <v>3.2185593404177545E-3</v>
      </c>
      <c r="BG175" s="13">
        <f t="shared" si="328"/>
        <v>1.5585473143679138E-3</v>
      </c>
      <c r="BH175" s="13">
        <f t="shared" si="329"/>
        <v>5.6603035882076187E-4</v>
      </c>
      <c r="BI175" s="13">
        <f t="shared" si="330"/>
        <v>1.6445589512908607E-4</v>
      </c>
      <c r="BJ175" s="14">
        <f t="shared" si="331"/>
        <v>0.27301277768454596</v>
      </c>
      <c r="BK175" s="14">
        <f t="shared" si="332"/>
        <v>0.21465299235964447</v>
      </c>
      <c r="BL175" s="14">
        <f t="shared" si="333"/>
        <v>0.46423319421352882</v>
      </c>
      <c r="BM175" s="14">
        <f t="shared" si="334"/>
        <v>0.67215500838404885</v>
      </c>
      <c r="BN175" s="14">
        <f t="shared" si="335"/>
        <v>0.32203220963999235</v>
      </c>
    </row>
    <row r="176" spans="1:66" x14ac:dyDescent="0.25">
      <c r="A176" t="s">
        <v>196</v>
      </c>
      <c r="B176" t="s">
        <v>198</v>
      </c>
      <c r="C176" t="s">
        <v>203</v>
      </c>
      <c r="D176" s="11">
        <v>44201</v>
      </c>
      <c r="E176" s="10">
        <f>VLOOKUP(A176,home!$A$2:$E$405,3,FALSE)</f>
        <v>1.6077999999999999</v>
      </c>
      <c r="F176" s="10">
        <f>VLOOKUP(B176,home!$B$2:$E$405,3,FALSE)</f>
        <v>0.73170000000000002</v>
      </c>
      <c r="G176" s="10">
        <f>VLOOKUP(C176,away!$B$2:$E$405,4,FALSE)</f>
        <v>1.2805</v>
      </c>
      <c r="H176" s="10">
        <f>VLOOKUP(A176,away!$A$2:$E$405,3,FALSE)</f>
        <v>1.3987000000000001</v>
      </c>
      <c r="I176" s="10">
        <f>VLOOKUP(C176,away!$B$2:$E$405,3,FALSE)</f>
        <v>1.0513999999999999</v>
      </c>
      <c r="J176" s="10">
        <f>VLOOKUP(B176,home!$B$2:$E$405,4,FALSE)</f>
        <v>1.9346000000000001</v>
      </c>
      <c r="K176" s="12">
        <f t="shared" si="280"/>
        <v>1.5064151064299998</v>
      </c>
      <c r="L176" s="12">
        <f t="shared" si="281"/>
        <v>2.8450095660279997</v>
      </c>
      <c r="M176" s="13">
        <f t="shared" si="282"/>
        <v>1.2888437692282411E-2</v>
      </c>
      <c r="N176" s="13">
        <f t="shared" si="283"/>
        <v>1.9415337237936033E-2</v>
      </c>
      <c r="O176" s="13">
        <f t="shared" si="284"/>
        <v>3.6667728525699293E-2</v>
      </c>
      <c r="P176" s="13">
        <f t="shared" si="285"/>
        <v>5.5236820169587648E-2</v>
      </c>
      <c r="Q176" s="13">
        <f t="shared" si="286"/>
        <v>1.4623778655829872E-2</v>
      </c>
      <c r="R176" s="13">
        <f t="shared" si="287"/>
        <v>5.216001921006614E-2</v>
      </c>
      <c r="S176" s="13">
        <f t="shared" si="288"/>
        <v>5.9183013009295259E-2</v>
      </c>
      <c r="T176" s="13">
        <f t="shared" si="289"/>
        <v>4.160479016731207E-2</v>
      </c>
      <c r="U176" s="13">
        <f t="shared" si="290"/>
        <v>7.857464088972263E-2</v>
      </c>
      <c r="V176" s="13">
        <f t="shared" si="291"/>
        <v>2.8182723191641355E-2</v>
      </c>
      <c r="W176" s="13">
        <f t="shared" si="292"/>
        <v>7.343160360076908E-3</v>
      </c>
      <c r="X176" s="13">
        <f t="shared" si="293"/>
        <v>2.0891361469296411E-2</v>
      </c>
      <c r="Y176" s="13">
        <f t="shared" si="294"/>
        <v>2.9718061613748535E-2</v>
      </c>
      <c r="Z176" s="13">
        <f t="shared" si="295"/>
        <v>4.9465251205614125E-2</v>
      </c>
      <c r="AA176" s="13">
        <f t="shared" si="296"/>
        <v>7.4515201659491895E-2</v>
      </c>
      <c r="AB176" s="13">
        <f t="shared" si="297"/>
        <v>5.6125412719268179E-2</v>
      </c>
      <c r="AC176" s="13">
        <f t="shared" si="298"/>
        <v>7.5490337250016656E-3</v>
      </c>
      <c r="AD176" s="13">
        <f t="shared" si="299"/>
        <v>2.7654619238394527E-3</v>
      </c>
      <c r="AE176" s="13">
        <f t="shared" si="300"/>
        <v>7.8677656278094386E-3</v>
      </c>
      <c r="AF176" s="13">
        <f t="shared" si="301"/>
        <v>1.1191934237192074E-2</v>
      </c>
      <c r="AG176" s="13">
        <f t="shared" si="302"/>
        <v>1.0613719989055911E-2</v>
      </c>
      <c r="AH176" s="13">
        <f t="shared" si="303"/>
        <v>3.5182278216487561E-2</v>
      </c>
      <c r="AI176" s="13">
        <f t="shared" si="304"/>
        <v>5.2999115383939976E-2</v>
      </c>
      <c r="AJ176" s="13">
        <f t="shared" si="305"/>
        <v>3.9919334020896889E-2</v>
      </c>
      <c r="AK176" s="13">
        <f t="shared" si="306"/>
        <v>2.0045029269234706E-2</v>
      </c>
      <c r="AL176" s="13">
        <f t="shared" si="307"/>
        <v>1.2941354981194008E-3</v>
      </c>
      <c r="AM176" s="13">
        <f t="shared" si="308"/>
        <v>8.3318672366574373E-4</v>
      </c>
      <c r="AN176" s="13">
        <f t="shared" si="309"/>
        <v>2.3704241991165686E-3</v>
      </c>
      <c r="AO176" s="13">
        <f t="shared" si="310"/>
        <v>3.3719397610154495E-3</v>
      </c>
      <c r="AP176" s="13">
        <f t="shared" si="311"/>
        <v>3.1977336253863732E-3</v>
      </c>
      <c r="AQ176" s="13">
        <f t="shared" si="312"/>
        <v>2.2743956884584068E-3</v>
      </c>
      <c r="AR176" s="13">
        <f t="shared" si="313"/>
        <v>2.0018783616113121E-2</v>
      </c>
      <c r="AS176" s="13">
        <f t="shared" si="314"/>
        <v>3.0156598051666185E-2</v>
      </c>
      <c r="AT176" s="13">
        <f t="shared" si="315"/>
        <v>2.2714177431783718E-2</v>
      </c>
      <c r="AU176" s="13">
        <f t="shared" si="316"/>
        <v>1.1405660004456794E-2</v>
      </c>
      <c r="AV176" s="13">
        <f t="shared" si="317"/>
        <v>4.2954146323795437E-3</v>
      </c>
      <c r="AW176" s="13">
        <f t="shared" si="318"/>
        <v>1.5406558681900723E-4</v>
      </c>
      <c r="AX176" s="13">
        <f t="shared" si="319"/>
        <v>2.0918751116783267E-4</v>
      </c>
      <c r="AY176" s="13">
        <f t="shared" si="320"/>
        <v>5.9514047036607288E-4</v>
      </c>
      <c r="AZ176" s="13">
        <f t="shared" si="321"/>
        <v>8.4659016566094052E-4</v>
      </c>
      <c r="BA176" s="13">
        <f t="shared" si="322"/>
        <v>8.0285237327020148E-4</v>
      </c>
      <c r="BB176" s="13">
        <f t="shared" si="323"/>
        <v>5.7103067051550145E-4</v>
      </c>
      <c r="BC176" s="13">
        <f t="shared" si="324"/>
        <v>3.2491754402239683E-4</v>
      </c>
      <c r="BD176" s="13">
        <f t="shared" si="325"/>
        <v>9.4922718146810778E-3</v>
      </c>
      <c r="BE176" s="13">
        <f t="shared" si="326"/>
        <v>1.4299301655975283E-2</v>
      </c>
      <c r="BF176" s="13">
        <f t="shared" si="327"/>
        <v>1.0770342012980339E-2</v>
      </c>
      <c r="BG176" s="13">
        <f t="shared" si="328"/>
        <v>5.4082019699237599E-3</v>
      </c>
      <c r="BH176" s="13">
        <f t="shared" si="329"/>
        <v>2.0367492865294092E-3</v>
      </c>
      <c r="BI176" s="13">
        <f t="shared" si="330"/>
        <v>6.136379786476848E-4</v>
      </c>
      <c r="BJ176" s="14">
        <f t="shared" si="331"/>
        <v>0.18143277001474223</v>
      </c>
      <c r="BK176" s="14">
        <f t="shared" si="332"/>
        <v>0.1649293037562938</v>
      </c>
      <c r="BL176" s="14">
        <f t="shared" si="333"/>
        <v>0.5773998983499441</v>
      </c>
      <c r="BM176" s="14">
        <f t="shared" si="334"/>
        <v>0.78179402695164546</v>
      </c>
      <c r="BN176" s="14">
        <f t="shared" si="335"/>
        <v>0.19099212149140138</v>
      </c>
    </row>
    <row r="177" spans="1:66" x14ac:dyDescent="0.25">
      <c r="A177" t="s">
        <v>196</v>
      </c>
      <c r="B177" t="s">
        <v>300</v>
      </c>
      <c r="C177" t="s">
        <v>205</v>
      </c>
      <c r="D177" s="11">
        <v>44201</v>
      </c>
      <c r="E177" s="10">
        <f>VLOOKUP(A177,home!$A$2:$E$405,3,FALSE)</f>
        <v>1.6077999999999999</v>
      </c>
      <c r="F177" s="10">
        <f>VLOOKUP(B177,home!$B$2:$E$405,3,FALSE)</f>
        <v>0.76829999999999998</v>
      </c>
      <c r="G177" s="10">
        <f>VLOOKUP(C177,away!$B$2:$E$405,4,FALSE)</f>
        <v>0.32929999999999998</v>
      </c>
      <c r="H177" s="10">
        <f>VLOOKUP(A177,away!$A$2:$E$405,3,FALSE)</f>
        <v>1.3987000000000001</v>
      </c>
      <c r="I177" s="10">
        <f>VLOOKUP(C177,away!$B$2:$E$405,3,FALSE)</f>
        <v>2.0607000000000002</v>
      </c>
      <c r="J177" s="10">
        <f>VLOOKUP(B177,home!$B$2:$E$405,4,FALSE)</f>
        <v>1.0513999999999999</v>
      </c>
      <c r="K177" s="12">
        <f t="shared" si="280"/>
        <v>0.40677531328199995</v>
      </c>
      <c r="L177" s="12">
        <f t="shared" si="281"/>
        <v>3.030451366026</v>
      </c>
      <c r="M177" s="13">
        <f t="shared" si="282"/>
        <v>3.2153734406914457E-2</v>
      </c>
      <c r="N177" s="13">
        <f t="shared" si="283"/>
        <v>1.3079345386558847E-2</v>
      </c>
      <c r="O177" s="13">
        <f t="shared" si="284"/>
        <v>9.7440328356271103E-2</v>
      </c>
      <c r="P177" s="13">
        <f t="shared" si="285"/>
        <v>3.9636320093423112E-2</v>
      </c>
      <c r="Q177" s="13">
        <f t="shared" si="286"/>
        <v>2.6601774085704775E-3</v>
      </c>
      <c r="R177" s="13">
        <f t="shared" si="287"/>
        <v>0.14764408808664192</v>
      </c>
      <c r="S177" s="13">
        <f t="shared" si="288"/>
        <v>1.2215049818680284E-2</v>
      </c>
      <c r="T177" s="13">
        <f t="shared" si="289"/>
        <v>8.0615382616739065E-3</v>
      </c>
      <c r="U177" s="13">
        <f t="shared" si="290"/>
        <v>6.0057970185678954E-2</v>
      </c>
      <c r="V177" s="13">
        <f t="shared" si="291"/>
        <v>1.673072034506153E-3</v>
      </c>
      <c r="W177" s="13">
        <f t="shared" si="292"/>
        <v>3.6069816625231829E-4</v>
      </c>
      <c r="X177" s="13">
        <f t="shared" si="293"/>
        <v>1.0930782506424111E-3</v>
      </c>
      <c r="Y177" s="13">
        <f t="shared" si="294"/>
        <v>1.6562602389163031E-3</v>
      </c>
      <c r="Z177" s="13">
        <f t="shared" si="295"/>
        <v>0.14914274280927567</v>
      </c>
      <c r="AA177" s="13">
        <f t="shared" si="296"/>
        <v>6.0667585929979846E-2</v>
      </c>
      <c r="AB177" s="13">
        <f t="shared" si="297"/>
        <v>1.2339038136365102E-2</v>
      </c>
      <c r="AC177" s="13">
        <f t="shared" si="298"/>
        <v>1.2890108241357968E-4</v>
      </c>
      <c r="AD177" s="13">
        <f t="shared" si="299"/>
        <v>3.6680777394382409E-5</v>
      </c>
      <c r="AE177" s="13">
        <f t="shared" si="300"/>
        <v>1.1115931196170179E-4</v>
      </c>
      <c r="AF177" s="13">
        <f t="shared" si="301"/>
        <v>1.684314443904248E-4</v>
      </c>
      <c r="AG177" s="13">
        <f t="shared" si="302"/>
        <v>1.7014110024489833E-4</v>
      </c>
      <c r="AH177" s="13">
        <f t="shared" si="303"/>
        <v>0.11299245716980846</v>
      </c>
      <c r="AI177" s="13">
        <f t="shared" si="304"/>
        <v>4.5962542163751792E-2</v>
      </c>
      <c r="AJ177" s="13">
        <f t="shared" si="305"/>
        <v>9.3482137439486329E-3</v>
      </c>
      <c r="AK177" s="13">
        <f t="shared" si="306"/>
        <v>1.2675408581072677E-3</v>
      </c>
      <c r="AL177" s="13">
        <f t="shared" si="307"/>
        <v>6.3559205886015697E-6</v>
      </c>
      <c r="AM177" s="13">
        <f t="shared" si="308"/>
        <v>2.9841669432054404E-6</v>
      </c>
      <c r="AN177" s="13">
        <f t="shared" si="309"/>
        <v>9.0433727894865594E-6</v>
      </c>
      <c r="AO177" s="13">
        <f t="shared" si="310"/>
        <v>1.3702750711690955E-5</v>
      </c>
      <c r="AP177" s="13">
        <f t="shared" si="311"/>
        <v>1.384183987085253E-5</v>
      </c>
      <c r="AQ177" s="13">
        <f t="shared" si="312"/>
        <v>1.0486755636234551E-5</v>
      </c>
      <c r="AR177" s="13">
        <f t="shared" si="313"/>
        <v>6.8483629236176069E-2</v>
      </c>
      <c r="AS177" s="13">
        <f t="shared" si="314"/>
        <v>2.7857449737233846E-2</v>
      </c>
      <c r="AT177" s="13">
        <f t="shared" si="315"/>
        <v>5.6658614220504314E-3</v>
      </c>
      <c r="AU177" s="13">
        <f t="shared" si="316"/>
        <v>7.6824418498898741E-4</v>
      </c>
      <c r="AV177" s="13">
        <f t="shared" si="317"/>
        <v>7.8125692256492501E-5</v>
      </c>
      <c r="AW177" s="13">
        <f t="shared" si="318"/>
        <v>2.1763957470867009E-7</v>
      </c>
      <c r="AX177" s="13">
        <f t="shared" si="319"/>
        <v>2.023142405346969E-7</v>
      </c>
      <c r="AY177" s="13">
        <f t="shared" si="320"/>
        <v>6.1310346659488487E-7</v>
      </c>
      <c r="AZ177" s="13">
        <f t="shared" si="321"/>
        <v>9.2899011892887281E-7</v>
      </c>
      <c r="BA177" s="13">
        <f t="shared" si="322"/>
        <v>9.3841979164421948E-7</v>
      </c>
      <c r="BB177" s="13">
        <f t="shared" si="323"/>
        <v>7.1095888487351478E-7</v>
      </c>
      <c r="BC177" s="13">
        <f t="shared" si="324"/>
        <v>4.3090526477065287E-7</v>
      </c>
      <c r="BD177" s="13">
        <f t="shared" si="325"/>
        <v>3.4589384628197987E-2</v>
      </c>
      <c r="BE177" s="13">
        <f t="shared" si="326"/>
        <v>1.4070107768366827E-2</v>
      </c>
      <c r="BF177" s="13">
        <f t="shared" si="327"/>
        <v>2.8616862476944583E-3</v>
      </c>
      <c r="BG177" s="13">
        <f t="shared" si="328"/>
        <v>3.8802110664023473E-4</v>
      </c>
      <c r="BH177" s="13">
        <f t="shared" si="329"/>
        <v>3.9459351803402446E-5</v>
      </c>
      <c r="BI177" s="13">
        <f t="shared" si="330"/>
        <v>3.2102180383467348E-6</v>
      </c>
      <c r="BJ177" s="14">
        <f t="shared" si="331"/>
        <v>2.7451393924324486E-2</v>
      </c>
      <c r="BK177" s="14">
        <f t="shared" si="332"/>
        <v>8.5814046459992785E-2</v>
      </c>
      <c r="BL177" s="14">
        <f t="shared" si="333"/>
        <v>0.70252494422400025</v>
      </c>
      <c r="BM177" s="14">
        <f t="shared" si="334"/>
        <v>0.63231873821532125</v>
      </c>
      <c r="BN177" s="14">
        <f t="shared" si="335"/>
        <v>0.33261399373837991</v>
      </c>
    </row>
    <row r="178" spans="1:66" x14ac:dyDescent="0.25">
      <c r="A178" t="s">
        <v>196</v>
      </c>
      <c r="B178" t="s">
        <v>201</v>
      </c>
      <c r="C178" t="s">
        <v>301</v>
      </c>
      <c r="D178" s="11">
        <v>44201</v>
      </c>
      <c r="E178" s="10">
        <f>VLOOKUP(A178,home!$A$2:$E$405,3,FALSE)</f>
        <v>1.6077999999999999</v>
      </c>
      <c r="F178" s="10">
        <f>VLOOKUP(B178,home!$B$2:$E$405,3,FALSE)</f>
        <v>0.98780000000000001</v>
      </c>
      <c r="G178" s="10">
        <f>VLOOKUP(C178,away!$B$2:$E$405,4,FALSE)</f>
        <v>1.2805</v>
      </c>
      <c r="H178" s="10">
        <f>VLOOKUP(A178,away!$A$2:$E$405,3,FALSE)</f>
        <v>1.3987000000000001</v>
      </c>
      <c r="I178" s="10">
        <f>VLOOKUP(C178,away!$B$2:$E$405,3,FALSE)</f>
        <v>0.75700000000000001</v>
      </c>
      <c r="J178" s="10">
        <f>VLOOKUP(B178,home!$B$2:$E$405,4,FALSE)</f>
        <v>1.0513999999999999</v>
      </c>
      <c r="K178" s="12">
        <f t="shared" si="280"/>
        <v>2.0336706876199999</v>
      </c>
      <c r="L178" s="12">
        <f t="shared" si="281"/>
        <v>1.1132390372600001</v>
      </c>
      <c r="M178" s="13">
        <f t="shared" si="282"/>
        <v>4.298475655409862E-2</v>
      </c>
      <c r="N178" s="13">
        <f t="shared" si="283"/>
        <v>8.7416839418552036E-2</v>
      </c>
      <c r="O178" s="13">
        <f t="shared" si="284"/>
        <v>4.785230900314022E-2</v>
      </c>
      <c r="P178" s="13">
        <f t="shared" si="285"/>
        <v>9.7315838154620887E-2</v>
      </c>
      <c r="Q178" s="13">
        <f t="shared" si="286"/>
        <v>8.8888531964946935E-2</v>
      </c>
      <c r="R178" s="13">
        <f t="shared" si="287"/>
        <v>2.6635529202661934E-2</v>
      </c>
      <c r="S178" s="13">
        <f t="shared" si="288"/>
        <v>5.5079830124298824E-2</v>
      </c>
      <c r="T178" s="13">
        <f t="shared" si="289"/>
        <v>9.8954183748112254E-2</v>
      </c>
      <c r="U178" s="13">
        <f t="shared" si="290"/>
        <v>5.4167894988700081E-2</v>
      </c>
      <c r="V178" s="13">
        <f t="shared" si="291"/>
        <v>1.3855402249695071E-2</v>
      </c>
      <c r="W178" s="13">
        <f t="shared" si="292"/>
        <v>6.025666730756199E-2</v>
      </c>
      <c r="X178" s="13">
        <f t="shared" si="293"/>
        <v>6.7080074301966428E-2</v>
      </c>
      <c r="Y178" s="13">
        <f t="shared" si="294"/>
        <v>3.7338078667625195E-2</v>
      </c>
      <c r="Z178" s="13">
        <f t="shared" si="295"/>
        <v>9.8839036288273282E-3</v>
      </c>
      <c r="AA178" s="13">
        <f t="shared" si="296"/>
        <v>2.0100605089207083E-2</v>
      </c>
      <c r="AB178" s="13">
        <f t="shared" si="297"/>
        <v>2.0439005686672923E-2</v>
      </c>
      <c r="AC178" s="13">
        <f t="shared" si="298"/>
        <v>1.9605061639722293E-3</v>
      </c>
      <c r="AD178" s="13">
        <f t="shared" si="299"/>
        <v>3.0635554509264789E-2</v>
      </c>
      <c r="AE178" s="13">
        <f t="shared" si="300"/>
        <v>3.4104695207820182E-2</v>
      </c>
      <c r="AF178" s="13">
        <f t="shared" si="301"/>
        <v>1.8983339029599745E-2</v>
      </c>
      <c r="AG178" s="13">
        <f t="shared" si="302"/>
        <v>7.0443313550972667E-3</v>
      </c>
      <c r="AH178" s="13">
        <f t="shared" si="303"/>
        <v>2.7507868400315906E-3</v>
      </c>
      <c r="AI178" s="13">
        <f t="shared" si="304"/>
        <v>5.594194564463092E-3</v>
      </c>
      <c r="AJ178" s="13">
        <f t="shared" si="305"/>
        <v>5.6883747532958618E-3</v>
      </c>
      <c r="AK178" s="13">
        <f t="shared" si="306"/>
        <v>3.8560936653251475E-3</v>
      </c>
      <c r="AL178" s="13">
        <f t="shared" si="307"/>
        <v>1.7754042674559826E-4</v>
      </c>
      <c r="AM178" s="13">
        <f t="shared" si="308"/>
        <v>1.24605258408953E-2</v>
      </c>
      <c r="AN178" s="13">
        <f t="shared" si="309"/>
        <v>1.3871543790871636E-2</v>
      </c>
      <c r="AO178" s="13">
        <f t="shared" si="310"/>
        <v>7.7211720275299368E-3</v>
      </c>
      <c r="AP178" s="13">
        <f t="shared" si="311"/>
        <v>2.8651700381487565E-3</v>
      </c>
      <c r="AQ178" s="13">
        <f t="shared" si="312"/>
        <v>7.9740478371373034E-4</v>
      </c>
      <c r="AR178" s="13">
        <f t="shared" si="313"/>
        <v>6.124566587008489E-4</v>
      </c>
      <c r="AS178" s="13">
        <f t="shared" si="314"/>
        <v>1.245535154237603E-3</v>
      </c>
      <c r="AT178" s="13">
        <f t="shared" si="315"/>
        <v>1.2665041667866345E-3</v>
      </c>
      <c r="AU178" s="13">
        <f t="shared" si="316"/>
        <v>8.5855079991419014E-4</v>
      </c>
      <c r="AV178" s="13">
        <f t="shared" si="317"/>
        <v>4.3650239890454792E-4</v>
      </c>
      <c r="AW178" s="13">
        <f t="shared" si="318"/>
        <v>1.1165130786494513E-5</v>
      </c>
      <c r="AX178" s="13">
        <f t="shared" si="319"/>
        <v>4.2234343591600557E-3</v>
      </c>
      <c r="AY178" s="13">
        <f t="shared" si="320"/>
        <v>4.7016919999221451E-3</v>
      </c>
      <c r="AZ178" s="13">
        <f t="shared" si="321"/>
        <v>2.6170535377431875E-3</v>
      </c>
      <c r="BA178" s="13">
        <f t="shared" si="322"/>
        <v>9.7113538693836756E-4</v>
      </c>
      <c r="BB178" s="13">
        <f t="shared" si="323"/>
        <v>2.7027645580109669E-4</v>
      </c>
      <c r="BC178" s="13">
        <f t="shared" si="324"/>
        <v>6.0176460290011538E-5</v>
      </c>
      <c r="BD178" s="13">
        <f t="shared" si="325"/>
        <v>1.136351101826016E-4</v>
      </c>
      <c r="BE178" s="13">
        <f t="shared" si="326"/>
        <v>2.3109639266282586E-4</v>
      </c>
      <c r="BF178" s="13">
        <f t="shared" si="327"/>
        <v>2.349869798865553E-4</v>
      </c>
      <c r="BG178" s="13">
        <f t="shared" si="328"/>
        <v>1.5929537765587936E-4</v>
      </c>
      <c r="BH178" s="13">
        <f t="shared" si="329"/>
        <v>8.0988585053029925E-5</v>
      </c>
      <c r="BI178" s="13">
        <f t="shared" si="330"/>
        <v>3.2940822290833236E-5</v>
      </c>
      <c r="BJ178" s="14">
        <f t="shared" si="331"/>
        <v>0.58126188019156111</v>
      </c>
      <c r="BK178" s="14">
        <f t="shared" si="332"/>
        <v>0.21607556567335334</v>
      </c>
      <c r="BL178" s="14">
        <f t="shared" si="333"/>
        <v>0.19235728623977355</v>
      </c>
      <c r="BM178" s="14">
        <f t="shared" si="334"/>
        <v>0.60379430456635907</v>
      </c>
      <c r="BN178" s="14">
        <f t="shared" si="335"/>
        <v>0.39109380429802065</v>
      </c>
    </row>
    <row r="179" spans="1:66" x14ac:dyDescent="0.25">
      <c r="A179" t="s">
        <v>32</v>
      </c>
      <c r="B179" t="s">
        <v>312</v>
      </c>
      <c r="C179" t="s">
        <v>210</v>
      </c>
      <c r="D179" s="11">
        <v>44201</v>
      </c>
      <c r="E179" s="10">
        <f>VLOOKUP(A179,home!$A$2:$E$405,3,FALSE)</f>
        <v>1.268</v>
      </c>
      <c r="F179" s="10">
        <f>VLOOKUP(B179,home!$B$2:$E$405,3,FALSE)</f>
        <v>0.60309999999999997</v>
      </c>
      <c r="G179" s="10">
        <f>VLOOKUP(C179,away!$B$2:$E$405,4,FALSE)</f>
        <v>1.2988999999999999</v>
      </c>
      <c r="H179" s="10">
        <f>VLOOKUP(A179,away!$A$2:$E$405,3,FALSE)</f>
        <v>1.1471</v>
      </c>
      <c r="I179" s="10">
        <f>VLOOKUP(C179,away!$B$2:$E$405,3,FALSE)</f>
        <v>0.61539999999999995</v>
      </c>
      <c r="J179" s="10">
        <f>VLOOKUP(B179,home!$B$2:$E$405,4,FALSE)</f>
        <v>1.0256000000000001</v>
      </c>
      <c r="K179" s="12">
        <f t="shared" si="280"/>
        <v>0.99330883611999987</v>
      </c>
      <c r="L179" s="12">
        <f t="shared" si="281"/>
        <v>0.72399702870399996</v>
      </c>
      <c r="M179" s="13">
        <f t="shared" si="282"/>
        <v>0.1795492267670844</v>
      </c>
      <c r="N179" s="13">
        <f t="shared" si="283"/>
        <v>0.17834783346625854</v>
      </c>
      <c r="O179" s="13">
        <f t="shared" si="284"/>
        <v>0.12999310668546982</v>
      </c>
      <c r="P179" s="13">
        <f t="shared" si="285"/>
        <v>0.12912330150536699</v>
      </c>
      <c r="Q179" s="13">
        <f t="shared" si="286"/>
        <v>8.8577239442446401E-2</v>
      </c>
      <c r="R179" s="13">
        <f t="shared" si="287"/>
        <v>4.7057311496141098E-2</v>
      </c>
      <c r="S179" s="13">
        <f t="shared" si="288"/>
        <v>2.3214840982404086E-2</v>
      </c>
      <c r="T179" s="13">
        <f t="shared" si="289"/>
        <v>6.4129658167133952E-2</v>
      </c>
      <c r="U179" s="13">
        <f t="shared" si="290"/>
        <v>4.6742443313168201E-2</v>
      </c>
      <c r="V179" s="13">
        <f t="shared" si="291"/>
        <v>1.8550015908318392E-3</v>
      </c>
      <c r="W179" s="13">
        <f t="shared" si="292"/>
        <v>2.9328184872433001E-2</v>
      </c>
      <c r="X179" s="13">
        <f t="shared" si="293"/>
        <v>2.1233518704923092E-2</v>
      </c>
      <c r="Y179" s="13">
        <f t="shared" si="294"/>
        <v>7.686502225647561E-3</v>
      </c>
      <c r="Z179" s="13">
        <f t="shared" si="295"/>
        <v>1.135645123400158E-2</v>
      </c>
      <c r="AA179" s="13">
        <f t="shared" si="296"/>
        <v>1.1280463357699645E-2</v>
      </c>
      <c r="AB179" s="13">
        <f t="shared" si="297"/>
        <v>5.6024919643654697E-3</v>
      </c>
      <c r="AC179" s="13">
        <f t="shared" si="298"/>
        <v>8.3376831391423624E-5</v>
      </c>
      <c r="AD179" s="13">
        <f t="shared" si="299"/>
        <v>7.2829862952871506E-3</v>
      </c>
      <c r="AE179" s="13">
        <f t="shared" si="300"/>
        <v>5.2728604378798494E-3</v>
      </c>
      <c r="AF179" s="13">
        <f t="shared" si="301"/>
        <v>1.9087676448979413E-3</v>
      </c>
      <c r="AG179" s="13">
        <f t="shared" si="302"/>
        <v>4.6064736779748047E-4</v>
      </c>
      <c r="AH179" s="13">
        <f t="shared" si="303"/>
        <v>2.0555092375097546E-3</v>
      </c>
      <c r="AI179" s="13">
        <f t="shared" si="304"/>
        <v>2.0417554883447224E-3</v>
      </c>
      <c r="AJ179" s="13">
        <f t="shared" si="305"/>
        <v>1.014046883884659E-3</v>
      </c>
      <c r="AK179" s="13">
        <f t="shared" si="306"/>
        <v>3.3575391000086117E-4</v>
      </c>
      <c r="AL179" s="13">
        <f t="shared" si="307"/>
        <v>2.3984267561971116E-6</v>
      </c>
      <c r="AM179" s="13">
        <f t="shared" si="308"/>
        <v>1.4468509280899185E-3</v>
      </c>
      <c r="AN179" s="13">
        <f t="shared" si="309"/>
        <v>1.0475157729147257E-3</v>
      </c>
      <c r="AO179" s="13">
        <f t="shared" si="310"/>
        <v>3.7919915355541761E-4</v>
      </c>
      <c r="AP179" s="13">
        <f t="shared" si="311"/>
        <v>9.1513020153731416E-5</v>
      </c>
      <c r="AQ179" s="13">
        <f t="shared" si="312"/>
        <v>1.6563788669757702E-5</v>
      </c>
      <c r="AR179" s="13">
        <f t="shared" si="313"/>
        <v>2.9763651608613742E-4</v>
      </c>
      <c r="AS179" s="13">
        <f t="shared" si="314"/>
        <v>2.9564498138033276E-4</v>
      </c>
      <c r="AT179" s="13">
        <f t="shared" si="315"/>
        <v>1.4683338617980867E-4</v>
      </c>
      <c r="AU179" s="13">
        <f t="shared" si="316"/>
        <v>4.8616966643274746E-5</v>
      </c>
      <c r="AV179" s="13">
        <f t="shared" si="317"/>
        <v>1.2072915638029021E-5</v>
      </c>
      <c r="AW179" s="13">
        <f t="shared" si="318"/>
        <v>4.7912081883433019E-8</v>
      </c>
      <c r="AX179" s="13">
        <f t="shared" si="319"/>
        <v>2.3952830190335632E-4</v>
      </c>
      <c r="AY179" s="13">
        <f t="shared" si="320"/>
        <v>1.7341777886854465E-4</v>
      </c>
      <c r="AZ179" s="13">
        <f t="shared" si="321"/>
        <v>6.2776978312636803E-5</v>
      </c>
      <c r="BA179" s="13">
        <f t="shared" si="322"/>
        <v>1.5150115256454832E-5</v>
      </c>
      <c r="BB179" s="13">
        <f t="shared" si="323"/>
        <v>2.7421596075491093E-6</v>
      </c>
      <c r="BC179" s="13">
        <f t="shared" si="324"/>
        <v>3.9706308161953646E-7</v>
      </c>
      <c r="BD179" s="13">
        <f t="shared" si="325"/>
        <v>3.5914658880028955E-5</v>
      </c>
      <c r="BE179" s="13">
        <f t="shared" si="326"/>
        <v>3.5674348011768374E-5</v>
      </c>
      <c r="BF179" s="13">
        <f t="shared" si="327"/>
        <v>1.7717822551454737E-5</v>
      </c>
      <c r="BG179" s="13">
        <f t="shared" si="328"/>
        <v>5.8664232323887312E-6</v>
      </c>
      <c r="BH179" s="13">
        <f t="shared" si="329"/>
        <v>1.4567925082878441E-6</v>
      </c>
      <c r="BI179" s="13">
        <f t="shared" si="330"/>
        <v>2.8940897417514691E-7</v>
      </c>
      <c r="BJ179" s="14">
        <f t="shared" si="331"/>
        <v>0.40770385368511874</v>
      </c>
      <c r="BK179" s="14">
        <f t="shared" si="332"/>
        <v>0.33400156388270347</v>
      </c>
      <c r="BL179" s="14">
        <f t="shared" si="333"/>
        <v>0.24702060655666988</v>
      </c>
      <c r="BM179" s="14">
        <f t="shared" si="334"/>
        <v>0.24726108612893974</v>
      </c>
      <c r="BN179" s="14">
        <f t="shared" si="335"/>
        <v>0.75264801936276726</v>
      </c>
    </row>
    <row r="180" spans="1:66" x14ac:dyDescent="0.25">
      <c r="A180" t="s">
        <v>32</v>
      </c>
      <c r="B180" t="s">
        <v>330</v>
      </c>
      <c r="C180" t="s">
        <v>34</v>
      </c>
      <c r="D180" s="11">
        <v>44201</v>
      </c>
      <c r="E180" s="10">
        <f>VLOOKUP(A180,home!$A$2:$E$405,3,FALSE)</f>
        <v>1.268</v>
      </c>
      <c r="F180" s="10">
        <f>VLOOKUP(B180,home!$B$2:$E$405,3,FALSE)</f>
        <v>0.92779999999999996</v>
      </c>
      <c r="G180" s="10">
        <f>VLOOKUP(C180,away!$B$2:$E$405,4,FALSE)</f>
        <v>1.0206</v>
      </c>
      <c r="H180" s="10">
        <f>VLOOKUP(A180,away!$A$2:$E$405,3,FALSE)</f>
        <v>1.1471</v>
      </c>
      <c r="I180" s="10">
        <f>VLOOKUP(C180,away!$B$2:$E$405,3,FALSE)</f>
        <v>0.66659999999999997</v>
      </c>
      <c r="J180" s="10">
        <f>VLOOKUP(B180,home!$B$2:$E$405,4,FALSE)</f>
        <v>0.87180000000000002</v>
      </c>
      <c r="K180" s="12">
        <f t="shared" si="280"/>
        <v>1.2006852782399999</v>
      </c>
      <c r="L180" s="12">
        <f t="shared" si="281"/>
        <v>0.666627850548</v>
      </c>
      <c r="M180" s="13">
        <f t="shared" si="282"/>
        <v>0.15453832907444487</v>
      </c>
      <c r="N180" s="13">
        <f t="shared" si="283"/>
        <v>0.1855518966434945</v>
      </c>
      <c r="O180" s="13">
        <f t="shared" si="284"/>
        <v>0.10301955413817669</v>
      </c>
      <c r="P180" s="13">
        <f t="shared" si="285"/>
        <v>0.12369406202455742</v>
      </c>
      <c r="Q180" s="13">
        <f t="shared" si="286"/>
        <v>0.111394715324677</v>
      </c>
      <c r="R180" s="13">
        <f t="shared" si="287"/>
        <v>3.4337851969773014E-2</v>
      </c>
      <c r="S180" s="13">
        <f t="shared" si="288"/>
        <v>2.4751498660187676E-2</v>
      </c>
      <c r="T180" s="13">
        <f t="shared" si="289"/>
        <v>7.4258819639295787E-2</v>
      </c>
      <c r="U180" s="13">
        <f t="shared" si="290"/>
        <v>4.1228953346490842E-2</v>
      </c>
      <c r="V180" s="13">
        <f t="shared" si="291"/>
        <v>2.2012614596510368E-3</v>
      </c>
      <c r="W180" s="13">
        <f t="shared" si="292"/>
        <v>4.4583331588025112E-2</v>
      </c>
      <c r="X180" s="13">
        <f t="shared" si="293"/>
        <v>2.9720490506793932E-2</v>
      </c>
      <c r="Y180" s="13">
        <f t="shared" si="294"/>
        <v>9.906253351888137E-3</v>
      </c>
      <c r="Z180" s="13">
        <f t="shared" si="295"/>
        <v>7.6301894836817326E-3</v>
      </c>
      <c r="AA180" s="13">
        <f t="shared" si="296"/>
        <v>9.1614561832383239E-3</v>
      </c>
      <c r="AB180" s="13">
        <f t="shared" si="297"/>
        <v>5.5000127832275387E-3</v>
      </c>
      <c r="AC180" s="13">
        <f t="shared" si="298"/>
        <v>1.1011951418180932E-4</v>
      </c>
      <c r="AD180" s="13">
        <f t="shared" si="299"/>
        <v>1.3382637473158531E-2</v>
      </c>
      <c r="AE180" s="13">
        <f t="shared" si="300"/>
        <v>8.9212388533947903E-3</v>
      </c>
      <c r="AF180" s="13">
        <f t="shared" si="301"/>
        <v>2.9735731405319361E-3</v>
      </c>
      <c r="AG180" s="13">
        <f t="shared" si="302"/>
        <v>6.6075555704002366E-4</v>
      </c>
      <c r="AH180" s="13">
        <f t="shared" si="303"/>
        <v>1.2716242036951765E-3</v>
      </c>
      <c r="AI180" s="13">
        <f t="shared" si="304"/>
        <v>1.5268204608304614E-3</v>
      </c>
      <c r="AJ180" s="13">
        <f t="shared" si="305"/>
        <v>9.1661542491737404E-4</v>
      </c>
      <c r="AK180" s="13">
        <f t="shared" si="306"/>
        <v>3.6685554883533083E-4</v>
      </c>
      <c r="AL180" s="13">
        <f t="shared" si="307"/>
        <v>3.5256314983856802E-6</v>
      </c>
      <c r="AM180" s="13">
        <f t="shared" si="308"/>
        <v>3.2136671596088807E-3</v>
      </c>
      <c r="AN180" s="13">
        <f t="shared" si="309"/>
        <v>2.1423200309867649E-3</v>
      </c>
      <c r="AO180" s="13">
        <f t="shared" si="310"/>
        <v>7.1406509872131568E-4</v>
      </c>
      <c r="AP180" s="13">
        <f t="shared" si="311"/>
        <v>1.5867189397064541E-4</v>
      </c>
      <c r="AQ180" s="13">
        <f t="shared" si="312"/>
        <v>2.6443775905007871E-5</v>
      </c>
      <c r="AR180" s="13">
        <f t="shared" si="313"/>
        <v>1.6954002192282565E-4</v>
      </c>
      <c r="AS180" s="13">
        <f t="shared" si="314"/>
        <v>2.0356420839522359E-4</v>
      </c>
      <c r="AT180" s="13">
        <f t="shared" si="315"/>
        <v>1.2220827409836223E-4</v>
      </c>
      <c r="AU180" s="13">
        <f t="shared" si="316"/>
        <v>4.8911225196340721E-5</v>
      </c>
      <c r="AV180" s="13">
        <f t="shared" si="317"/>
        <v>1.4681747008481919E-5</v>
      </c>
      <c r="AW180" s="13">
        <f t="shared" si="318"/>
        <v>7.8387543769332309E-8</v>
      </c>
      <c r="AX180" s="13">
        <f t="shared" si="319"/>
        <v>6.4310047461762262E-4</v>
      </c>
      <c r="AY180" s="13">
        <f t="shared" si="320"/>
        <v>4.2870868708074449E-4</v>
      </c>
      <c r="AZ180" s="13">
        <f t="shared" si="321"/>
        <v>1.4289457528994588E-4</v>
      </c>
      <c r="BA180" s="13">
        <f t="shared" si="322"/>
        <v>3.1752501193502001E-5</v>
      </c>
      <c r="BB180" s="13">
        <f t="shared" si="323"/>
        <v>5.291775405036759E-6</v>
      </c>
      <c r="BC180" s="13">
        <f t="shared" si="324"/>
        <v>7.055289727684858E-7</v>
      </c>
      <c r="BD180" s="13">
        <f t="shared" si="325"/>
        <v>1.8836683399378995E-5</v>
      </c>
      <c r="BE180" s="13">
        <f t="shared" si="326"/>
        <v>2.261692844850216E-5</v>
      </c>
      <c r="BF180" s="13">
        <f t="shared" si="327"/>
        <v>1.3577906513561996E-5</v>
      </c>
      <c r="BG180" s="13">
        <f t="shared" si="328"/>
        <v>5.4342641533842951E-6</v>
      </c>
      <c r="BH180" s="13">
        <f t="shared" si="329"/>
        <v>1.6312102417589707E-6</v>
      </c>
      <c r="BI180" s="13">
        <f t="shared" si="330"/>
        <v>3.917140245988615E-7</v>
      </c>
      <c r="BJ180" s="14">
        <f t="shared" si="331"/>
        <v>0.48886133358005196</v>
      </c>
      <c r="BK180" s="14">
        <f t="shared" si="332"/>
        <v>0.30572750505160196</v>
      </c>
      <c r="BL180" s="14">
        <f t="shared" si="333"/>
        <v>0.19795113824258725</v>
      </c>
      <c r="BM180" s="14">
        <f t="shared" si="334"/>
        <v>0.28720512688326233</v>
      </c>
      <c r="BN180" s="14">
        <f t="shared" si="335"/>
        <v>0.71253640917512351</v>
      </c>
    </row>
    <row r="181" spans="1:66" x14ac:dyDescent="0.25">
      <c r="A181" t="s">
        <v>32</v>
      </c>
      <c r="B181" t="s">
        <v>310</v>
      </c>
      <c r="C181" t="s">
        <v>212</v>
      </c>
      <c r="D181" s="11">
        <v>44201</v>
      </c>
      <c r="E181" s="10">
        <f>VLOOKUP(A181,home!$A$2:$E$405,3,FALSE)</f>
        <v>1.268</v>
      </c>
      <c r="F181" s="10">
        <f>VLOOKUP(B181,home!$B$2:$E$405,3,FALSE)</f>
        <v>1.2061999999999999</v>
      </c>
      <c r="G181" s="10">
        <f>VLOOKUP(C181,away!$B$2:$E$405,4,FALSE)</f>
        <v>1.2525999999999999</v>
      </c>
      <c r="H181" s="10">
        <f>VLOOKUP(A181,away!$A$2:$E$405,3,FALSE)</f>
        <v>1.1471</v>
      </c>
      <c r="I181" s="10">
        <f>VLOOKUP(C181,away!$B$2:$E$405,3,FALSE)</f>
        <v>1.1282000000000001</v>
      </c>
      <c r="J181" s="10">
        <f>VLOOKUP(B181,home!$B$2:$E$405,4,FALSE)</f>
        <v>0.82050000000000001</v>
      </c>
      <c r="K181" s="12">
        <f t="shared" si="280"/>
        <v>1.9158036001599998</v>
      </c>
      <c r="L181" s="12">
        <f t="shared" si="281"/>
        <v>1.0618568195100002</v>
      </c>
      <c r="M181" s="13">
        <f t="shared" si="282"/>
        <v>5.0911806899131204E-2</v>
      </c>
      <c r="N181" s="13">
        <f t="shared" si="283"/>
        <v>9.7537022948006258E-2</v>
      </c>
      <c r="O181" s="13">
        <f t="shared" si="284"/>
        <v>5.4061049349418737E-2</v>
      </c>
      <c r="P181" s="13">
        <f t="shared" si="285"/>
        <v>0.10357035297204382</v>
      </c>
      <c r="Q181" s="13">
        <f t="shared" si="286"/>
        <v>9.3430889856339475E-2</v>
      </c>
      <c r="R181" s="13">
        <f t="shared" si="287"/>
        <v>2.870254696077347E-2</v>
      </c>
      <c r="S181" s="13">
        <f t="shared" si="288"/>
        <v>5.2673528342876398E-2</v>
      </c>
      <c r="T181" s="13">
        <f t="shared" si="289"/>
        <v>9.9210227546841764E-2</v>
      </c>
      <c r="U181" s="13">
        <f t="shared" si="290"/>
        <v>5.4988442801211269E-2</v>
      </c>
      <c r="V181" s="13">
        <f t="shared" si="291"/>
        <v>1.1906026551983612E-2</v>
      </c>
      <c r="W181" s="13">
        <f t="shared" si="292"/>
        <v>5.9665078384309206E-2</v>
      </c>
      <c r="X181" s="13">
        <f t="shared" si="293"/>
        <v>6.3355770368977424E-2</v>
      </c>
      <c r="Y181" s="13">
        <f t="shared" si="294"/>
        <v>3.3637378410804143E-2</v>
      </c>
      <c r="Z181" s="13">
        <f t="shared" si="295"/>
        <v>1.0159331742534448E-2</v>
      </c>
      <c r="AA181" s="13">
        <f t="shared" si="296"/>
        <v>1.9463284327567259E-2</v>
      </c>
      <c r="AB181" s="13">
        <f t="shared" si="297"/>
        <v>1.864391509284553E-2</v>
      </c>
      <c r="AC181" s="13">
        <f t="shared" si="298"/>
        <v>1.5137836481213542E-3</v>
      </c>
      <c r="AD181" s="13">
        <f t="shared" si="299"/>
        <v>2.8576642993122032E-2</v>
      </c>
      <c r="AE181" s="13">
        <f t="shared" si="300"/>
        <v>3.0344303240949291E-2</v>
      </c>
      <c r="AF181" s="13">
        <f t="shared" si="301"/>
        <v>1.6110652664840703E-2</v>
      </c>
      <c r="AG181" s="13">
        <f t="shared" si="302"/>
        <v>5.7024021329726863E-3</v>
      </c>
      <c r="AH181" s="13">
        <f t="shared" si="303"/>
        <v>2.6969389231186539E-3</v>
      </c>
      <c r="AI181" s="13">
        <f t="shared" si="304"/>
        <v>5.1668052983223495E-3</v>
      </c>
      <c r="AJ181" s="13">
        <f t="shared" si="305"/>
        <v>4.9492920959258602E-3</v>
      </c>
      <c r="AK181" s="13">
        <f t="shared" si="306"/>
        <v>3.1606238718727324E-3</v>
      </c>
      <c r="AL181" s="13">
        <f t="shared" si="307"/>
        <v>1.2318015510222435E-4</v>
      </c>
      <c r="AM181" s="13">
        <f t="shared" si="308"/>
        <v>1.0949447105342043E-2</v>
      </c>
      <c r="AN181" s="13">
        <f t="shared" si="309"/>
        <v>1.1626745078671478E-2</v>
      </c>
      <c r="AO181" s="13">
        <f t="shared" si="310"/>
        <v>6.1729692752458213E-3</v>
      </c>
      <c r="AP181" s="13">
        <f t="shared" si="311"/>
        <v>2.1849365071818267E-3</v>
      </c>
      <c r="AQ181" s="13">
        <f t="shared" si="312"/>
        <v>5.8002243258684571E-4</v>
      </c>
      <c r="AR181" s="13">
        <f t="shared" si="313"/>
        <v>5.7275259746309998E-4</v>
      </c>
      <c r="AS181" s="13">
        <f t="shared" si="314"/>
        <v>1.0972814882207981E-3</v>
      </c>
      <c r="AT181" s="13">
        <f t="shared" si="315"/>
        <v>1.0510879127611638E-3</v>
      </c>
      <c r="AU181" s="13">
        <f t="shared" si="316"/>
        <v>6.7122600245083264E-4</v>
      </c>
      <c r="AV181" s="13">
        <f t="shared" si="317"/>
        <v>3.2148429800407744E-4</v>
      </c>
      <c r="AW181" s="13">
        <f t="shared" si="318"/>
        <v>6.9607364622408238E-6</v>
      </c>
      <c r="AX181" s="13">
        <f t="shared" si="319"/>
        <v>3.4961650306959613E-3</v>
      </c>
      <c r="AY181" s="13">
        <f t="shared" si="320"/>
        <v>3.7124266799768951E-3</v>
      </c>
      <c r="AZ181" s="13">
        <f t="shared" si="321"/>
        <v>1.9710327935321677E-3</v>
      </c>
      <c r="BA181" s="13">
        <f t="shared" si="322"/>
        <v>6.9765153776332625E-4</v>
      </c>
      <c r="BB181" s="13">
        <f t="shared" si="323"/>
        <v>1.8520151075390655E-4</v>
      </c>
      <c r="BC181" s="13">
        <f t="shared" si="324"/>
        <v>3.9331497435518076E-5</v>
      </c>
      <c r="BD181" s="13">
        <f t="shared" si="325"/>
        <v>1.0136354191804309E-4</v>
      </c>
      <c r="BE181" s="13">
        <f t="shared" si="326"/>
        <v>1.9419263853155599E-4</v>
      </c>
      <c r="BF181" s="13">
        <f t="shared" si="327"/>
        <v>1.8601747801166225E-4</v>
      </c>
      <c r="BG181" s="13">
        <f t="shared" si="328"/>
        <v>1.1879098468914208E-4</v>
      </c>
      <c r="BH181" s="13">
        <f t="shared" si="329"/>
        <v>5.6895049033502441E-5</v>
      </c>
      <c r="BI181" s="13">
        <f t="shared" si="330"/>
        <v>2.1799947953932737E-5</v>
      </c>
      <c r="BJ181" s="14">
        <f t="shared" si="331"/>
        <v>0.56918629799634868</v>
      </c>
      <c r="BK181" s="14">
        <f t="shared" si="332"/>
        <v>0.22441110524923552</v>
      </c>
      <c r="BL181" s="14">
        <f t="shared" si="333"/>
        <v>0.1962257906600936</v>
      </c>
      <c r="BM181" s="14">
        <f t="shared" si="334"/>
        <v>0.56806339071898482</v>
      </c>
      <c r="BN181" s="14">
        <f t="shared" si="335"/>
        <v>0.42821366898571295</v>
      </c>
    </row>
    <row r="182" spans="1:66" x14ac:dyDescent="0.25">
      <c r="A182" t="s">
        <v>32</v>
      </c>
      <c r="B182" t="s">
        <v>33</v>
      </c>
      <c r="C182" t="s">
        <v>308</v>
      </c>
      <c r="D182" s="11">
        <v>44201</v>
      </c>
      <c r="E182" s="10">
        <f>VLOOKUP(A182,home!$A$2:$E$405,3,FALSE)</f>
        <v>1.268</v>
      </c>
      <c r="F182" s="10">
        <f>VLOOKUP(B182,home!$B$2:$E$405,3,FALSE)</f>
        <v>1.5772999999999999</v>
      </c>
      <c r="G182" s="10">
        <f>VLOOKUP(C182,away!$B$2:$E$405,4,FALSE)</f>
        <v>1.3452999999999999</v>
      </c>
      <c r="H182" s="10">
        <f>VLOOKUP(A182,away!$A$2:$E$405,3,FALSE)</f>
        <v>1.1471</v>
      </c>
      <c r="I182" s="10">
        <f>VLOOKUP(C182,away!$B$2:$E$405,3,FALSE)</f>
        <v>0.56410000000000005</v>
      </c>
      <c r="J182" s="10">
        <f>VLOOKUP(B182,home!$B$2:$E$405,4,FALSE)</f>
        <v>0.51280000000000003</v>
      </c>
      <c r="K182" s="12">
        <f t="shared" si="280"/>
        <v>2.6906220629199997</v>
      </c>
      <c r="L182" s="12">
        <f t="shared" si="281"/>
        <v>0.33182216760800004</v>
      </c>
      <c r="M182" s="13">
        <f t="shared" si="282"/>
        <v>4.8682082591245249E-2</v>
      </c>
      <c r="N182" s="13">
        <f t="shared" si="283"/>
        <v>0.13098508548889806</v>
      </c>
      <c r="O182" s="13">
        <f t="shared" si="284"/>
        <v>1.6153794169098686E-2</v>
      </c>
      <c r="P182" s="13">
        <f t="shared" si="285"/>
        <v>4.3463754991245357E-2</v>
      </c>
      <c r="Q182" s="13">
        <f t="shared" si="286"/>
        <v>0.17621568046494579</v>
      </c>
      <c r="R182" s="13">
        <f t="shared" si="287"/>
        <v>2.6800934981418981E-3</v>
      </c>
      <c r="S182" s="13">
        <f t="shared" si="288"/>
        <v>9.7011975319577452E-3</v>
      </c>
      <c r="T182" s="13">
        <f t="shared" si="289"/>
        <v>5.8472269058397038E-2</v>
      </c>
      <c r="U182" s="13">
        <f t="shared" si="290"/>
        <v>7.2111186967890309E-3</v>
      </c>
      <c r="V182" s="13">
        <f t="shared" si="291"/>
        <v>9.6236746710519989E-4</v>
      </c>
      <c r="W182" s="13">
        <f t="shared" si="292"/>
        <v>0.15804326589714796</v>
      </c>
      <c r="X182" s="13">
        <f t="shared" si="293"/>
        <v>5.2442259065839159E-2</v>
      </c>
      <c r="Y182" s="13">
        <f t="shared" si="294"/>
        <v>8.7007520387435179E-3</v>
      </c>
      <c r="Z182" s="13">
        <f t="shared" si="295"/>
        <v>2.9643814464851734E-4</v>
      </c>
      <c r="AA182" s="13">
        <f t="shared" si="296"/>
        <v>7.9760301228237079E-4</v>
      </c>
      <c r="AB182" s="13">
        <f t="shared" si="297"/>
        <v>1.0730241311491997E-3</v>
      </c>
      <c r="AC182" s="13">
        <f t="shared" si="298"/>
        <v>5.3700588562803126E-5</v>
      </c>
      <c r="AD182" s="13">
        <f t="shared" si="299"/>
        <v>0.10630867452969958</v>
      </c>
      <c r="AE182" s="13">
        <f t="shared" si="300"/>
        <v>3.5275574817978307E-2</v>
      </c>
      <c r="AF182" s="13">
        <f t="shared" si="301"/>
        <v>5.8526088498598704E-3</v>
      </c>
      <c r="AG182" s="13">
        <f t="shared" si="302"/>
        <v>6.47341784907422E-4</v>
      </c>
      <c r="AH182" s="13">
        <f t="shared" si="303"/>
        <v>2.4591186929741223E-5</v>
      </c>
      <c r="AI182" s="13">
        <f t="shared" si="304"/>
        <v>6.6165590106551651E-5</v>
      </c>
      <c r="AJ182" s="13">
        <f t="shared" si="305"/>
        <v>8.9013298273404602E-5</v>
      </c>
      <c r="AK182" s="13">
        <f t="shared" si="306"/>
        <v>7.9833714742567031E-5</v>
      </c>
      <c r="AL182" s="13">
        <f t="shared" si="307"/>
        <v>1.9177726998878153E-6</v>
      </c>
      <c r="AM182" s="13">
        <f t="shared" si="308"/>
        <v>5.7207293033878233E-2</v>
      </c>
      <c r="AN182" s="13">
        <f t="shared" si="309"/>
        <v>1.898264797748752E-2</v>
      </c>
      <c r="AO182" s="13">
        <f t="shared" si="310"/>
        <v>3.1494316994147629E-3</v>
      </c>
      <c r="AP182" s="13">
        <f t="shared" si="311"/>
        <v>3.4835041774438459E-4</v>
      </c>
      <c r="AQ182" s="13">
        <f t="shared" si="312"/>
        <v>2.8897597675773505E-5</v>
      </c>
      <c r="AR182" s="13">
        <f t="shared" si="313"/>
        <v>1.6319801902160516E-6</v>
      </c>
      <c r="AS182" s="13">
        <f t="shared" si="314"/>
        <v>4.391041906043685E-6</v>
      </c>
      <c r="AT182" s="13">
        <f t="shared" si="315"/>
        <v>5.9073171158037171E-6</v>
      </c>
      <c r="AU182" s="13">
        <f t="shared" si="316"/>
        <v>5.2981192548154724E-6</v>
      </c>
      <c r="AV182" s="13">
        <f t="shared" si="317"/>
        <v>3.5638091397469445E-6</v>
      </c>
      <c r="AW182" s="13">
        <f t="shared" si="318"/>
        <v>4.7561191533177796E-8</v>
      </c>
      <c r="AX182" s="13">
        <f t="shared" si="319"/>
        <v>2.5653867466147069E-2</v>
      </c>
      <c r="AY182" s="13">
        <f t="shared" si="320"/>
        <v>8.5125219101452737E-3</v>
      </c>
      <c r="AZ182" s="13">
        <f t="shared" si="321"/>
        <v>1.4123217360174985E-3</v>
      </c>
      <c r="BA182" s="13">
        <f t="shared" si="322"/>
        <v>1.5621321993507332E-4</v>
      </c>
      <c r="BB182" s="13">
        <f t="shared" si="323"/>
        <v>1.2958752311970319E-5</v>
      </c>
      <c r="BC182" s="13">
        <f t="shared" si="324"/>
        <v>8.6000025633063529E-7</v>
      </c>
      <c r="BD182" s="13">
        <f t="shared" si="325"/>
        <v>9.0254534035134318E-8</v>
      </c>
      <c r="BE182" s="13">
        <f t="shared" si="326"/>
        <v>2.4284084055349638E-7</v>
      </c>
      <c r="BF182" s="13">
        <f t="shared" si="327"/>
        <v>3.2669646168563771E-7</v>
      </c>
      <c r="BG182" s="13">
        <f t="shared" si="328"/>
        <v>2.9300556922975834E-7</v>
      </c>
      <c r="BH182" s="13">
        <f t="shared" si="329"/>
        <v>1.9709181228200531E-7</v>
      </c>
      <c r="BI182" s="13">
        <f t="shared" si="330"/>
        <v>1.0605991570937012E-7</v>
      </c>
      <c r="BJ182" s="14">
        <f t="shared" si="331"/>
        <v>0.84840887580743052</v>
      </c>
      <c r="BK182" s="14">
        <f t="shared" si="332"/>
        <v>0.11137754285296152</v>
      </c>
      <c r="BL182" s="14">
        <f t="shared" si="333"/>
        <v>2.8197285514253573E-2</v>
      </c>
      <c r="BM182" s="14">
        <f t="shared" si="334"/>
        <v>0.56158717676676562</v>
      </c>
      <c r="BN182" s="14">
        <f t="shared" si="335"/>
        <v>0.41818049120357503</v>
      </c>
    </row>
    <row r="183" spans="1:66" x14ac:dyDescent="0.25">
      <c r="A183" t="s">
        <v>213</v>
      </c>
      <c r="B183" t="s">
        <v>217</v>
      </c>
      <c r="C183" t="s">
        <v>220</v>
      </c>
      <c r="D183" s="11">
        <v>44201</v>
      </c>
      <c r="E183" s="10">
        <f>VLOOKUP(A183,home!$A$2:$E$405,3,FALSE)</f>
        <v>1.2675000000000001</v>
      </c>
      <c r="F183" s="10">
        <f>VLOOKUP(B183,home!$B$2:$E$405,3,FALSE)</f>
        <v>0.872</v>
      </c>
      <c r="G183" s="10">
        <f>VLOOKUP(C183,away!$B$2:$E$405,4,FALSE)</f>
        <v>1.2871999999999999</v>
      </c>
      <c r="H183" s="10">
        <f>VLOOKUP(A183,away!$A$2:$E$405,3,FALSE)</f>
        <v>1.1535</v>
      </c>
      <c r="I183" s="10">
        <f>VLOOKUP(C183,away!$B$2:$E$405,3,FALSE)</f>
        <v>0.73</v>
      </c>
      <c r="J183" s="10">
        <f>VLOOKUP(B183,home!$B$2:$E$405,4,FALSE)</f>
        <v>1.0951</v>
      </c>
      <c r="K183" s="12">
        <f t="shared" si="280"/>
        <v>1.4226906720000001</v>
      </c>
      <c r="L183" s="12">
        <f t="shared" si="281"/>
        <v>0.92213443049999999</v>
      </c>
      <c r="M183" s="13">
        <f t="shared" si="282"/>
        <v>9.5863967032560282E-2</v>
      </c>
      <c r="N183" s="13">
        <f t="shared" si="283"/>
        <v>0.13638477167813903</v>
      </c>
      <c r="O183" s="13">
        <f t="shared" si="284"/>
        <v>8.839946464504074E-2</v>
      </c>
      <c r="P183" s="13">
        <f t="shared" si="285"/>
        <v>0.12576509376029327</v>
      </c>
      <c r="Q183" s="13">
        <f t="shared" si="286"/>
        <v>9.7016671234669116E-2</v>
      </c>
      <c r="R183" s="13">
        <f t="shared" si="287"/>
        <v>4.0758094993479758E-2</v>
      </c>
      <c r="S183" s="13">
        <f t="shared" si="288"/>
        <v>4.1248185575199346E-2</v>
      </c>
      <c r="T183" s="13">
        <f t="shared" si="289"/>
        <v>8.9462412877987327E-2</v>
      </c>
      <c r="U183" s="13">
        <f t="shared" si="290"/>
        <v>5.7986161555713553E-2</v>
      </c>
      <c r="V183" s="13">
        <f t="shared" si="291"/>
        <v>6.0126657560093059E-3</v>
      </c>
      <c r="W183" s="13">
        <f t="shared" si="292"/>
        <v>4.600823773135148E-2</v>
      </c>
      <c r="X183" s="13">
        <f t="shared" si="293"/>
        <v>4.2425780098708406E-2</v>
      </c>
      <c r="Y183" s="13">
        <f t="shared" si="294"/>
        <v>1.9561136284920351E-2</v>
      </c>
      <c r="Z183" s="13">
        <f t="shared" si="295"/>
        <v>1.2528147571692455E-2</v>
      </c>
      <c r="AA183" s="13">
        <f t="shared" si="296"/>
        <v>1.782367868768631E-2</v>
      </c>
      <c r="AB183" s="13">
        <f t="shared" si="297"/>
        <v>1.2678790704848258E-2</v>
      </c>
      <c r="AC183" s="13">
        <f t="shared" si="298"/>
        <v>4.9300554209863879E-4</v>
      </c>
      <c r="AD183" s="13">
        <f t="shared" si="299"/>
        <v>1.636387266388805E-2</v>
      </c>
      <c r="AE183" s="13">
        <f t="shared" si="300"/>
        <v>1.5089690399688925E-2</v>
      </c>
      <c r="AF183" s="13">
        <f t="shared" si="301"/>
        <v>6.9573615315692309E-3</v>
      </c>
      <c r="AG183" s="13">
        <f t="shared" si="302"/>
        <v>2.1385408712320674E-3</v>
      </c>
      <c r="AH183" s="13">
        <f t="shared" si="303"/>
        <v>2.8881590565606437E-3</v>
      </c>
      <c r="AI183" s="13">
        <f t="shared" si="304"/>
        <v>4.1089569490211485E-3</v>
      </c>
      <c r="AJ183" s="13">
        <f t="shared" si="305"/>
        <v>2.9228873615109842E-3</v>
      </c>
      <c r="AK183" s="13">
        <f t="shared" si="306"/>
        <v>1.3861215281761228E-3</v>
      </c>
      <c r="AL183" s="13">
        <f t="shared" si="307"/>
        <v>2.5871196507159046E-5</v>
      </c>
      <c r="AM183" s="13">
        <f t="shared" si="308"/>
        <v>4.6561457993418657E-3</v>
      </c>
      <c r="AN183" s="13">
        <f t="shared" si="309"/>
        <v>4.2935923550010786E-3</v>
      </c>
      <c r="AO183" s="13">
        <f t="shared" si="310"/>
        <v>1.9796346705390363E-3</v>
      </c>
      <c r="AP183" s="13">
        <f t="shared" si="311"/>
        <v>6.0849642983852321E-4</v>
      </c>
      <c r="AQ183" s="13">
        <f t="shared" si="312"/>
        <v>1.4027887719760741E-4</v>
      </c>
      <c r="AR183" s="13">
        <f t="shared" si="313"/>
        <v>5.3265418136299366E-4</v>
      </c>
      <c r="AS183" s="13">
        <f t="shared" si="314"/>
        <v>7.5780213522692744E-4</v>
      </c>
      <c r="AT183" s="13">
        <f t="shared" si="315"/>
        <v>5.3905901450451612E-4</v>
      </c>
      <c r="AU183" s="13">
        <f t="shared" si="316"/>
        <v>2.5563807719769592E-4</v>
      </c>
      <c r="AV183" s="13">
        <f t="shared" si="317"/>
        <v>9.0923476959294485E-5</v>
      </c>
      <c r="AW183" s="13">
        <f t="shared" si="318"/>
        <v>9.4279818091629289E-7</v>
      </c>
      <c r="AX183" s="13">
        <f t="shared" si="319"/>
        <v>1.1040425326992744E-3</v>
      </c>
      <c r="AY183" s="13">
        <f t="shared" si="320"/>
        <v>1.018075632138423E-3</v>
      </c>
      <c r="AZ183" s="13">
        <f t="shared" si="321"/>
        <v>4.6940129662394604E-4</v>
      </c>
      <c r="BA183" s="13">
        <f t="shared" si="322"/>
        <v>1.4428369911276138E-4</v>
      </c>
      <c r="BB183" s="13">
        <f t="shared" si="323"/>
        <v>3.3262241677944883E-5</v>
      </c>
      <c r="BC183" s="13">
        <f t="shared" si="324"/>
        <v>6.1344516573690173E-6</v>
      </c>
      <c r="BD183" s="13">
        <f t="shared" si="325"/>
        <v>8.1863126697434606E-5</v>
      </c>
      <c r="BE183" s="13">
        <f t="shared" si="326"/>
        <v>1.1646590673319439E-4</v>
      </c>
      <c r="BF183" s="13">
        <f t="shared" si="327"/>
        <v>8.2847479557668832E-5</v>
      </c>
      <c r="BG183" s="13">
        <f t="shared" si="328"/>
        <v>3.9288778788468705E-5</v>
      </c>
      <c r="BH183" s="13">
        <f t="shared" si="329"/>
        <v>1.3973944774156474E-5</v>
      </c>
      <c r="BI183" s="13">
        <f t="shared" si="330"/>
        <v>3.9761201762471137E-6</v>
      </c>
      <c r="BJ183" s="14">
        <f t="shared" si="331"/>
        <v>0.48586182335798173</v>
      </c>
      <c r="BK183" s="14">
        <f t="shared" si="332"/>
        <v>0.27042686449480635</v>
      </c>
      <c r="BL183" s="14">
        <f t="shared" si="333"/>
        <v>0.23146680772401612</v>
      </c>
      <c r="BM183" s="14">
        <f t="shared" si="334"/>
        <v>0.41507844697035701</v>
      </c>
      <c r="BN183" s="14">
        <f t="shared" si="335"/>
        <v>0.58418806334418216</v>
      </c>
    </row>
    <row r="184" spans="1:66" x14ac:dyDescent="0.25">
      <c r="A184" t="s">
        <v>213</v>
      </c>
      <c r="B184" t="s">
        <v>218</v>
      </c>
      <c r="C184" t="s">
        <v>222</v>
      </c>
      <c r="D184" s="11">
        <v>44201</v>
      </c>
      <c r="E184" s="10">
        <f>VLOOKUP(A184,home!$A$2:$E$405,3,FALSE)</f>
        <v>1.2675000000000001</v>
      </c>
      <c r="F184" s="10">
        <f>VLOOKUP(B184,home!$B$2:$E$405,3,FALSE)</f>
        <v>0.872</v>
      </c>
      <c r="G184" s="10">
        <f>VLOOKUP(C184,away!$B$2:$E$405,4,FALSE)</f>
        <v>1.2871999999999999</v>
      </c>
      <c r="H184" s="10">
        <f>VLOOKUP(A184,away!$A$2:$E$405,3,FALSE)</f>
        <v>1.1535</v>
      </c>
      <c r="I184" s="10">
        <f>VLOOKUP(C184,away!$B$2:$E$405,3,FALSE)</f>
        <v>1.2319</v>
      </c>
      <c r="J184" s="10">
        <f>VLOOKUP(B184,home!$B$2:$E$405,4,FALSE)</f>
        <v>0.95820000000000005</v>
      </c>
      <c r="K184" s="12">
        <f t="shared" si="280"/>
        <v>1.4226906720000001</v>
      </c>
      <c r="L184" s="12">
        <f t="shared" si="281"/>
        <v>1.3615989900300001</v>
      </c>
      <c r="M184" s="13">
        <f t="shared" si="282"/>
        <v>6.1772953124072015E-2</v>
      </c>
      <c r="N184" s="13">
        <f t="shared" si="283"/>
        <v>8.7883804191510526E-2</v>
      </c>
      <c r="O184" s="13">
        <f t="shared" si="284"/>
        <v>8.4109990584906993E-2</v>
      </c>
      <c r="P184" s="13">
        <f t="shared" si="285"/>
        <v>0.11966249902715501</v>
      </c>
      <c r="Q184" s="13">
        <f t="shared" si="286"/>
        <v>6.2515734221568267E-2</v>
      </c>
      <c r="R184" s="13">
        <f t="shared" si="287"/>
        <v>5.7262039115921093E-2</v>
      </c>
      <c r="S184" s="13">
        <f t="shared" si="288"/>
        <v>5.795057929585986E-2</v>
      </c>
      <c r="T184" s="13">
        <f t="shared" si="289"/>
        <v>8.5121360577071259E-2</v>
      </c>
      <c r="U184" s="13">
        <f t="shared" si="290"/>
        <v>8.1466168909920075E-2</v>
      </c>
      <c r="V184" s="13">
        <f t="shared" si="291"/>
        <v>1.247311644752035E-2</v>
      </c>
      <c r="W184" s="13">
        <f t="shared" si="292"/>
        <v>2.9646850643418779E-2</v>
      </c>
      <c r="X184" s="13">
        <f t="shared" si="293"/>
        <v>4.0367121893649265E-2</v>
      </c>
      <c r="Y184" s="13">
        <f t="shared" si="294"/>
        <v>2.7481916200405378E-2</v>
      </c>
      <c r="Z184" s="13">
        <f t="shared" si="295"/>
        <v>2.5989311542432166E-2</v>
      </c>
      <c r="AA184" s="13">
        <f t="shared" si="296"/>
        <v>3.6974751103120179E-2</v>
      </c>
      <c r="AB184" s="13">
        <f t="shared" si="297"/>
        <v>2.6301816746965398E-2</v>
      </c>
      <c r="AC184" s="13">
        <f t="shared" si="298"/>
        <v>1.5101312642536644E-3</v>
      </c>
      <c r="AD184" s="13">
        <f t="shared" si="299"/>
        <v>1.0544574466142275E-2</v>
      </c>
      <c r="AE184" s="13">
        <f t="shared" si="300"/>
        <v>1.4357481943395449E-2</v>
      </c>
      <c r="AF184" s="13">
        <f t="shared" si="301"/>
        <v>9.7745664567506045E-3</v>
      </c>
      <c r="AG184" s="13">
        <f t="shared" si="302"/>
        <v>4.4363466051642458E-3</v>
      </c>
      <c r="AH184" s="13">
        <f t="shared" si="303"/>
        <v>8.8467550869376667E-3</v>
      </c>
      <c r="AI184" s="13">
        <f t="shared" si="304"/>
        <v>1.2586195939654769E-2</v>
      </c>
      <c r="AJ184" s="13">
        <f t="shared" si="305"/>
        <v>8.9531317796555585E-3</v>
      </c>
      <c r="AK184" s="13">
        <f t="shared" si="306"/>
        <v>4.2458456893675733E-3</v>
      </c>
      <c r="AL184" s="13">
        <f t="shared" si="307"/>
        <v>1.1701307565897285E-4</v>
      </c>
      <c r="AM184" s="13">
        <f t="shared" si="308"/>
        <v>3.000333546638E-3</v>
      </c>
      <c r="AN184" s="13">
        <f t="shared" si="309"/>
        <v>4.0852511268554288E-3</v>
      </c>
      <c r="AO184" s="13">
        <f t="shared" si="310"/>
        <v>2.7812369041726364E-3</v>
      </c>
      <c r="AP184" s="13">
        <f t="shared" si="311"/>
        <v>1.2623097865852083E-3</v>
      </c>
      <c r="AQ184" s="13">
        <f t="shared" si="312"/>
        <v>4.2968993262985119E-4</v>
      </c>
      <c r="AR184" s="13">
        <f t="shared" si="313"/>
        <v>2.4091465582834191E-3</v>
      </c>
      <c r="AS184" s="13">
        <f t="shared" si="314"/>
        <v>3.4274703359507249E-3</v>
      </c>
      <c r="AT184" s="13">
        <f t="shared" si="315"/>
        <v>2.4381150377569016E-3</v>
      </c>
      <c r="AU184" s="13">
        <f t="shared" si="316"/>
        <v>1.1562278404932238E-3</v>
      </c>
      <c r="AV184" s="13">
        <f t="shared" si="317"/>
        <v>4.1123864084410334E-4</v>
      </c>
      <c r="AW184" s="13">
        <f t="shared" si="318"/>
        <v>6.2963896837229142E-6</v>
      </c>
      <c r="AX184" s="13">
        <f t="shared" si="319"/>
        <v>7.1142442494842562E-4</v>
      </c>
      <c r="AY184" s="13">
        <f t="shared" si="320"/>
        <v>9.6867477849244986E-4</v>
      </c>
      <c r="AZ184" s="13">
        <f t="shared" si="321"/>
        <v>6.5947330003142705E-4</v>
      </c>
      <c r="BA184" s="13">
        <f t="shared" si="322"/>
        <v>2.9931272642484734E-4</v>
      </c>
      <c r="BB184" s="13">
        <f t="shared" si="323"/>
        <v>1.0188597650079948E-4</v>
      </c>
      <c r="BC184" s="13">
        <f t="shared" si="324"/>
        <v>2.7745568540341782E-5</v>
      </c>
      <c r="BD184" s="13">
        <f t="shared" si="325"/>
        <v>5.4671525343215853E-4</v>
      </c>
      <c r="BE184" s="13">
        <f t="shared" si="326"/>
        <v>7.7780669129804802E-4</v>
      </c>
      <c r="BF184" s="13">
        <f t="shared" si="327"/>
        <v>5.5328916216445829E-4</v>
      </c>
      <c r="BG184" s="13">
        <f t="shared" si="328"/>
        <v>2.6238644331002338E-4</v>
      </c>
      <c r="BH184" s="13">
        <f t="shared" si="329"/>
        <v>9.3323686339106778E-5</v>
      </c>
      <c r="BI184" s="13">
        <f t="shared" si="330"/>
        <v>2.6554147606260216E-5</v>
      </c>
      <c r="BJ184" s="14">
        <f t="shared" si="331"/>
        <v>0.38645709527089539</v>
      </c>
      <c r="BK184" s="14">
        <f t="shared" si="332"/>
        <v>0.25445496701301229</v>
      </c>
      <c r="BL184" s="14">
        <f t="shared" si="333"/>
        <v>0.33284896875392778</v>
      </c>
      <c r="BM184" s="14">
        <f t="shared" si="334"/>
        <v>0.52558094392632504</v>
      </c>
      <c r="BN184" s="14">
        <f t="shared" si="335"/>
        <v>0.47320702026513389</v>
      </c>
    </row>
    <row r="185" spans="1:66" x14ac:dyDescent="0.25">
      <c r="A185" t="s">
        <v>213</v>
      </c>
      <c r="B185" t="s">
        <v>215</v>
      </c>
      <c r="C185" t="s">
        <v>221</v>
      </c>
      <c r="D185" s="11">
        <v>44201</v>
      </c>
      <c r="E185" s="10">
        <f>VLOOKUP(A185,home!$A$2:$E$405,3,FALSE)</f>
        <v>1.2675000000000001</v>
      </c>
      <c r="F185" s="10">
        <f>VLOOKUP(B185,home!$B$2:$E$405,3,FALSE)</f>
        <v>0.83050000000000002</v>
      </c>
      <c r="G185" s="10">
        <f>VLOOKUP(C185,away!$B$2:$E$405,4,FALSE)</f>
        <v>0.83050000000000002</v>
      </c>
      <c r="H185" s="10">
        <f>VLOOKUP(A185,away!$A$2:$E$405,3,FALSE)</f>
        <v>1.1535</v>
      </c>
      <c r="I185" s="10">
        <f>VLOOKUP(C185,away!$B$2:$E$405,3,FALSE)</f>
        <v>0.59319999999999995</v>
      </c>
      <c r="J185" s="10">
        <f>VLOOKUP(B185,home!$B$2:$E$405,4,FALSE)</f>
        <v>1.1407</v>
      </c>
      <c r="K185" s="12">
        <f t="shared" si="280"/>
        <v>0.87423309187499998</v>
      </c>
      <c r="L185" s="12">
        <f t="shared" si="281"/>
        <v>0.78053104733999989</v>
      </c>
      <c r="M185" s="13">
        <f t="shared" si="282"/>
        <v>0.19113713214340369</v>
      </c>
      <c r="N185" s="13">
        <f t="shared" si="283"/>
        <v>0.16709840600584822</v>
      </c>
      <c r="O185" s="13">
        <f t="shared" si="284"/>
        <v>0.14918846593745486</v>
      </c>
      <c r="P185" s="13">
        <f t="shared" si="285"/>
        <v>0.13042549384858923</v>
      </c>
      <c r="Q185" s="13">
        <f t="shared" si="286"/>
        <v>7.3041478064938381E-2</v>
      </c>
      <c r="R185" s="13">
        <f t="shared" si="287"/>
        <v>5.8223114784604749E-2</v>
      </c>
      <c r="S185" s="13">
        <f t="shared" si="288"/>
        <v>2.224948294307063E-2</v>
      </c>
      <c r="T185" s="13">
        <f t="shared" si="289"/>
        <v>5.7011141373287985E-2</v>
      </c>
      <c r="U185" s="13">
        <f t="shared" si="290"/>
        <v>5.0900573656738023E-2</v>
      </c>
      <c r="V185" s="13">
        <f t="shared" si="291"/>
        <v>1.6869213615167114E-3</v>
      </c>
      <c r="W185" s="13">
        <f t="shared" si="292"/>
        <v>2.1285092401277027E-2</v>
      </c>
      <c r="X185" s="13">
        <f t="shared" si="293"/>
        <v>1.6613675464697431E-2</v>
      </c>
      <c r="Y185" s="13">
        <f t="shared" si="294"/>
        <v>6.4837447553135709E-3</v>
      </c>
      <c r="Z185" s="13">
        <f t="shared" si="295"/>
        <v>1.5148316254074862E-2</v>
      </c>
      <c r="AA185" s="13">
        <f t="shared" si="296"/>
        <v>1.3243159355500182E-2</v>
      </c>
      <c r="AB185" s="13">
        <f t="shared" si="297"/>
        <v>5.7888040747761287E-3</v>
      </c>
      <c r="AC185" s="13">
        <f t="shared" si="298"/>
        <v>7.1943618827580784E-5</v>
      </c>
      <c r="AD185" s="13">
        <f t="shared" si="299"/>
        <v>4.6520330352033696E-3</v>
      </c>
      <c r="AE185" s="13">
        <f t="shared" si="300"/>
        <v>3.6310562172275646E-3</v>
      </c>
      <c r="AF185" s="13">
        <f t="shared" si="301"/>
        <v>1.4170760560915242E-3</v>
      </c>
      <c r="AG185" s="13">
        <f t="shared" si="302"/>
        <v>3.6869061940718469E-4</v>
      </c>
      <c r="AH185" s="13">
        <f t="shared" si="303"/>
        <v>2.9559327878076491E-3</v>
      </c>
      <c r="AI185" s="13">
        <f t="shared" si="304"/>
        <v>2.5841742604597686E-3</v>
      </c>
      <c r="AJ185" s="13">
        <f t="shared" si="305"/>
        <v>1.1295853268327677E-3</v>
      </c>
      <c r="AK185" s="13">
        <f t="shared" si="306"/>
        <v>3.291736242712143E-4</v>
      </c>
      <c r="AL185" s="13">
        <f t="shared" si="307"/>
        <v>1.9636753799993054E-6</v>
      </c>
      <c r="AM185" s="13">
        <f t="shared" si="308"/>
        <v>8.1339224477409674E-4</v>
      </c>
      <c r="AN185" s="13">
        <f t="shared" si="309"/>
        <v>6.3487790071175925E-4</v>
      </c>
      <c r="AO185" s="13">
        <f t="shared" si="310"/>
        <v>2.4777095638778491E-4</v>
      </c>
      <c r="AP185" s="13">
        <f t="shared" si="311"/>
        <v>6.4464308029930418E-5</v>
      </c>
      <c r="AQ185" s="13">
        <f t="shared" si="312"/>
        <v>1.2579098465662488E-5</v>
      </c>
      <c r="AR185" s="13">
        <f t="shared" si="313"/>
        <v>4.6143946294682997E-4</v>
      </c>
      <c r="AS185" s="13">
        <f t="shared" si="314"/>
        <v>4.034056484051466E-4</v>
      </c>
      <c r="AT185" s="13">
        <f t="shared" si="315"/>
        <v>1.7633528364253523E-4</v>
      </c>
      <c r="AU185" s="13">
        <f t="shared" si="316"/>
        <v>5.1386046741822902E-5</v>
      </c>
      <c r="AV185" s="13">
        <f t="shared" si="317"/>
        <v>1.1230845630584273E-5</v>
      </c>
      <c r="AW185" s="13">
        <f t="shared" si="318"/>
        <v>3.7220707039362179E-8</v>
      </c>
      <c r="AX185" s="13">
        <f t="shared" si="319"/>
        <v>1.1851573617600086E-4</v>
      </c>
      <c r="AY185" s="13">
        <f t="shared" si="320"/>
        <v>9.250521168372507E-5</v>
      </c>
      <c r="AZ185" s="13">
        <f t="shared" si="321"/>
        <v>3.6101594879953151E-5</v>
      </c>
      <c r="BA185" s="13">
        <f t="shared" si="322"/>
        <v>9.3928052207647394E-6</v>
      </c>
      <c r="BB185" s="13">
        <f t="shared" si="323"/>
        <v>1.8328440241060302E-6</v>
      </c>
      <c r="BC185" s="13">
        <f t="shared" si="324"/>
        <v>2.8611833314926792E-7</v>
      </c>
      <c r="BD185" s="13">
        <f t="shared" si="325"/>
        <v>6.0027971216316029E-5</v>
      </c>
      <c r="BE185" s="13">
        <f t="shared" si="326"/>
        <v>5.2478438875423458E-5</v>
      </c>
      <c r="BF185" s="13">
        <f t="shared" si="327"/>
        <v>2.2939193937417326E-5</v>
      </c>
      <c r="BG185" s="13">
        <f t="shared" si="328"/>
        <v>6.6847341470095351E-6</v>
      </c>
      <c r="BH185" s="13">
        <f t="shared" si="329"/>
        <v>1.4610039504256336E-6</v>
      </c>
      <c r="BI185" s="13">
        <f t="shared" si="330"/>
        <v>2.5545160016443827E-7</v>
      </c>
      <c r="BJ185" s="14">
        <f t="shared" si="331"/>
        <v>0.35363411281197921</v>
      </c>
      <c r="BK185" s="14">
        <f t="shared" si="332"/>
        <v>0.34566544280247158</v>
      </c>
      <c r="BL185" s="14">
        <f t="shared" si="333"/>
        <v>0.28559062788953893</v>
      </c>
      <c r="BM185" s="14">
        <f t="shared" si="334"/>
        <v>0.23083194098224885</v>
      </c>
      <c r="BN185" s="14">
        <f t="shared" si="335"/>
        <v>0.76911409078483917</v>
      </c>
    </row>
    <row r="186" spans="1:66" x14ac:dyDescent="0.25">
      <c r="A186" t="s">
        <v>213</v>
      </c>
      <c r="B186" t="s">
        <v>314</v>
      </c>
      <c r="C186" t="s">
        <v>219</v>
      </c>
      <c r="D186" s="11">
        <v>44201</v>
      </c>
      <c r="E186" s="10">
        <f>VLOOKUP(A186,home!$A$2:$E$405,3,FALSE)</f>
        <v>1.2675000000000001</v>
      </c>
      <c r="F186" s="10">
        <f>VLOOKUP(B186,home!$B$2:$E$405,3,FALSE)</f>
        <v>0.83050000000000002</v>
      </c>
      <c r="G186" s="10">
        <f>VLOOKUP(C186,away!$B$2:$E$405,4,FALSE)</f>
        <v>1.1211</v>
      </c>
      <c r="H186" s="10">
        <f>VLOOKUP(A186,away!$A$2:$E$405,3,FALSE)</f>
        <v>1.1535</v>
      </c>
      <c r="I186" s="10">
        <f>VLOOKUP(C186,away!$B$2:$E$405,3,FALSE)</f>
        <v>0.59319999999999995</v>
      </c>
      <c r="J186" s="10">
        <f>VLOOKUP(B186,home!$B$2:$E$405,4,FALSE)</f>
        <v>1.4145000000000001</v>
      </c>
      <c r="K186" s="12">
        <f t="shared" si="280"/>
        <v>1.1801357246249999</v>
      </c>
      <c r="L186" s="12">
        <f t="shared" si="281"/>
        <v>0.96788039489999989</v>
      </c>
      <c r="M186" s="13">
        <f t="shared" si="282"/>
        <v>0.11671547779952345</v>
      </c>
      <c r="N186" s="13">
        <f t="shared" si="283"/>
        <v>0.13774010496789368</v>
      </c>
      <c r="O186" s="13">
        <f t="shared" si="284"/>
        <v>0.11296662274354491</v>
      </c>
      <c r="P186" s="13">
        <f t="shared" si="285"/>
        <v>0.13331594718989237</v>
      </c>
      <c r="Q186" s="13">
        <f t="shared" si="286"/>
        <v>8.1276009293104398E-2</v>
      </c>
      <c r="R186" s="13">
        <f t="shared" si="287"/>
        <v>5.466908971577078E-2</v>
      </c>
      <c r="S186" s="13">
        <f t="shared" si="288"/>
        <v>3.8069376294860922E-2</v>
      </c>
      <c r="T186" s="13">
        <f t="shared" si="289"/>
        <v>7.8665455970505949E-2</v>
      </c>
      <c r="U186" s="13">
        <f t="shared" si="290"/>
        <v>6.4516945806310275E-2</v>
      </c>
      <c r="V186" s="13">
        <f t="shared" si="291"/>
        <v>4.8315547207080237E-3</v>
      </c>
      <c r="W186" s="13">
        <f t="shared" si="292"/>
        <v>3.1972240707248661E-2</v>
      </c>
      <c r="X186" s="13">
        <f t="shared" si="293"/>
        <v>3.0945304961569685E-2</v>
      </c>
      <c r="Y186" s="13">
        <f t="shared" si="294"/>
        <v>1.4975676993252496E-2</v>
      </c>
      <c r="Z186" s="13">
        <f t="shared" si="295"/>
        <v>1.7637713380974581E-2</v>
      </c>
      <c r="AA186" s="13">
        <f t="shared" si="296"/>
        <v>2.0814895661584495E-2</v>
      </c>
      <c r="AB186" s="13">
        <f t="shared" si="297"/>
        <v>1.2282200987288897E-2</v>
      </c>
      <c r="AC186" s="13">
        <f t="shared" si="298"/>
        <v>3.4492174160127555E-4</v>
      </c>
      <c r="AD186" s="13">
        <f t="shared" si="299"/>
        <v>9.4328958637334599E-3</v>
      </c>
      <c r="AE186" s="13">
        <f t="shared" si="300"/>
        <v>9.1299149736409155E-3</v>
      </c>
      <c r="AF186" s="13">
        <f t="shared" si="301"/>
        <v>4.4183328550454959E-3</v>
      </c>
      <c r="AG186" s="13">
        <f t="shared" si="302"/>
        <v>1.4254725828470262E-3</v>
      </c>
      <c r="AH186" s="13">
        <f t="shared" si="303"/>
        <v>4.2677992480776722E-3</v>
      </c>
      <c r="AI186" s="13">
        <f t="shared" si="304"/>
        <v>5.0365823581841728E-3</v>
      </c>
      <c r="AJ186" s="13">
        <f t="shared" si="305"/>
        <v>2.9719253854545856E-3</v>
      </c>
      <c r="AK186" s="13">
        <f t="shared" si="306"/>
        <v>1.1690917727649598E-3</v>
      </c>
      <c r="AL186" s="13">
        <f t="shared" si="307"/>
        <v>1.5759201626007163E-5</v>
      </c>
      <c r="AM186" s="13">
        <f t="shared" si="308"/>
        <v>2.2264194790918472E-3</v>
      </c>
      <c r="AN186" s="13">
        <f t="shared" si="309"/>
        <v>2.1549077646364689E-3</v>
      </c>
      <c r="AO186" s="13">
        <f t="shared" si="310"/>
        <v>1.0428464891047108E-3</v>
      </c>
      <c r="AP186" s="13">
        <f t="shared" si="311"/>
        <v>3.3645022389824865E-4</v>
      </c>
      <c r="AQ186" s="13">
        <f t="shared" si="312"/>
        <v>8.1410893892707557E-5</v>
      </c>
      <c r="AR186" s="13">
        <f t="shared" si="313"/>
        <v>8.2614384431666822E-4</v>
      </c>
      <c r="AS186" s="13">
        <f t="shared" si="314"/>
        <v>9.7496186435713436E-4</v>
      </c>
      <c r="AT186" s="13">
        <f t="shared" si="315"/>
        <v>5.7529366313742404E-4</v>
      </c>
      <c r="AU186" s="13">
        <f t="shared" si="316"/>
        <v>2.2630820133961814E-4</v>
      </c>
      <c r="AV186" s="13">
        <f t="shared" si="317"/>
        <v>6.6768598294127682E-5</v>
      </c>
      <c r="AW186" s="13">
        <f t="shared" si="318"/>
        <v>5.0001768101598061E-7</v>
      </c>
      <c r="AX186" s="13">
        <f t="shared" si="319"/>
        <v>4.3791286087954521E-4</v>
      </c>
      <c r="AY186" s="13">
        <f t="shared" si="320"/>
        <v>4.238472727198829E-4</v>
      </c>
      <c r="AZ186" s="13">
        <f t="shared" si="321"/>
        <v>2.0511673284870412E-4</v>
      </c>
      <c r="BA186" s="13">
        <f t="shared" si="322"/>
        <v>6.6176154796733846E-5</v>
      </c>
      <c r="BB186" s="13">
        <f t="shared" si="323"/>
        <v>1.6012650709406566E-5</v>
      </c>
      <c r="BC186" s="13">
        <f t="shared" si="324"/>
        <v>3.0996661384032393E-6</v>
      </c>
      <c r="BD186" s="13">
        <f t="shared" si="325"/>
        <v>1.3326807171357009E-4</v>
      </c>
      <c r="BE186" s="13">
        <f t="shared" si="326"/>
        <v>1.5727441238107048E-4</v>
      </c>
      <c r="BF186" s="13">
        <f t="shared" si="327"/>
        <v>9.2802576310152863E-5</v>
      </c>
      <c r="BG186" s="13">
        <f t="shared" si="328"/>
        <v>3.6506545213616359E-5</v>
      </c>
      <c r="BH186" s="13">
        <f t="shared" si="329"/>
        <v>1.0770669547306622E-5</v>
      </c>
      <c r="BI186" s="13">
        <f t="shared" si="330"/>
        <v>2.5421703821814208E-6</v>
      </c>
      <c r="BJ186" s="14">
        <f t="shared" si="331"/>
        <v>0.40697560935755833</v>
      </c>
      <c r="BK186" s="14">
        <f t="shared" si="332"/>
        <v>0.2937168842209319</v>
      </c>
      <c r="BL186" s="14">
        <f t="shared" si="333"/>
        <v>0.28179779429597368</v>
      </c>
      <c r="BM186" s="14">
        <f t="shared" si="334"/>
        <v>0.36302140229067015</v>
      </c>
      <c r="BN186" s="14">
        <f t="shared" si="335"/>
        <v>0.63668325170972961</v>
      </c>
    </row>
    <row r="187" spans="1:66" x14ac:dyDescent="0.25">
      <c r="A187" t="s">
        <v>213</v>
      </c>
      <c r="B187" t="s">
        <v>223</v>
      </c>
      <c r="C187" t="s">
        <v>216</v>
      </c>
      <c r="D187" s="11">
        <v>44201</v>
      </c>
      <c r="E187" s="10">
        <f>VLOOKUP(A187,home!$A$2:$E$405,3,FALSE)</f>
        <v>1.2675000000000001</v>
      </c>
      <c r="F187" s="10">
        <f>VLOOKUP(B187,home!$B$2:$E$405,3,FALSE)</f>
        <v>0.62290000000000001</v>
      </c>
      <c r="G187" s="10">
        <f>VLOOKUP(C187,away!$B$2:$E$405,4,FALSE)</f>
        <v>1.5779000000000001</v>
      </c>
      <c r="H187" s="10">
        <f>VLOOKUP(A187,away!$A$2:$E$405,3,FALSE)</f>
        <v>1.1535</v>
      </c>
      <c r="I187" s="10">
        <f>VLOOKUP(C187,away!$B$2:$E$405,3,FALSE)</f>
        <v>0.95820000000000005</v>
      </c>
      <c r="J187" s="10">
        <f>VLOOKUP(B187,home!$B$2:$E$405,4,FALSE)</f>
        <v>1.0494000000000001</v>
      </c>
      <c r="K187" s="12">
        <f t="shared" si="280"/>
        <v>1.2457926809250002</v>
      </c>
      <c r="L187" s="12">
        <f t="shared" si="281"/>
        <v>1.15988471478</v>
      </c>
      <c r="M187" s="13">
        <f t="shared" si="282"/>
        <v>9.0204370855908711E-2</v>
      </c>
      <c r="N187" s="13">
        <f t="shared" si="283"/>
        <v>0.11237594499973547</v>
      </c>
      <c r="O187" s="13">
        <f t="shared" si="284"/>
        <v>0.10462667096211502</v>
      </c>
      <c r="P187" s="13">
        <f t="shared" si="285"/>
        <v>0.13034314091415114</v>
      </c>
      <c r="Q187" s="13">
        <f t="shared" si="286"/>
        <v>6.999856489635041E-2</v>
      </c>
      <c r="R187" s="13">
        <f t="shared" si="287"/>
        <v>6.0677438203636865E-2</v>
      </c>
      <c r="S187" s="13">
        <f t="shared" si="288"/>
        <v>4.7085673959482544E-2</v>
      </c>
      <c r="T187" s="13">
        <f t="shared" si="289"/>
        <v>8.1190265479812715E-2</v>
      </c>
      <c r="U187" s="13">
        <f t="shared" si="290"/>
        <v>7.5591508411369787E-2</v>
      </c>
      <c r="V187" s="13">
        <f t="shared" si="291"/>
        <v>7.5597403955590383E-3</v>
      </c>
      <c r="W187" s="13">
        <f t="shared" si="292"/>
        <v>2.9067899941042346E-2</v>
      </c>
      <c r="X187" s="13">
        <f t="shared" si="293"/>
        <v>3.3715412832369479E-2</v>
      </c>
      <c r="Y187" s="13">
        <f t="shared" si="294"/>
        <v>1.9552995998381419E-2</v>
      </c>
      <c r="Z187" s="13">
        <f t="shared" si="295"/>
        <v>2.3459611034802142E-2</v>
      </c>
      <c r="AA187" s="13">
        <f t="shared" si="296"/>
        <v>2.9225811724503874E-2</v>
      </c>
      <c r="AB187" s="13">
        <f t="shared" si="297"/>
        <v>1.8204651170239495E-2</v>
      </c>
      <c r="AC187" s="13">
        <f t="shared" si="298"/>
        <v>6.8272766212927843E-4</v>
      </c>
      <c r="AD187" s="13">
        <f t="shared" si="299"/>
        <v>9.0531442491026941E-3</v>
      </c>
      <c r="AE187" s="13">
        <f t="shared" si="300"/>
        <v>1.0500603635232676E-2</v>
      </c>
      <c r="AF187" s="13">
        <f t="shared" si="301"/>
        <v>6.0897448262348438E-3</v>
      </c>
      <c r="AG187" s="13">
        <f t="shared" si="302"/>
        <v>2.3544673136201275E-3</v>
      </c>
      <c r="AH187" s="13">
        <f t="shared" si="303"/>
        <v>6.8026110634878045E-3</v>
      </c>
      <c r="AI187" s="13">
        <f t="shared" si="304"/>
        <v>8.4746430740725368E-3</v>
      </c>
      <c r="AJ187" s="13">
        <f t="shared" si="305"/>
        <v>5.2788241575656564E-3</v>
      </c>
      <c r="AK187" s="13">
        <f t="shared" si="306"/>
        <v>2.1921068331284595E-3</v>
      </c>
      <c r="AL187" s="13">
        <f t="shared" si="307"/>
        <v>3.9461000404539216E-5</v>
      </c>
      <c r="AM187" s="13">
        <f t="shared" si="308"/>
        <v>2.2556681689780787E-3</v>
      </c>
      <c r="AN187" s="13">
        <f t="shared" si="309"/>
        <v>2.616315030813463E-3</v>
      </c>
      <c r="AO187" s="13">
        <f t="shared" si="310"/>
        <v>1.5173119066448509E-3</v>
      </c>
      <c r="AP187" s="13">
        <f t="shared" si="311"/>
        <v>5.8663562935702034E-4</v>
      </c>
      <c r="AQ187" s="13">
        <f t="shared" si="312"/>
        <v>1.7010742490913827E-4</v>
      </c>
      <c r="AR187" s="13">
        <f t="shared" si="313"/>
        <v>1.5780489186265647E-3</v>
      </c>
      <c r="AS187" s="13">
        <f t="shared" si="314"/>
        <v>1.965921792966585E-3</v>
      </c>
      <c r="AT187" s="13">
        <f t="shared" si="315"/>
        <v>1.2245654904743629E-3</v>
      </c>
      <c r="AU187" s="13">
        <f t="shared" si="316"/>
        <v>5.0851824178209837E-4</v>
      </c>
      <c r="AV187" s="13">
        <f t="shared" si="317"/>
        <v>1.5837707593224684E-4</v>
      </c>
      <c r="AW187" s="13">
        <f t="shared" si="318"/>
        <v>1.5838942810082117E-6</v>
      </c>
      <c r="AX187" s="13">
        <f t="shared" si="319"/>
        <v>4.6834914925139842E-4</v>
      </c>
      <c r="AY187" s="13">
        <f t="shared" si="320"/>
        <v>5.432310193969139E-4</v>
      </c>
      <c r="AZ187" s="13">
        <f t="shared" si="321"/>
        <v>3.1504267799641918E-4</v>
      </c>
      <c r="BA187" s="13">
        <f t="shared" si="322"/>
        <v>1.2180439557046801E-4</v>
      </c>
      <c r="BB187" s="13">
        <f t="shared" si="323"/>
        <v>3.5319764153800639E-5</v>
      </c>
      <c r="BC187" s="13">
        <f t="shared" si="324"/>
        <v>8.1933709143255829E-6</v>
      </c>
      <c r="BD187" s="13">
        <f t="shared" si="325"/>
        <v>3.0505913664834319E-4</v>
      </c>
      <c r="BE187" s="13">
        <f t="shared" si="326"/>
        <v>3.800404396858054E-4</v>
      </c>
      <c r="BF187" s="13">
        <f t="shared" si="327"/>
        <v>2.3672579910804769E-4</v>
      </c>
      <c r="BG187" s="13">
        <f t="shared" si="328"/>
        <v>9.8303755971642637E-5</v>
      </c>
      <c r="BH187" s="13">
        <f t="shared" si="329"/>
        <v>3.0616524924227403E-5</v>
      </c>
      <c r="BI187" s="13">
        <f t="shared" si="330"/>
        <v>7.6283685331920679E-6</v>
      </c>
      <c r="BJ187" s="14">
        <f t="shared" si="331"/>
        <v>0.38253702270986811</v>
      </c>
      <c r="BK187" s="14">
        <f t="shared" si="332"/>
        <v>0.27645834580703216</v>
      </c>
      <c r="BL187" s="14">
        <f t="shared" si="333"/>
        <v>0.31756807114477265</v>
      </c>
      <c r="BM187" s="14">
        <f t="shared" si="334"/>
        <v>0.43125527273946151</v>
      </c>
      <c r="BN187" s="14">
        <f t="shared" si="335"/>
        <v>0.56822613083189766</v>
      </c>
    </row>
    <row r="188" spans="1:66" x14ac:dyDescent="0.25">
      <c r="A188" t="s">
        <v>340</v>
      </c>
      <c r="B188" t="s">
        <v>377</v>
      </c>
      <c r="C188" t="s">
        <v>341</v>
      </c>
      <c r="D188" s="11">
        <v>44201</v>
      </c>
      <c r="E188" s="10">
        <f>VLOOKUP(A188,home!$A$2:$E$405,3,FALSE)</f>
        <v>1.3684000000000001</v>
      </c>
      <c r="F188" s="10">
        <f>VLOOKUP(B188,home!$B$2:$E$405,3,FALSE)</f>
        <v>0.46150000000000002</v>
      </c>
      <c r="G188" s="10">
        <f>VLOOKUP(C188,away!$B$2:$E$405,4,FALSE)</f>
        <v>1.2307999999999999</v>
      </c>
      <c r="H188" s="10">
        <f>VLOOKUP(A188,away!$A$2:$E$405,3,FALSE)</f>
        <v>1.1395</v>
      </c>
      <c r="I188" s="10">
        <f>VLOOKUP(C188,away!$B$2:$E$405,3,FALSE)</f>
        <v>0.69279999999999997</v>
      </c>
      <c r="J188" s="10">
        <f>VLOOKUP(B188,home!$B$2:$E$405,4,FALSE)</f>
        <v>0.97</v>
      </c>
      <c r="K188" s="12">
        <f t="shared" si="280"/>
        <v>0.77727063128000007</v>
      </c>
      <c r="L188" s="12">
        <f t="shared" si="281"/>
        <v>0.76576223199999993</v>
      </c>
      <c r="M188" s="13">
        <f t="shared" si="282"/>
        <v>0.21373189782704241</v>
      </c>
      <c r="N188" s="13">
        <f t="shared" si="283"/>
        <v>0.16612752714869775</v>
      </c>
      <c r="O188" s="13">
        <f t="shared" si="284"/>
        <v>0.16366781512963191</v>
      </c>
      <c r="P188" s="13">
        <f t="shared" si="285"/>
        <v>0.12721418598602735</v>
      </c>
      <c r="Q188" s="13">
        <f t="shared" si="286"/>
        <v>6.4563023949926801E-2</v>
      </c>
      <c r="R188" s="13">
        <f t="shared" si="287"/>
        <v>6.2665315710115146E-2</v>
      </c>
      <c r="S188" s="13">
        <f t="shared" si="288"/>
        <v>1.892961378322626E-2</v>
      </c>
      <c r="T188" s="13">
        <f t="shared" si="289"/>
        <v>4.9439925324565391E-2</v>
      </c>
      <c r="U188" s="13">
        <f t="shared" si="290"/>
        <v>4.870790950136171E-2</v>
      </c>
      <c r="V188" s="13">
        <f t="shared" si="291"/>
        <v>1.2518879092845376E-3</v>
      </c>
      <c r="W188" s="13">
        <f t="shared" si="292"/>
        <v>1.672764746096846E-2</v>
      </c>
      <c r="X188" s="13">
        <f t="shared" si="293"/>
        <v>1.2809400655820338E-2</v>
      </c>
      <c r="Y188" s="13">
        <f t="shared" si="294"/>
        <v>4.9044776183916226E-3</v>
      </c>
      <c r="Z188" s="13">
        <f t="shared" si="295"/>
        <v>1.599557734238748E-2</v>
      </c>
      <c r="AA188" s="13">
        <f t="shared" si="296"/>
        <v>1.2432892498605581E-2</v>
      </c>
      <c r="AB188" s="13">
        <f t="shared" si="297"/>
        <v>4.8318611005137672E-3</v>
      </c>
      <c r="AC188" s="13">
        <f t="shared" si="298"/>
        <v>4.6570581808481922E-5</v>
      </c>
      <c r="AD188" s="13">
        <f t="shared" si="299"/>
        <v>3.2504772754540605E-3</v>
      </c>
      <c r="AE188" s="13">
        <f t="shared" si="300"/>
        <v>2.4890927335169794E-3</v>
      </c>
      <c r="AF188" s="13">
        <f t="shared" si="301"/>
        <v>9.5302660363647169E-4</v>
      </c>
      <c r="AG188" s="13">
        <f t="shared" si="302"/>
        <v>2.4326392638534793E-4</v>
      </c>
      <c r="AH188" s="13">
        <f t="shared" si="303"/>
        <v>3.0622022519588153E-3</v>
      </c>
      <c r="AI188" s="13">
        <f t="shared" si="304"/>
        <v>2.3801598774870663E-3</v>
      </c>
      <c r="AJ188" s="13">
        <f t="shared" si="305"/>
        <v>9.2501418526084957E-4</v>
      </c>
      <c r="AK188" s="13">
        <f t="shared" si="306"/>
        <v>2.396621199068852E-4</v>
      </c>
      <c r="AL188" s="13">
        <f t="shared" si="307"/>
        <v>1.1087607822499081E-6</v>
      </c>
      <c r="AM188" s="13">
        <f t="shared" si="308"/>
        <v>5.0530010477069448E-4</v>
      </c>
      <c r="AN188" s="13">
        <f t="shared" si="309"/>
        <v>3.869397360590408E-4</v>
      </c>
      <c r="AO188" s="13">
        <f t="shared" si="310"/>
        <v>1.4815191796703096E-4</v>
      </c>
      <c r="AP188" s="13">
        <f t="shared" si="311"/>
        <v>3.7816381125838177E-5</v>
      </c>
      <c r="AQ188" s="13">
        <f t="shared" si="312"/>
        <v>7.2395891042711272E-6</v>
      </c>
      <c r="AR188" s="13">
        <f t="shared" si="313"/>
        <v>4.6898376625908187E-4</v>
      </c>
      <c r="AS188" s="13">
        <f t="shared" si="314"/>
        <v>3.6452730806026855E-4</v>
      </c>
      <c r="AT188" s="13">
        <f t="shared" si="315"/>
        <v>1.4166818542740196E-4</v>
      </c>
      <c r="AU188" s="13">
        <f t="shared" si="316"/>
        <v>3.6704839973149615E-5</v>
      </c>
      <c r="AV188" s="13">
        <f t="shared" si="317"/>
        <v>7.1323985342403444E-6</v>
      </c>
      <c r="AW188" s="13">
        <f t="shared" si="318"/>
        <v>1.8331649994062295E-8</v>
      </c>
      <c r="AX188" s="13">
        <f t="shared" si="319"/>
        <v>6.5459155236827975E-5</v>
      </c>
      <c r="AY188" s="13">
        <f t="shared" si="320"/>
        <v>5.0126148818987868E-5</v>
      </c>
      <c r="AZ188" s="13">
        <f t="shared" si="321"/>
        <v>1.9192355800596155E-5</v>
      </c>
      <c r="BA188" s="13">
        <f t="shared" si="322"/>
        <v>4.8989270717342194E-6</v>
      </c>
      <c r="BB188" s="13">
        <f t="shared" si="323"/>
        <v>9.378533322141048E-7</v>
      </c>
      <c r="BC188" s="13">
        <f t="shared" si="324"/>
        <v>1.4363453219298211E-7</v>
      </c>
      <c r="BD188" s="13">
        <f t="shared" si="325"/>
        <v>5.9855009270386774E-5</v>
      </c>
      <c r="BE188" s="13">
        <f t="shared" si="326"/>
        <v>4.6523540840863781E-5</v>
      </c>
      <c r="BF188" s="13">
        <f t="shared" si="327"/>
        <v>1.8080690979379525E-5</v>
      </c>
      <c r="BG188" s="13">
        <f t="shared" si="328"/>
        <v>4.684530030506976E-6</v>
      </c>
      <c r="BH188" s="13">
        <f t="shared" si="329"/>
        <v>9.1028690351556865E-7</v>
      </c>
      <c r="BI188" s="13">
        <f t="shared" si="330"/>
        <v>1.4150785522829253E-7</v>
      </c>
      <c r="BJ188" s="14">
        <f t="shared" si="331"/>
        <v>0.32273406850118264</v>
      </c>
      <c r="BK188" s="14">
        <f t="shared" si="332"/>
        <v>0.3612253909969903</v>
      </c>
      <c r="BL188" s="14">
        <f t="shared" si="333"/>
        <v>0.30006204443897561</v>
      </c>
      <c r="BM188" s="14">
        <f t="shared" si="334"/>
        <v>0.20199720771092586</v>
      </c>
      <c r="BN188" s="14">
        <f t="shared" si="335"/>
        <v>0.79796976575144152</v>
      </c>
    </row>
    <row r="189" spans="1:66" s="10" customFormat="1" x14ac:dyDescent="0.25">
      <c r="A189" t="s">
        <v>340</v>
      </c>
      <c r="B189" t="s">
        <v>378</v>
      </c>
      <c r="C189" t="s">
        <v>353</v>
      </c>
      <c r="D189" s="11">
        <v>44201</v>
      </c>
      <c r="E189" s="10">
        <f>VLOOKUP(A189,home!$A$2:$E$405,3,FALSE)</f>
        <v>1.3684000000000001</v>
      </c>
      <c r="F189" s="10">
        <f>VLOOKUP(B189,home!$B$2:$E$405,3,FALSE)</f>
        <v>0.69230000000000003</v>
      </c>
      <c r="G189" s="10">
        <f>VLOOKUP(C189,away!$B$2:$E$405,4,FALSE)</f>
        <v>0.53849999999999998</v>
      </c>
      <c r="H189" s="10">
        <f>VLOOKUP(A189,away!$A$2:$E$405,3,FALSE)</f>
        <v>1.1395</v>
      </c>
      <c r="I189" s="10">
        <f>VLOOKUP(C189,away!$B$2:$E$405,3,FALSE)</f>
        <v>1.2009000000000001</v>
      </c>
      <c r="J189" s="10">
        <f>VLOOKUP(B189,home!$B$2:$E$405,4,FALSE)</f>
        <v>1.0623</v>
      </c>
      <c r="K189" s="12">
        <f t="shared" si="280"/>
        <v>0.51014437781999999</v>
      </c>
      <c r="L189" s="12">
        <f t="shared" si="281"/>
        <v>1.453678461765</v>
      </c>
      <c r="M189" s="13">
        <f t="shared" si="282"/>
        <v>0.14032096972305519</v>
      </c>
      <c r="N189" s="13">
        <f t="shared" si="283"/>
        <v>7.158395379446704E-2</v>
      </c>
      <c r="O189" s="13">
        <f t="shared" si="284"/>
        <v>0.20398157142038403</v>
      </c>
      <c r="P189" s="13">
        <f t="shared" si="285"/>
        <v>0.10406005183899769</v>
      </c>
      <c r="Q189" s="13">
        <f t="shared" si="286"/>
        <v>1.8259075785187005E-2</v>
      </c>
      <c r="R189" s="13">
        <f t="shared" si="287"/>
        <v>0.14826180848539569</v>
      </c>
      <c r="S189" s="13">
        <f t="shared" si="288"/>
        <v>1.9292366654297233E-2</v>
      </c>
      <c r="T189" s="13">
        <f t="shared" si="289"/>
        <v>2.6542825200661209E-2</v>
      </c>
      <c r="U189" s="13">
        <f t="shared" si="290"/>
        <v>7.5634928044250177E-2</v>
      </c>
      <c r="V189" s="13">
        <f t="shared" si="291"/>
        <v>1.5896607756610158E-3</v>
      </c>
      <c r="W189" s="13">
        <f t="shared" si="292"/>
        <v>3.1049216186674845E-3</v>
      </c>
      <c r="X189" s="13">
        <f t="shared" si="293"/>
        <v>4.5135576825254429E-3</v>
      </c>
      <c r="Y189" s="13">
        <f t="shared" si="294"/>
        <v>3.2806307945105924E-3</v>
      </c>
      <c r="Z189" s="13">
        <f t="shared" si="295"/>
        <v>7.1841665899182325E-2</v>
      </c>
      <c r="AA189" s="13">
        <f t="shared" si="296"/>
        <v>3.6649621951690678E-2</v>
      </c>
      <c r="AB189" s="13">
        <f t="shared" si="297"/>
        <v>9.348299293941726E-3</v>
      </c>
      <c r="AC189" s="13">
        <f t="shared" si="298"/>
        <v>7.3679375509674608E-5</v>
      </c>
      <c r="AD189" s="13">
        <f t="shared" si="299"/>
        <v>3.9598957683374773E-4</v>
      </c>
      <c r="AE189" s="13">
        <f t="shared" si="300"/>
        <v>5.7564151892665577E-4</v>
      </c>
      <c r="AF189" s="13">
        <f t="shared" si="301"/>
        <v>4.1839883888068459E-4</v>
      </c>
      <c r="AG189" s="13">
        <f t="shared" si="302"/>
        <v>2.0273912683611183E-4</v>
      </c>
      <c r="AH189" s="13">
        <f t="shared" si="303"/>
        <v>2.610867059373962E-2</v>
      </c>
      <c r="AI189" s="13">
        <f t="shared" si="304"/>
        <v>1.3319191515750627E-2</v>
      </c>
      <c r="AJ189" s="13">
        <f t="shared" si="305"/>
        <v>3.3973553344340129E-3</v>
      </c>
      <c r="AK189" s="13">
        <f t="shared" si="306"/>
        <v>5.777139077727658E-4</v>
      </c>
      <c r="AL189" s="13">
        <f t="shared" si="307"/>
        <v>2.1855834235278929E-6</v>
      </c>
      <c r="AM189" s="13">
        <f t="shared" si="308"/>
        <v>4.0402371259411476E-5</v>
      </c>
      <c r="AN189" s="13">
        <f t="shared" si="309"/>
        <v>5.8732056904039728E-5</v>
      </c>
      <c r="AO189" s="13">
        <f t="shared" si="310"/>
        <v>4.2688763068279464E-5</v>
      </c>
      <c r="AP189" s="13">
        <f t="shared" si="311"/>
        <v>2.0685245143915675E-5</v>
      </c>
      <c r="AQ189" s="13">
        <f t="shared" si="312"/>
        <v>7.5174238355098219E-6</v>
      </c>
      <c r="AR189" s="13">
        <f t="shared" si="313"/>
        <v>7.5907224214873002E-3</v>
      </c>
      <c r="AS189" s="13">
        <f t="shared" si="314"/>
        <v>3.872364366913962E-3</v>
      </c>
      <c r="AT189" s="13">
        <f t="shared" si="315"/>
        <v>9.877324553258307E-4</v>
      </c>
      <c r="AU189" s="13">
        <f t="shared" si="316"/>
        <v>1.6796205295827228E-4</v>
      </c>
      <c r="AV189" s="13">
        <f t="shared" si="317"/>
        <v>2.142122425094192E-5</v>
      </c>
      <c r="AW189" s="13">
        <f t="shared" si="318"/>
        <v>4.5022162166186696E-8</v>
      </c>
      <c r="AX189" s="13">
        <f t="shared" si="319"/>
        <v>3.4351737580975181E-6</v>
      </c>
      <c r="AY189" s="13">
        <f t="shared" si="320"/>
        <v>4.9936381045666948E-6</v>
      </c>
      <c r="AZ189" s="13">
        <f t="shared" si="321"/>
        <v>3.6295720792288022E-6</v>
      </c>
      <c r="BA189" s="13">
        <f t="shared" si="322"/>
        <v>1.7587435856661724E-6</v>
      </c>
      <c r="BB189" s="13">
        <f t="shared" si="323"/>
        <v>6.3916191756256581E-7</v>
      </c>
      <c r="BC189" s="13">
        <f t="shared" si="324"/>
        <v>1.8582718262822368E-7</v>
      </c>
      <c r="BD189" s="13">
        <f t="shared" si="325"/>
        <v>1.8390782822254607E-3</v>
      </c>
      <c r="BE189" s="13">
        <f t="shared" si="326"/>
        <v>9.3819544604818196E-4</v>
      </c>
      <c r="BF189" s="13">
        <f t="shared" si="327"/>
        <v>2.3930756604890354E-4</v>
      </c>
      <c r="BG189" s="13">
        <f t="shared" si="328"/>
        <v>4.0693803129878823E-5</v>
      </c>
      <c r="BH189" s="13">
        <f t="shared" si="329"/>
        <v>5.1899287197053995E-6</v>
      </c>
      <c r="BI189" s="13">
        <f t="shared" si="330"/>
        <v>5.2952259152885219E-7</v>
      </c>
      <c r="BJ189" s="14">
        <f t="shared" si="331"/>
        <v>0.12906240191433488</v>
      </c>
      <c r="BK189" s="14">
        <f t="shared" si="332"/>
        <v>0.26534390758904891</v>
      </c>
      <c r="BL189" s="14">
        <f t="shared" si="333"/>
        <v>0.53298235761705937</v>
      </c>
      <c r="BM189" s="14">
        <f t="shared" si="334"/>
        <v>0.31275795335619638</v>
      </c>
      <c r="BN189" s="14">
        <f t="shared" si="335"/>
        <v>0.68646743104748675</v>
      </c>
    </row>
    <row r="190" spans="1:66" x14ac:dyDescent="0.25">
      <c r="A190" t="s">
        <v>340</v>
      </c>
      <c r="B190" t="s">
        <v>390</v>
      </c>
      <c r="C190" t="s">
        <v>418</v>
      </c>
      <c r="D190" s="11">
        <v>44201</v>
      </c>
      <c r="E190" s="10">
        <f>VLOOKUP(A190,home!$A$2:$E$405,3,FALSE)</f>
        <v>1.3684000000000001</v>
      </c>
      <c r="F190" s="10">
        <f>VLOOKUP(B190,home!$B$2:$E$405,3,FALSE)</f>
        <v>0.65390000000000004</v>
      </c>
      <c r="G190" s="10">
        <f>VLOOKUP(C190,away!$B$2:$E$405,4,FALSE)</f>
        <v>0.65390000000000004</v>
      </c>
      <c r="H190" s="10">
        <f>VLOOKUP(A190,away!$A$2:$E$405,3,FALSE)</f>
        <v>1.1395</v>
      </c>
      <c r="I190" s="10">
        <f>VLOOKUP(C190,away!$B$2:$E$405,3,FALSE)</f>
        <v>1.1547000000000001</v>
      </c>
      <c r="J190" s="10">
        <f>VLOOKUP(B190,home!$B$2:$E$405,4,FALSE)</f>
        <v>0.97</v>
      </c>
      <c r="K190" s="12">
        <f t="shared" si="280"/>
        <v>0.58510760136400009</v>
      </c>
      <c r="L190" s="12">
        <f t="shared" si="281"/>
        <v>1.2763072305000001</v>
      </c>
      <c r="M190" s="13">
        <f t="shared" si="282"/>
        <v>0.15545253550552676</v>
      </c>
      <c r="N190" s="13">
        <f t="shared" si="283"/>
        <v>9.0956460175590823E-2</v>
      </c>
      <c r="O190" s="13">
        <f t="shared" si="284"/>
        <v>0.19840519506526177</v>
      </c>
      <c r="P190" s="13">
        <f t="shared" si="285"/>
        <v>0.11608838778279187</v>
      </c>
      <c r="Q190" s="13">
        <f t="shared" si="286"/>
        <v>2.6609658120950071E-2</v>
      </c>
      <c r="R190" s="13">
        <f t="shared" si="287"/>
        <v>0.1266129925152783</v>
      </c>
      <c r="S190" s="13">
        <f t="shared" si="288"/>
        <v>2.1673036297193003E-2</v>
      </c>
      <c r="T190" s="13">
        <f t="shared" si="289"/>
        <v>3.396209906090162E-2</v>
      </c>
      <c r="U190" s="13">
        <f t="shared" si="290"/>
        <v>7.4082224352132575E-2</v>
      </c>
      <c r="V190" s="13">
        <f t="shared" si="291"/>
        <v>1.7983251528742999E-3</v>
      </c>
      <c r="W190" s="13">
        <f t="shared" si="292"/>
        <v>5.1898377454217262E-3</v>
      </c>
      <c r="X190" s="13">
        <f t="shared" si="293"/>
        <v>6.6238274396035676E-3</v>
      </c>
      <c r="Y190" s="13">
        <f t="shared" si="294"/>
        <v>4.2270194273751685E-3</v>
      </c>
      <c r="Z190" s="13">
        <f t="shared" si="295"/>
        <v>5.3865692607497379E-2</v>
      </c>
      <c r="AA190" s="13">
        <f t="shared" si="296"/>
        <v>3.1517226197383341E-2</v>
      </c>
      <c r="AB190" s="13">
        <f t="shared" si="297"/>
        <v>9.2204843109987954E-3</v>
      </c>
      <c r="AC190" s="13">
        <f t="shared" si="298"/>
        <v>8.3934248413641192E-5</v>
      </c>
      <c r="AD190" s="13">
        <f t="shared" si="299"/>
        <v>7.591533786730141E-4</v>
      </c>
      <c r="AE190" s="13">
        <f t="shared" si="300"/>
        <v>9.6891294625887231E-4</v>
      </c>
      <c r="AF190" s="13">
        <f t="shared" si="301"/>
        <v>6.183152995176285E-4</v>
      </c>
      <c r="AG190" s="13">
        <f t="shared" si="302"/>
        <v>2.6305342916770757E-4</v>
      </c>
      <c r="AH190" s="13">
        <f t="shared" si="303"/>
        <v>1.7187293237709823E-2</v>
      </c>
      <c r="AI190" s="13">
        <f t="shared" si="304"/>
        <v>1.0056415920256094E-2</v>
      </c>
      <c r="AJ190" s="13">
        <f t="shared" si="305"/>
        <v>2.9420426987098935E-3</v>
      </c>
      <c r="AK190" s="13">
        <f t="shared" si="306"/>
        <v>5.7380384885087176E-4</v>
      </c>
      <c r="AL190" s="13">
        <f t="shared" si="307"/>
        <v>2.507206858071105E-6</v>
      </c>
      <c r="AM190" s="13">
        <f t="shared" si="308"/>
        <v>8.8837282492548779E-5</v>
      </c>
      <c r="AN190" s="13">
        <f t="shared" si="309"/>
        <v>1.1338366598321107E-4</v>
      </c>
      <c r="AO190" s="13">
        <f t="shared" si="310"/>
        <v>7.2356196357484603E-5</v>
      </c>
      <c r="AP190" s="13">
        <f t="shared" si="311"/>
        <v>3.0782912194178467E-5</v>
      </c>
      <c r="AQ190" s="13">
        <f t="shared" si="312"/>
        <v>9.822113352319149E-6</v>
      </c>
      <c r="AR190" s="13">
        <f t="shared" si="313"/>
        <v>4.387253326402561E-3</v>
      </c>
      <c r="AS190" s="13">
        <f t="shared" si="314"/>
        <v>2.5670152703876335E-3</v>
      </c>
      <c r="AT190" s="13">
        <f t="shared" si="315"/>
        <v>7.5099007376063409E-4</v>
      </c>
      <c r="AU190" s="13">
        <f t="shared" si="316"/>
        <v>1.4647000023541935E-4</v>
      </c>
      <c r="AV190" s="13">
        <f t="shared" si="317"/>
        <v>2.1425177627382684E-5</v>
      </c>
      <c r="AW190" s="13">
        <f t="shared" si="318"/>
        <v>5.2009015886160821E-8</v>
      </c>
      <c r="AX190" s="13">
        <f t="shared" si="319"/>
        <v>8.6632282118185424E-6</v>
      </c>
      <c r="AY190" s="13">
        <f t="shared" si="320"/>
        <v>1.1056940806215592E-5</v>
      </c>
      <c r="AZ190" s="13">
        <f t="shared" si="321"/>
        <v>7.0560267490917314E-6</v>
      </c>
      <c r="BA190" s="13">
        <f t="shared" si="322"/>
        <v>3.0018859861557298E-6</v>
      </c>
      <c r="BB190" s="13">
        <f t="shared" si="323"/>
        <v>9.5783219731679516E-7</v>
      </c>
      <c r="BC190" s="13">
        <f t="shared" si="324"/>
        <v>2.4449763180822569E-7</v>
      </c>
      <c r="BD190" s="13">
        <f t="shared" si="325"/>
        <v>9.332471904204599E-4</v>
      </c>
      <c r="BE190" s="13">
        <f t="shared" si="326"/>
        <v>5.4605002506660761E-4</v>
      </c>
      <c r="BF190" s="13">
        <f t="shared" si="327"/>
        <v>1.5974901019573742E-4</v>
      </c>
      <c r="BG190" s="13">
        <f t="shared" si="328"/>
        <v>3.1156786725300368E-5</v>
      </c>
      <c r="BH190" s="13">
        <f t="shared" si="329"/>
        <v>4.5575181867625538E-6</v>
      </c>
      <c r="BI190" s="13">
        <f t="shared" si="330"/>
        <v>5.3332770688588928E-7</v>
      </c>
      <c r="BJ190" s="14">
        <f t="shared" si="331"/>
        <v>0.17052449960542235</v>
      </c>
      <c r="BK190" s="14">
        <f t="shared" si="332"/>
        <v>0.2951097831344639</v>
      </c>
      <c r="BL190" s="14">
        <f t="shared" si="333"/>
        <v>0.4801461258532968</v>
      </c>
      <c r="BM190" s="14">
        <f t="shared" si="334"/>
        <v>0.28550986710349047</v>
      </c>
      <c r="BN190" s="14">
        <f t="shared" si="335"/>
        <v>0.71412522916539967</v>
      </c>
    </row>
    <row r="191" spans="1:66" x14ac:dyDescent="0.25">
      <c r="A191" t="s">
        <v>340</v>
      </c>
      <c r="B191" t="s">
        <v>413</v>
      </c>
      <c r="C191" t="s">
        <v>405</v>
      </c>
      <c r="D191" s="11">
        <v>44201</v>
      </c>
      <c r="E191" s="10">
        <f>VLOOKUP(A191,home!$A$2:$E$405,3,FALSE)</f>
        <v>1.3684000000000001</v>
      </c>
      <c r="F191" s="10">
        <f>VLOOKUP(B191,home!$B$2:$E$405,3,FALSE)</f>
        <v>1.2693000000000001</v>
      </c>
      <c r="G191" s="10">
        <f>VLOOKUP(C191,away!$B$2:$E$405,4,FALSE)</f>
        <v>0.96160000000000001</v>
      </c>
      <c r="H191" s="10">
        <f>VLOOKUP(A191,away!$A$2:$E$405,3,FALSE)</f>
        <v>1.1395</v>
      </c>
      <c r="I191" s="10">
        <f>VLOOKUP(C191,away!$B$2:$E$405,3,FALSE)</f>
        <v>0.73899999999999999</v>
      </c>
      <c r="J191" s="10">
        <f>VLOOKUP(B191,home!$B$2:$E$405,4,FALSE)</f>
        <v>0.60040000000000004</v>
      </c>
      <c r="K191" s="12">
        <f t="shared" si="280"/>
        <v>1.6702127713920001</v>
      </c>
      <c r="L191" s="12">
        <f t="shared" si="281"/>
        <v>0.50559113620000007</v>
      </c>
      <c r="M191" s="13">
        <f t="shared" si="282"/>
        <v>0.11351685991430333</v>
      </c>
      <c r="N191" s="13">
        <f t="shared" si="283"/>
        <v>0.18959730919718598</v>
      </c>
      <c r="O191" s="13">
        <f t="shared" si="284"/>
        <v>5.7393118181928861E-2</v>
      </c>
      <c r="P191" s="13">
        <f t="shared" si="285"/>
        <v>9.5858718977467991E-2</v>
      </c>
      <c r="Q191" s="13">
        <f t="shared" si="286"/>
        <v>0.15833392362134899</v>
      </c>
      <c r="R191" s="13">
        <f t="shared" si="287"/>
        <v>1.4508725915831147E-2</v>
      </c>
      <c r="S191" s="13">
        <f t="shared" si="288"/>
        <v>2.0236848541569298E-2</v>
      </c>
      <c r="T191" s="13">
        <f t="shared" si="289"/>
        <v>8.0052228342721868E-2</v>
      </c>
      <c r="U191" s="13">
        <f t="shared" si="290"/>
        <v>2.4232659321247272E-2</v>
      </c>
      <c r="V191" s="13">
        <f t="shared" si="291"/>
        <v>1.8987667742829237E-3</v>
      </c>
      <c r="W191" s="13">
        <f t="shared" si="292"/>
        <v>8.8150447125660836E-2</v>
      </c>
      <c r="X191" s="13">
        <f t="shared" si="293"/>
        <v>4.4568084718800895E-2</v>
      </c>
      <c r="Y191" s="13">
        <f t="shared" si="294"/>
        <v>1.1266614295618203E-2</v>
      </c>
      <c r="Z191" s="13">
        <f t="shared" si="295"/>
        <v>2.4451610735331526E-3</v>
      </c>
      <c r="AA191" s="13">
        <f t="shared" si="296"/>
        <v>4.0839392531256445E-3</v>
      </c>
      <c r="AB191" s="13">
        <f t="shared" si="297"/>
        <v>3.410523749079779E-3</v>
      </c>
      <c r="AC191" s="13">
        <f t="shared" si="298"/>
        <v>1.0021272982992716E-4</v>
      </c>
      <c r="AD191" s="13">
        <f t="shared" si="299"/>
        <v>3.6807500648298519E-2</v>
      </c>
      <c r="AE191" s="13">
        <f t="shared" si="300"/>
        <v>1.8609546073455486E-2</v>
      </c>
      <c r="AF191" s="13">
        <f t="shared" si="301"/>
        <v>4.7044107717223041E-3</v>
      </c>
      <c r="AG191" s="13">
        <f t="shared" si="302"/>
        <v>7.9283612907553314E-4</v>
      </c>
      <c r="AH191" s="13">
        <f t="shared" si="303"/>
        <v>3.0906294133990959E-4</v>
      </c>
      <c r="AI191" s="13">
        <f t="shared" si="304"/>
        <v>5.162008717898935E-4</v>
      </c>
      <c r="AJ191" s="13">
        <f t="shared" si="305"/>
        <v>4.3108264433358232E-4</v>
      </c>
      <c r="AK191" s="13">
        <f t="shared" si="306"/>
        <v>2.399999126971281E-4</v>
      </c>
      <c r="AL191" s="13">
        <f t="shared" si="307"/>
        <v>3.3849646348512139E-6</v>
      </c>
      <c r="AM191" s="13">
        <f t="shared" si="308"/>
        <v>1.2295271533161487E-2</v>
      </c>
      <c r="AN191" s="13">
        <f t="shared" si="309"/>
        <v>6.2163803043386329E-3</v>
      </c>
      <c r="AO191" s="13">
        <f t="shared" si="310"/>
        <v>1.5714733905609357E-3</v>
      </c>
      <c r="AP191" s="13">
        <f t="shared" si="311"/>
        <v>2.6484100568059004E-4</v>
      </c>
      <c r="AQ191" s="13">
        <f t="shared" si="312"/>
        <v>3.347531624360004E-5</v>
      </c>
      <c r="AR191" s="13">
        <f t="shared" si="313"/>
        <v>3.1251896733871779E-5</v>
      </c>
      <c r="AS191" s="13">
        <f t="shared" si="314"/>
        <v>5.2197317055136582E-5</v>
      </c>
      <c r="AT191" s="13">
        <f t="shared" si="315"/>
        <v>4.3590312788943293E-5</v>
      </c>
      <c r="AU191" s="13">
        <f t="shared" si="316"/>
        <v>2.4268365709688371E-5</v>
      </c>
      <c r="AV191" s="13">
        <f t="shared" si="317"/>
        <v>1.0133333587283306E-5</v>
      </c>
      <c r="AW191" s="13">
        <f t="shared" si="318"/>
        <v>7.9400435887728936E-8</v>
      </c>
      <c r="AX191" s="13">
        <f t="shared" si="319"/>
        <v>3.422619923736471E-3</v>
      </c>
      <c r="AY191" s="13">
        <f t="shared" si="320"/>
        <v>1.73044629602268E-3</v>
      </c>
      <c r="AZ191" s="13">
        <f t="shared" si="321"/>
        <v>4.374491544695942E-4</v>
      </c>
      <c r="BA191" s="13">
        <f t="shared" si="322"/>
        <v>7.3723471679337162E-5</v>
      </c>
      <c r="BB191" s="13">
        <f t="shared" si="323"/>
        <v>9.3184834527411491E-6</v>
      </c>
      <c r="BC191" s="13">
        <f t="shared" si="324"/>
        <v>9.4226852730645984E-7</v>
      </c>
      <c r="BD191" s="13">
        <f t="shared" si="325"/>
        <v>2.6334469963472165E-6</v>
      </c>
      <c r="BE191" s="13">
        <f t="shared" si="326"/>
        <v>4.3984168060830222E-6</v>
      </c>
      <c r="BF191" s="13">
        <f t="shared" si="327"/>
        <v>3.6731459617125379E-6</v>
      </c>
      <c r="BG191" s="13">
        <f t="shared" si="328"/>
        <v>2.0449784321464101E-6</v>
      </c>
      <c r="BH191" s="13">
        <f t="shared" si="329"/>
        <v>8.5388727364803122E-7</v>
      </c>
      <c r="BI191" s="13">
        <f t="shared" si="330"/>
        <v>2.8523468595520718E-7</v>
      </c>
      <c r="BJ191" s="14">
        <f t="shared" si="331"/>
        <v>0.65893884207176212</v>
      </c>
      <c r="BK191" s="14">
        <f t="shared" si="332"/>
        <v>0.23334523819811098</v>
      </c>
      <c r="BL191" s="14">
        <f t="shared" si="333"/>
        <v>0.10530064312740404</v>
      </c>
      <c r="BM191" s="14">
        <f t="shared" si="334"/>
        <v>0.36909086176715727</v>
      </c>
      <c r="BN191" s="14">
        <f t="shared" si="335"/>
        <v>0.6292086558080664</v>
      </c>
    </row>
    <row r="192" spans="1:66" x14ac:dyDescent="0.25">
      <c r="A192" t="s">
        <v>342</v>
      </c>
      <c r="B192" t="s">
        <v>386</v>
      </c>
      <c r="C192" t="s">
        <v>426</v>
      </c>
      <c r="D192" s="11">
        <v>44201</v>
      </c>
      <c r="E192" s="10">
        <f>VLOOKUP(A192,home!$A$2:$E$405,3,FALSE)</f>
        <v>1.1741999999999999</v>
      </c>
      <c r="F192" s="10">
        <f>VLOOKUP(B192,home!$B$2:$E$405,3,FALSE)</f>
        <v>0.89419999999999999</v>
      </c>
      <c r="G192" s="10">
        <f>VLOOKUP(C192,away!$B$2:$E$405,4,FALSE)</f>
        <v>0.89219999999999999</v>
      </c>
      <c r="H192" s="10">
        <f>VLOOKUP(A192,away!$A$2:$E$405,3,FALSE)</f>
        <v>0.85970000000000002</v>
      </c>
      <c r="I192" s="10">
        <f>VLOOKUP(C192,away!$B$2:$E$405,3,FALSE)</f>
        <v>0.66469999999999996</v>
      </c>
      <c r="J192" s="10">
        <f>VLOOKUP(B192,home!$B$2:$E$405,4,FALSE)</f>
        <v>0.69789999999999996</v>
      </c>
      <c r="K192" s="12">
        <f t="shared" si="280"/>
        <v>0.93678291280799986</v>
      </c>
      <c r="L192" s="12">
        <f t="shared" si="281"/>
        <v>0.39880978356099994</v>
      </c>
      <c r="M192" s="13">
        <f t="shared" si="282"/>
        <v>0.26300224877411699</v>
      </c>
      <c r="N192" s="13">
        <f t="shared" si="283"/>
        <v>0.2463760126816715</v>
      </c>
      <c r="O192" s="13">
        <f t="shared" si="284"/>
        <v>0.10488786990966187</v>
      </c>
      <c r="P192" s="13">
        <f t="shared" si="285"/>
        <v>9.8257164292199592E-2</v>
      </c>
      <c r="Q192" s="13">
        <f t="shared" si="286"/>
        <v>0.11540041940297846</v>
      </c>
      <c r="R192" s="13">
        <f t="shared" si="287"/>
        <v>2.0915154348423282E-2</v>
      </c>
      <c r="S192" s="13">
        <f t="shared" si="288"/>
        <v>9.1771747007343765E-3</v>
      </c>
      <c r="T192" s="13">
        <f t="shared" si="289"/>
        <v>4.6022816284950453E-2</v>
      </c>
      <c r="U192" s="13">
        <f t="shared" si="290"/>
        <v>1.9592959212344864E-2</v>
      </c>
      <c r="V192" s="13">
        <f t="shared" si="291"/>
        <v>3.8095287377085552E-4</v>
      </c>
      <c r="W192" s="13">
        <f t="shared" si="292"/>
        <v>3.6035047009195673E-2</v>
      </c>
      <c r="X192" s="13">
        <f t="shared" si="293"/>
        <v>1.4371129298347786E-2</v>
      </c>
      <c r="Y192" s="13">
        <f t="shared" si="294"/>
        <v>2.8656734825006124E-3</v>
      </c>
      <c r="Z192" s="13">
        <f t="shared" si="295"/>
        <v>2.7803893929465328E-3</v>
      </c>
      <c r="AA192" s="13">
        <f t="shared" si="296"/>
        <v>2.604621274264919E-3</v>
      </c>
      <c r="AB192" s="13">
        <f t="shared" si="297"/>
        <v>1.2199823520337874E-3</v>
      </c>
      <c r="AC192" s="13">
        <f t="shared" si="298"/>
        <v>8.8952065239366364E-6</v>
      </c>
      <c r="AD192" s="13">
        <f t="shared" si="299"/>
        <v>8.4392540751118787E-3</v>
      </c>
      <c r="AE192" s="13">
        <f t="shared" si="300"/>
        <v>3.3656570911116549E-3</v>
      </c>
      <c r="AF192" s="13">
        <f t="shared" si="301"/>
        <v>6.7112848802339188E-4</v>
      </c>
      <c r="AG192" s="13">
        <f t="shared" si="302"/>
        <v>8.9217535683410034E-5</v>
      </c>
      <c r="AH192" s="13">
        <f t="shared" si="303"/>
        <v>2.7721162300407669E-4</v>
      </c>
      <c r="AI192" s="13">
        <f t="shared" si="304"/>
        <v>2.5968711166199203E-4</v>
      </c>
      <c r="AJ192" s="13">
        <f t="shared" si="305"/>
        <v>1.216352244407086E-4</v>
      </c>
      <c r="AK192" s="13">
        <f t="shared" si="306"/>
        <v>3.7981933283873951E-5</v>
      </c>
      <c r="AL192" s="13">
        <f t="shared" si="307"/>
        <v>1.3292932253003665E-7</v>
      </c>
      <c r="AM192" s="13">
        <f t="shared" si="308"/>
        <v>1.581149802882018E-3</v>
      </c>
      <c r="AN192" s="13">
        <f t="shared" si="309"/>
        <v>6.3057801066489542E-4</v>
      </c>
      <c r="AO192" s="13">
        <f t="shared" si="310"/>
        <v>1.257403399757964E-4</v>
      </c>
      <c r="AP192" s="13">
        <f t="shared" si="311"/>
        <v>1.6715492590211312E-5</v>
      </c>
      <c r="AQ192" s="13">
        <f t="shared" si="312"/>
        <v>1.6665754955044174E-6</v>
      </c>
      <c r="AR192" s="13">
        <f t="shared" si="313"/>
        <v>2.2110941474169878E-5</v>
      </c>
      <c r="AS192" s="13">
        <f t="shared" si="314"/>
        <v>2.0713152159100064E-5</v>
      </c>
      <c r="AT192" s="13">
        <f t="shared" si="315"/>
        <v>9.701863506518533E-6</v>
      </c>
      <c r="AU192" s="13">
        <f t="shared" si="316"/>
        <v>3.0295133184340233E-6</v>
      </c>
      <c r="AV192" s="13">
        <f t="shared" si="317"/>
        <v>7.0949907770831318E-7</v>
      </c>
      <c r="AW192" s="13">
        <f t="shared" si="318"/>
        <v>1.3795042885632879E-9</v>
      </c>
      <c r="AX192" s="13">
        <f t="shared" si="319"/>
        <v>2.468656863216019E-4</v>
      </c>
      <c r="AY192" s="13">
        <f t="shared" si="320"/>
        <v>9.8452450930555752E-5</v>
      </c>
      <c r="AZ192" s="13">
        <f t="shared" si="321"/>
        <v>1.9631900323332453E-5</v>
      </c>
      <c r="BA192" s="13">
        <f t="shared" si="322"/>
        <v>2.6097979729464478E-6</v>
      </c>
      <c r="BB192" s="13">
        <f t="shared" si="323"/>
        <v>2.6020324118217727E-7</v>
      </c>
      <c r="BC192" s="13">
        <f t="shared" si="324"/>
        <v>2.0754319659546966E-8</v>
      </c>
      <c r="BD192" s="13">
        <f t="shared" si="325"/>
        <v>1.4696766306072701E-6</v>
      </c>
      <c r="BE192" s="13">
        <f t="shared" si="326"/>
        <v>1.3767679549061253E-6</v>
      </c>
      <c r="BF192" s="13">
        <f t="shared" si="327"/>
        <v>6.448663475288364E-7</v>
      </c>
      <c r="BG192" s="13">
        <f t="shared" si="328"/>
        <v>2.0136659180330649E-7</v>
      </c>
      <c r="BH192" s="13">
        <f t="shared" si="329"/>
        <v>4.715919560293022E-8</v>
      </c>
      <c r="BI192" s="13">
        <f t="shared" si="330"/>
        <v>8.835585724519042E-9</v>
      </c>
      <c r="BJ192" s="14">
        <f t="shared" si="331"/>
        <v>0.47636004636429247</v>
      </c>
      <c r="BK192" s="14">
        <f t="shared" si="332"/>
        <v>0.37092502122759885</v>
      </c>
      <c r="BL192" s="14">
        <f t="shared" si="333"/>
        <v>0.14997711663096147</v>
      </c>
      <c r="BM192" s="14">
        <f t="shared" si="334"/>
        <v>0.15110525313532142</v>
      </c>
      <c r="BN192" s="14">
        <f t="shared" si="335"/>
        <v>0.84883886940905151</v>
      </c>
    </row>
    <row r="193" spans="1:66" x14ac:dyDescent="0.25">
      <c r="A193" t="s">
        <v>342</v>
      </c>
      <c r="B193" t="s">
        <v>348</v>
      </c>
      <c r="C193" t="s">
        <v>406</v>
      </c>
      <c r="D193" s="11">
        <v>44201</v>
      </c>
      <c r="E193" s="10">
        <f>VLOOKUP(A193,home!$A$2:$E$405,3,FALSE)</f>
        <v>1.1741999999999999</v>
      </c>
      <c r="F193" s="10">
        <f>VLOOKUP(B193,home!$B$2:$E$405,3,FALSE)</f>
        <v>1.3626</v>
      </c>
      <c r="G193" s="10">
        <f>VLOOKUP(C193,away!$B$2:$E$405,4,FALSE)</f>
        <v>0.93679999999999997</v>
      </c>
      <c r="H193" s="10">
        <f>VLOOKUP(A193,away!$A$2:$E$405,3,FALSE)</f>
        <v>0.85970000000000002</v>
      </c>
      <c r="I193" s="10">
        <f>VLOOKUP(C193,away!$B$2:$E$405,3,FALSE)</f>
        <v>0.98870000000000002</v>
      </c>
      <c r="J193" s="10">
        <f>VLOOKUP(B193,home!$B$2:$E$405,4,FALSE)</f>
        <v>0.98870000000000002</v>
      </c>
      <c r="K193" s="12">
        <f t="shared" si="280"/>
        <v>1.4988471370559999</v>
      </c>
      <c r="L193" s="12">
        <f t="shared" si="281"/>
        <v>0.84038055509300014</v>
      </c>
      <c r="M193" s="13">
        <f t="shared" si="282"/>
        <v>9.6402061556927154E-2</v>
      </c>
      <c r="N193" s="13">
        <f t="shared" si="283"/>
        <v>0.14449195397089654</v>
      </c>
      <c r="O193" s="13">
        <f t="shared" si="284"/>
        <v>8.1014418003320002E-2</v>
      </c>
      <c r="P193" s="13">
        <f t="shared" si="285"/>
        <v>0.12142822848453426</v>
      </c>
      <c r="Q193" s="13">
        <f t="shared" si="286"/>
        <v>0.10828567576845283</v>
      </c>
      <c r="R193" s="13">
        <f t="shared" si="287"/>
        <v>3.404147078608321E-2</v>
      </c>
      <c r="S193" s="13">
        <f t="shared" si="288"/>
        <v>3.8237809531140532E-2</v>
      </c>
      <c r="T193" s="13">
        <f t="shared" si="289"/>
        <v>9.1001176310913021E-2</v>
      </c>
      <c r="U193" s="13">
        <f t="shared" si="290"/>
        <v>5.102296102889628E-2</v>
      </c>
      <c r="V193" s="13">
        <f t="shared" si="291"/>
        <v>5.3516023268785134E-3</v>
      </c>
      <c r="W193" s="13">
        <f t="shared" si="292"/>
        <v>5.4101225036573254E-2</v>
      </c>
      <c r="X193" s="13">
        <f t="shared" si="293"/>
        <v>4.5465617527446746E-2</v>
      </c>
      <c r="Y193" s="13">
        <f t="shared" si="294"/>
        <v>1.9104210447680868E-2</v>
      </c>
      <c r="Z193" s="13">
        <f t="shared" si="295"/>
        <v>9.5359300384635845E-3</v>
      </c>
      <c r="AA193" s="13">
        <f t="shared" si="296"/>
        <v>1.4292901437317457E-2</v>
      </c>
      <c r="AB193" s="13">
        <f t="shared" si="297"/>
        <v>1.0711437199773429E-2</v>
      </c>
      <c r="AC193" s="13">
        <f t="shared" si="298"/>
        <v>4.2130555846751113E-4</v>
      </c>
      <c r="AD193" s="13">
        <f t="shared" si="299"/>
        <v>2.0272366564322554E-2</v>
      </c>
      <c r="AE193" s="13">
        <f t="shared" si="300"/>
        <v>1.7036502666374163E-2</v>
      </c>
      <c r="AF193" s="13">
        <f t="shared" si="301"/>
        <v>7.1585727838054478E-3</v>
      </c>
      <c r="AG193" s="13">
        <f t="shared" si="302"/>
        <v>2.0053084565760221E-3</v>
      </c>
      <c r="AH193" s="13">
        <f t="shared" si="303"/>
        <v>2.0034525447630101E-3</v>
      </c>
      <c r="AI193" s="13">
        <f t="shared" si="304"/>
        <v>3.0028691109455956E-3</v>
      </c>
      <c r="AJ193" s="13">
        <f t="shared" si="305"/>
        <v>2.2504208849473514E-3</v>
      </c>
      <c r="AK193" s="13">
        <f t="shared" si="306"/>
        <v>1.124345633524789E-3</v>
      </c>
      <c r="AL193" s="13">
        <f t="shared" si="307"/>
        <v>2.1227092777549066E-5</v>
      </c>
      <c r="AM193" s="13">
        <f t="shared" si="308"/>
        <v>6.077035717256922E-3</v>
      </c>
      <c r="AN193" s="13">
        <f t="shared" si="309"/>
        <v>5.10702264938836E-3</v>
      </c>
      <c r="AO193" s="13">
        <f t="shared" si="310"/>
        <v>2.1459212644827572E-3</v>
      </c>
      <c r="AP193" s="13">
        <f t="shared" si="311"/>
        <v>6.011301678106308E-4</v>
      </c>
      <c r="AQ193" s="13">
        <f t="shared" si="312"/>
        <v>1.2629452602696154E-4</v>
      </c>
      <c r="AR193" s="13">
        <f t="shared" si="313"/>
        <v>3.3673251233408457E-4</v>
      </c>
      <c r="AS193" s="13">
        <f t="shared" si="314"/>
        <v>5.0471056206561683E-4</v>
      </c>
      <c r="AT193" s="13">
        <f t="shared" si="315"/>
        <v>3.7824199049698724E-4</v>
      </c>
      <c r="AU193" s="13">
        <f t="shared" si="316"/>
        <v>1.8897564152359068E-4</v>
      </c>
      <c r="AV193" s="13">
        <f t="shared" si="317"/>
        <v>7.0811399817738714E-5</v>
      </c>
      <c r="AW193" s="13">
        <f t="shared" si="318"/>
        <v>7.4271356344748048E-7</v>
      </c>
      <c r="AX193" s="13">
        <f t="shared" si="319"/>
        <v>1.5180912644329326E-3</v>
      </c>
      <c r="AY193" s="13">
        <f t="shared" si="320"/>
        <v>1.2757743794859823E-3</v>
      </c>
      <c r="AZ193" s="13">
        <f t="shared" si="321"/>
        <v>5.3606799060292888E-4</v>
      </c>
      <c r="BA193" s="13">
        <f t="shared" si="322"/>
        <v>1.5016703850349283E-4</v>
      </c>
      <c r="BB193" s="13">
        <f t="shared" si="323"/>
        <v>3.1549364793559305E-5</v>
      </c>
      <c r="BC193" s="13">
        <f t="shared" si="324"/>
        <v>5.3026945396085871E-6</v>
      </c>
      <c r="BD193" s="13">
        <f t="shared" si="325"/>
        <v>4.7163909272196391E-5</v>
      </c>
      <c r="BE193" s="13">
        <f t="shared" si="326"/>
        <v>7.0691490385000488E-5</v>
      </c>
      <c r="BF193" s="13">
        <f t="shared" si="327"/>
        <v>5.2977868988889877E-5</v>
      </c>
      <c r="BG193" s="13">
        <f t="shared" si="328"/>
        <v>2.6468575753775142E-5</v>
      </c>
      <c r="BH193" s="13">
        <f t="shared" si="329"/>
        <v>9.9180872476239329E-6</v>
      </c>
      <c r="BI193" s="13">
        <f t="shared" si="330"/>
        <v>2.9731393352345481E-6</v>
      </c>
      <c r="BJ193" s="14">
        <f t="shared" si="331"/>
        <v>0.52649696659036549</v>
      </c>
      <c r="BK193" s="14">
        <f t="shared" si="332"/>
        <v>0.26313800893021161</v>
      </c>
      <c r="BL193" s="14">
        <f t="shared" si="333"/>
        <v>0.20115394180679186</v>
      </c>
      <c r="BM193" s="14">
        <f t="shared" si="334"/>
        <v>0.41338600712969609</v>
      </c>
      <c r="BN193" s="14">
        <f t="shared" si="335"/>
        <v>0.58566380857021394</v>
      </c>
    </row>
    <row r="194" spans="1:66" x14ac:dyDescent="0.25">
      <c r="A194" t="s">
        <v>342</v>
      </c>
      <c r="B194" t="s">
        <v>400</v>
      </c>
      <c r="C194" t="s">
        <v>402</v>
      </c>
      <c r="D194" s="11">
        <v>44201</v>
      </c>
      <c r="E194" s="10">
        <f>VLOOKUP(A194,home!$A$2:$E$405,3,FALSE)</f>
        <v>1.1741999999999999</v>
      </c>
      <c r="F194" s="10">
        <f>VLOOKUP(B194,home!$B$2:$E$405,3,FALSE)</f>
        <v>1.3383</v>
      </c>
      <c r="G194" s="10">
        <f>VLOOKUP(C194,away!$B$2:$E$405,4,FALSE)</f>
        <v>0.93679999999999997</v>
      </c>
      <c r="H194" s="10">
        <f>VLOOKUP(A194,away!$A$2:$E$405,3,FALSE)</f>
        <v>0.85970000000000002</v>
      </c>
      <c r="I194" s="10">
        <f>VLOOKUP(C194,away!$B$2:$E$405,3,FALSE)</f>
        <v>1.0468999999999999</v>
      </c>
      <c r="J194" s="10">
        <f>VLOOKUP(B194,home!$B$2:$E$405,4,FALSE)</f>
        <v>0.66469999999999996</v>
      </c>
      <c r="K194" s="12">
        <f t="shared" si="280"/>
        <v>1.4721173664479998</v>
      </c>
      <c r="L194" s="12">
        <f t="shared" si="281"/>
        <v>0.59824324747099999</v>
      </c>
      <c r="M194" s="13">
        <f t="shared" si="282"/>
        <v>0.12614028555954074</v>
      </c>
      <c r="N194" s="13">
        <f t="shared" si="283"/>
        <v>0.18569330498090977</v>
      </c>
      <c r="O194" s="13">
        <f t="shared" si="284"/>
        <v>7.5462574070058935E-2</v>
      </c>
      <c r="P194" s="13">
        <f t="shared" si="285"/>
        <v>0.11108976580540229</v>
      </c>
      <c r="Q194" s="13">
        <f t="shared" si="286"/>
        <v>0.13668116954776111</v>
      </c>
      <c r="R194" s="13">
        <f t="shared" si="287"/>
        <v>2.2572487687096465E-2</v>
      </c>
      <c r="S194" s="13">
        <f t="shared" si="288"/>
        <v>2.4458752435743376E-2</v>
      </c>
      <c r="T194" s="13">
        <f t="shared" si="289"/>
        <v>8.1768586738386953E-2</v>
      </c>
      <c r="U194" s="13">
        <f t="shared" si="290"/>
        <v>3.3229351128108355E-2</v>
      </c>
      <c r="V194" s="13">
        <f t="shared" si="291"/>
        <v>2.3933820700996087E-3</v>
      </c>
      <c r="W194" s="13">
        <f t="shared" si="292"/>
        <v>6.7070241119227533E-2</v>
      </c>
      <c r="X194" s="13">
        <f t="shared" si="293"/>
        <v>4.012431885582967E-2</v>
      </c>
      <c r="Y194" s="13">
        <f t="shared" si="294"/>
        <v>1.2002051407436711E-2</v>
      </c>
      <c r="Z194" s="13">
        <f t="shared" si="295"/>
        <v>4.5012794458092519E-3</v>
      </c>
      <c r="AA194" s="13">
        <f t="shared" si="296"/>
        <v>6.6264116434112284E-3</v>
      </c>
      <c r="AB194" s="13">
        <f t="shared" si="297"/>
        <v>4.8774278287494512E-3</v>
      </c>
      <c r="AC194" s="13">
        <f t="shared" si="298"/>
        <v>1.3173837192000486E-4</v>
      </c>
      <c r="AD194" s="13">
        <f t="shared" si="299"/>
        <v>2.4683816680867398E-2</v>
      </c>
      <c r="AE194" s="13">
        <f t="shared" si="300"/>
        <v>1.4766926651140952E-2</v>
      </c>
      <c r="AF194" s="13">
        <f t="shared" si="301"/>
        <v>4.4171070774723107E-3</v>
      </c>
      <c r="AG194" s="13">
        <f t="shared" si="302"/>
        <v>8.8083482748472467E-4</v>
      </c>
      <c r="AH194" s="13">
        <f t="shared" si="303"/>
        <v>6.7321500835884726E-4</v>
      </c>
      <c r="AI194" s="13">
        <f t="shared" si="304"/>
        <v>9.9105150515849442E-4</v>
      </c>
      <c r="AJ194" s="13">
        <f t="shared" si="305"/>
        <v>7.2947206589412468E-4</v>
      </c>
      <c r="AK194" s="13">
        <f t="shared" si="306"/>
        <v>3.5795616551381347E-4</v>
      </c>
      <c r="AL194" s="13">
        <f t="shared" si="307"/>
        <v>4.6407964970938411E-6</v>
      </c>
      <c r="AM194" s="13">
        <f t="shared" si="308"/>
        <v>7.2674950412247473E-3</v>
      </c>
      <c r="AN194" s="13">
        <f t="shared" si="309"/>
        <v>4.3477298344416822E-3</v>
      </c>
      <c r="AO194" s="13">
        <f t="shared" si="310"/>
        <v>1.3005000076414723E-3</v>
      </c>
      <c r="AP194" s="13">
        <f t="shared" si="311"/>
        <v>2.5933844930249833E-4</v>
      </c>
      <c r="AQ194" s="13">
        <f t="shared" si="312"/>
        <v>3.8786869026204958E-5</v>
      </c>
      <c r="AR194" s="13">
        <f t="shared" si="313"/>
        <v>8.0549266569362671E-5</v>
      </c>
      <c r="AS194" s="13">
        <f t="shared" si="314"/>
        <v>1.1857797417140808E-4</v>
      </c>
      <c r="AT194" s="13">
        <f t="shared" si="315"/>
        <v>8.7280347527976114E-5</v>
      </c>
      <c r="AU194" s="13">
        <f t="shared" si="316"/>
        <v>4.2828971781850123E-5</v>
      </c>
      <c r="AV194" s="13">
        <f t="shared" si="317"/>
        <v>1.5762318286793229E-5</v>
      </c>
      <c r="AW194" s="13">
        <f t="shared" si="318"/>
        <v>1.1352990260138621E-7</v>
      </c>
      <c r="AX194" s="13">
        <f t="shared" si="319"/>
        <v>1.7831009434602764E-3</v>
      </c>
      <c r="AY194" s="13">
        <f t="shared" si="320"/>
        <v>1.0667280989842798E-3</v>
      </c>
      <c r="AZ194" s="13">
        <f t="shared" si="321"/>
        <v>3.1908144105246091E-4</v>
      </c>
      <c r="BA194" s="13">
        <f t="shared" si="322"/>
        <v>6.3629439167650241E-5</v>
      </c>
      <c r="BB194" s="13">
        <f t="shared" si="323"/>
        <v>9.5164705806033762E-6</v>
      </c>
      <c r="BC194" s="13">
        <f t="shared" si="324"/>
        <v>1.1386328529204798E-6</v>
      </c>
      <c r="BD194" s="13">
        <f t="shared" si="325"/>
        <v>8.0313424689771287E-6</v>
      </c>
      <c r="BE194" s="13">
        <f t="shared" si="326"/>
        <v>1.1823078724472587E-5</v>
      </c>
      <c r="BF194" s="13">
        <f t="shared" si="327"/>
        <v>8.7024797575889829E-6</v>
      </c>
      <c r="BG194" s="13">
        <f t="shared" si="328"/>
        <v>4.2703571941029731E-6</v>
      </c>
      <c r="BH194" s="13">
        <f t="shared" si="329"/>
        <v>1.5716167465937848E-6</v>
      </c>
      <c r="BI194" s="13">
        <f t="shared" si="330"/>
        <v>4.6272086121224338E-7</v>
      </c>
      <c r="BJ194" s="14">
        <f t="shared" si="331"/>
        <v>0.58454540311425163</v>
      </c>
      <c r="BK194" s="14">
        <f t="shared" si="332"/>
        <v>0.26528529313818733</v>
      </c>
      <c r="BL194" s="14">
        <f t="shared" si="333"/>
        <v>0.14589980757644008</v>
      </c>
      <c r="BM194" s="14">
        <f t="shared" si="334"/>
        <v>0.34152558105483771</v>
      </c>
      <c r="BN194" s="14">
        <f t="shared" si="335"/>
        <v>0.65763958765076924</v>
      </c>
    </row>
    <row r="195" spans="1:66" x14ac:dyDescent="0.25">
      <c r="A195" t="s">
        <v>40</v>
      </c>
      <c r="B195" t="s">
        <v>320</v>
      </c>
      <c r="C195" t="s">
        <v>317</v>
      </c>
      <c r="D195" s="11">
        <v>44201</v>
      </c>
      <c r="E195" s="10">
        <f>VLOOKUP(A195,home!$A$2:$E$405,3,FALSE)</f>
        <v>1.5047999999999999</v>
      </c>
      <c r="F195" s="10">
        <f>VLOOKUP(B195,home!$B$2:$E$405,3,FALSE)</f>
        <v>1.6281000000000001</v>
      </c>
      <c r="G195" s="10">
        <f>VLOOKUP(C195,away!$B$2:$E$405,4,FALSE)</f>
        <v>0.99680000000000002</v>
      </c>
      <c r="H195" s="10">
        <f>VLOOKUP(A195,away!$A$2:$E$405,3,FALSE)</f>
        <v>1.2</v>
      </c>
      <c r="I195" s="10">
        <f>VLOOKUP(C195,away!$B$2:$E$405,3,FALSE)</f>
        <v>1.125</v>
      </c>
      <c r="J195" s="10">
        <f>VLOOKUP(B195,home!$B$2:$E$405,4,FALSE)</f>
        <v>0.58330000000000004</v>
      </c>
      <c r="K195" s="12">
        <f t="shared" si="280"/>
        <v>2.442124992384</v>
      </c>
      <c r="L195" s="12">
        <f t="shared" si="281"/>
        <v>0.78745500000000002</v>
      </c>
      <c r="M195" s="13">
        <f t="shared" si="282"/>
        <v>3.9574116728746223E-2</v>
      </c>
      <c r="N195" s="13">
        <f t="shared" si="283"/>
        <v>9.6644939514792888E-2</v>
      </c>
      <c r="O195" s="13">
        <f t="shared" si="284"/>
        <v>3.1162836088634852E-2</v>
      </c>
      <c r="P195" s="13">
        <f t="shared" si="285"/>
        <v>7.6103540845621237E-2</v>
      </c>
      <c r="Q195" s="13">
        <f t="shared" si="286"/>
        <v>0.1180095110882579</v>
      </c>
      <c r="R195" s="13">
        <f t="shared" si="287"/>
        <v>1.2269665546087981E-2</v>
      </c>
      <c r="S195" s="13">
        <f t="shared" si="288"/>
        <v>3.6587986087849161E-2</v>
      </c>
      <c r="T195" s="13">
        <f t="shared" si="289"/>
        <v>9.2927179554004119E-2</v>
      </c>
      <c r="U195" s="13">
        <f t="shared" si="290"/>
        <v>2.9964056878294336E-2</v>
      </c>
      <c r="V195" s="13">
        <f t="shared" si="291"/>
        <v>7.8178913218605386E-3</v>
      </c>
      <c r="W195" s="13">
        <f t="shared" si="292"/>
        <v>9.6064658789217119E-2</v>
      </c>
      <c r="X195" s="13">
        <f t="shared" si="293"/>
        <v>7.5646595886862969E-2</v>
      </c>
      <c r="Y195" s="13">
        <f t="shared" si="294"/>
        <v>2.9784145082044841E-2</v>
      </c>
      <c r="Z195" s="13">
        <f t="shared" si="295"/>
        <v>3.2206031608649033E-3</v>
      </c>
      <c r="AA195" s="13">
        <f t="shared" si="296"/>
        <v>7.8651154696990893E-3</v>
      </c>
      <c r="AB195" s="13">
        <f t="shared" si="297"/>
        <v>9.6037975282690872E-3</v>
      </c>
      <c r="AC195" s="13">
        <f t="shared" si="298"/>
        <v>9.3964385803281547E-4</v>
      </c>
      <c r="AD195" s="13">
        <f t="shared" si="299"/>
        <v>5.8650476028497101E-2</v>
      </c>
      <c r="AE195" s="13">
        <f t="shared" si="300"/>
        <v>4.6184610601020179E-2</v>
      </c>
      <c r="AF195" s="13">
        <f t="shared" si="301"/>
        <v>1.8184151270413174E-2</v>
      </c>
      <c r="AG195" s="13">
        <f t="shared" si="302"/>
        <v>4.7730669462144023E-3</v>
      </c>
      <c r="AH195" s="13">
        <f t="shared" si="303"/>
        <v>6.3402001550971808E-4</v>
      </c>
      <c r="AI195" s="13">
        <f t="shared" si="304"/>
        <v>1.548356125547974E-3</v>
      </c>
      <c r="AJ195" s="13">
        <f t="shared" si="305"/>
        <v>1.8906395956557833E-3</v>
      </c>
      <c r="AK195" s="13">
        <f t="shared" si="306"/>
        <v>1.5390594027139227E-3</v>
      </c>
      <c r="AL195" s="13">
        <f t="shared" si="307"/>
        <v>7.2279793603775635E-5</v>
      </c>
      <c r="AM195" s="13">
        <f t="shared" si="308"/>
        <v>2.8646358664882299E-2</v>
      </c>
      <c r="AN195" s="13">
        <f t="shared" si="309"/>
        <v>2.2557718362454886E-2</v>
      </c>
      <c r="AO195" s="13">
        <f t="shared" si="310"/>
        <v>8.8815940565534577E-3</v>
      </c>
      <c r="AP195" s="13">
        <f t="shared" si="311"/>
        <v>2.3312852159344342E-3</v>
      </c>
      <c r="AQ195" s="13">
        <f t="shared" si="312"/>
        <v>4.5894554992841248E-4</v>
      </c>
      <c r="AR195" s="13">
        <f t="shared" si="313"/>
        <v>9.9852446262641063E-5</v>
      </c>
      <c r="AS195" s="13">
        <f t="shared" si="314"/>
        <v>2.4385215456867608E-4</v>
      </c>
      <c r="AT195" s="13">
        <f t="shared" si="315"/>
        <v>2.9775872055942513E-4</v>
      </c>
      <c r="AU195" s="13">
        <f t="shared" si="316"/>
        <v>2.4238800439281853E-4</v>
      </c>
      <c r="AV195" s="13">
        <f t="shared" si="317"/>
        <v>1.4798545084544621E-4</v>
      </c>
      <c r="AW195" s="13">
        <f t="shared" si="318"/>
        <v>3.8610732072275021E-6</v>
      </c>
      <c r="AX195" s="13">
        <f t="shared" si="319"/>
        <v>1.1659664739384162E-2</v>
      </c>
      <c r="AY195" s="13">
        <f t="shared" si="320"/>
        <v>9.1814612973517545E-3</v>
      </c>
      <c r="AZ195" s="13">
        <f t="shared" si="321"/>
        <v>3.6149938029530629E-3</v>
      </c>
      <c r="BA195" s="13">
        <f t="shared" si="322"/>
        <v>9.4888164836813473E-4</v>
      </c>
      <c r="BB195" s="13">
        <f t="shared" si="323"/>
        <v>1.8680039960393237E-4</v>
      </c>
      <c r="BC195" s="13">
        <f t="shared" si="324"/>
        <v>2.9419381734022926E-5</v>
      </c>
      <c r="BD195" s="13">
        <f t="shared" si="325"/>
        <v>1.3104884678624664E-5</v>
      </c>
      <c r="BE195" s="13">
        <f t="shared" si="326"/>
        <v>3.2003766395979453E-5</v>
      </c>
      <c r="BF195" s="13">
        <f t="shared" si="327"/>
        <v>3.9078598883020331E-5</v>
      </c>
      <c r="BG195" s="13">
        <f t="shared" si="328"/>
        <v>3.1811607666524471E-5</v>
      </c>
      <c r="BH195" s="13">
        <f t="shared" si="329"/>
        <v>1.9421980532583465E-5</v>
      </c>
      <c r="BI195" s="13">
        <f t="shared" si="330"/>
        <v>9.4861808120435199E-6</v>
      </c>
      <c r="BJ195" s="14">
        <f t="shared" si="331"/>
        <v>0.72536645788047316</v>
      </c>
      <c r="BK195" s="14">
        <f t="shared" si="332"/>
        <v>0.17027691993306551</v>
      </c>
      <c r="BL195" s="14">
        <f t="shared" si="333"/>
        <v>9.7654290446010539E-2</v>
      </c>
      <c r="BM195" s="14">
        <f t="shared" si="334"/>
        <v>0.61357606138412868</v>
      </c>
      <c r="BN195" s="14">
        <f t="shared" si="335"/>
        <v>0.3737646098121411</v>
      </c>
    </row>
    <row r="196" spans="1:66" x14ac:dyDescent="0.25">
      <c r="A196" t="s">
        <v>69</v>
      </c>
      <c r="B196" t="s">
        <v>325</v>
      </c>
      <c r="C196" t="s">
        <v>324</v>
      </c>
      <c r="D196" s="11">
        <v>44232</v>
      </c>
      <c r="E196" s="10">
        <f>VLOOKUP(A196,home!$A$2:$E$405,3,FALSE)</f>
        <v>1.3526</v>
      </c>
      <c r="F196" s="10">
        <f>VLOOKUP(B196,home!$B$2:$E$405,3,FALSE)</f>
        <v>1.0117</v>
      </c>
      <c r="G196" s="10">
        <f>VLOOKUP(C196,away!$B$2:$E$405,4,FALSE)</f>
        <v>0.70040000000000002</v>
      </c>
      <c r="H196" s="10">
        <f>VLOOKUP(A196,away!$A$2:$E$405,3,FALSE)</f>
        <v>1.3421000000000001</v>
      </c>
      <c r="I196" s="10">
        <f>VLOOKUP(C196,away!$B$2:$E$405,3,FALSE)</f>
        <v>1.2157</v>
      </c>
      <c r="J196" s="10">
        <f>VLOOKUP(B196,home!$B$2:$E$405,4,FALSE)</f>
        <v>1.2941</v>
      </c>
      <c r="K196" s="12">
        <f t="shared" si="280"/>
        <v>0.95844516416800007</v>
      </c>
      <c r="L196" s="12">
        <f t="shared" si="281"/>
        <v>2.1114418742770003</v>
      </c>
      <c r="M196" s="13">
        <f t="shared" si="282"/>
        <v>4.6426398959454225E-2</v>
      </c>
      <c r="N196" s="13">
        <f t="shared" si="283"/>
        <v>4.4497157572423174E-2</v>
      </c>
      <c r="O196" s="13">
        <f t="shared" si="284"/>
        <v>9.8026642834881786E-2</v>
      </c>
      <c r="P196" s="13">
        <f t="shared" si="285"/>
        <v>9.3953161784716174E-2</v>
      </c>
      <c r="Q196" s="13">
        <f t="shared" si="286"/>
        <v>2.1324042747255245E-2</v>
      </c>
      <c r="R196" s="13">
        <f t="shared" si="287"/>
        <v>0.10348877923818248</v>
      </c>
      <c r="S196" s="13">
        <f t="shared" si="288"/>
        <v>4.7533282826082164E-2</v>
      </c>
      <c r="T196" s="13">
        <f t="shared" si="289"/>
        <v>4.5024476785427481E-2</v>
      </c>
      <c r="U196" s="13">
        <f t="shared" si="290"/>
        <v>9.9188320006485725E-2</v>
      </c>
      <c r="V196" s="13">
        <f t="shared" si="291"/>
        <v>1.0688129339271909E-2</v>
      </c>
      <c r="W196" s="13">
        <f t="shared" si="292"/>
        <v>6.8126418838728364E-3</v>
      </c>
      <c r="X196" s="13">
        <f t="shared" si="293"/>
        <v>1.4384497348062453E-2</v>
      </c>
      <c r="Y196" s="13">
        <f t="shared" si="294"/>
        <v>1.5186015020562769E-2</v>
      </c>
      <c r="Z196" s="13">
        <f t="shared" si="295"/>
        <v>7.2836847333768898E-2</v>
      </c>
      <c r="AA196" s="13">
        <f t="shared" si="296"/>
        <v>6.9810124100293677E-2</v>
      </c>
      <c r="AB196" s="13">
        <f t="shared" si="297"/>
        <v>3.3454587926947221E-2</v>
      </c>
      <c r="AC196" s="13">
        <f t="shared" si="298"/>
        <v>1.3518487965564236E-3</v>
      </c>
      <c r="AD196" s="13">
        <f t="shared" si="299"/>
        <v>1.632385917201573E-3</v>
      </c>
      <c r="AE196" s="13">
        <f t="shared" si="300"/>
        <v>3.4466879805594691E-3</v>
      </c>
      <c r="AF196" s="13">
        <f t="shared" si="301"/>
        <v>3.6387406648602486E-3</v>
      </c>
      <c r="AG196" s="13">
        <f t="shared" si="302"/>
        <v>2.56099646980682E-3</v>
      </c>
      <c r="AH196" s="13">
        <f t="shared" si="303"/>
        <v>3.8447692362710187E-2</v>
      </c>
      <c r="AI196" s="13">
        <f t="shared" si="304"/>
        <v>3.6850004818458529E-2</v>
      </c>
      <c r="AJ196" s="13">
        <f t="shared" si="305"/>
        <v>1.7659354458909537E-2</v>
      </c>
      <c r="AK196" s="13">
        <f t="shared" si="306"/>
        <v>5.6418409611568203E-3</v>
      </c>
      <c r="AL196" s="13">
        <f t="shared" si="307"/>
        <v>1.0942952418279279E-4</v>
      </c>
      <c r="AM196" s="13">
        <f t="shared" si="308"/>
        <v>3.1291047767955868E-4</v>
      </c>
      <c r="AN196" s="13">
        <f t="shared" si="309"/>
        <v>6.6069228547263874E-4</v>
      </c>
      <c r="AO196" s="13">
        <f t="shared" si="310"/>
        <v>6.9750667877935193E-4</v>
      </c>
      <c r="AP196" s="13">
        <f t="shared" si="311"/>
        <v>4.9091493638753333E-4</v>
      </c>
      <c r="AQ196" s="13">
        <f t="shared" si="312"/>
        <v>2.5913458834916702E-4</v>
      </c>
      <c r="AR196" s="13">
        <f t="shared" si="313"/>
        <v>1.6236013524789258E-2</v>
      </c>
      <c r="AS196" s="13">
        <f t="shared" si="314"/>
        <v>1.556132864820051E-2</v>
      </c>
      <c r="AT196" s="13">
        <f t="shared" si="315"/>
        <v>7.4573400954483704E-3</v>
      </c>
      <c r="AU196" s="13">
        <f t="shared" si="316"/>
        <v>2.3824838506795415E-3</v>
      </c>
      <c r="AV196" s="13">
        <f t="shared" si="317"/>
        <v>5.7087003134804028E-4</v>
      </c>
      <c r="AW196" s="13">
        <f t="shared" si="318"/>
        <v>6.1514629248313629E-6</v>
      </c>
      <c r="AX196" s="13">
        <f t="shared" si="319"/>
        <v>4.998458902491197E-5</v>
      </c>
      <c r="AY196" s="13">
        <f t="shared" si="320"/>
        <v>1.0553955433572569E-4</v>
      </c>
      <c r="AZ196" s="13">
        <f t="shared" si="321"/>
        <v>1.1142031720849202E-4</v>
      </c>
      <c r="BA196" s="13">
        <f t="shared" si="322"/>
        <v>7.8419174466412084E-5</v>
      </c>
      <c r="BB196" s="13">
        <f t="shared" si="323"/>
        <v>4.1394382178654064E-5</v>
      </c>
      <c r="BC196" s="13">
        <f t="shared" si="324"/>
        <v>1.7480366378367154E-5</v>
      </c>
      <c r="BD196" s="13">
        <f t="shared" si="325"/>
        <v>5.7135664712612893E-3</v>
      </c>
      <c r="BE196" s="13">
        <f t="shared" si="326"/>
        <v>5.4761401545328067E-3</v>
      </c>
      <c r="BF196" s="13">
        <f t="shared" si="327"/>
        <v>2.6242900247090868E-3</v>
      </c>
      <c r="BG196" s="13">
        <f t="shared" si="328"/>
        <v>8.3841269451891533E-4</v>
      </c>
      <c r="BH196" s="13">
        <f t="shared" si="329"/>
        <v>2.0089314815967922E-4</v>
      </c>
      <c r="BI196" s="13">
        <f t="shared" si="330"/>
        <v>3.8509013273626034E-5</v>
      </c>
      <c r="BJ196" s="14">
        <f t="shared" si="331"/>
        <v>0.16133303974029287</v>
      </c>
      <c r="BK196" s="14">
        <f t="shared" si="332"/>
        <v>0.20016779078459943</v>
      </c>
      <c r="BL196" s="14">
        <f t="shared" si="333"/>
        <v>0.55966719436494694</v>
      </c>
      <c r="BM196" s="14">
        <f t="shared" si="334"/>
        <v>0.5861893009952841</v>
      </c>
      <c r="BN196" s="14">
        <f t="shared" si="335"/>
        <v>0.40771618313691305</v>
      </c>
    </row>
    <row r="197" spans="1:66" x14ac:dyDescent="0.25">
      <c r="A197" t="s">
        <v>69</v>
      </c>
      <c r="B197" t="s">
        <v>261</v>
      </c>
      <c r="C197" t="s">
        <v>260</v>
      </c>
      <c r="D197" s="11">
        <v>44232</v>
      </c>
      <c r="E197" s="10">
        <f>VLOOKUP(A197,home!$A$2:$E$405,3,FALSE)</f>
        <v>1.3526</v>
      </c>
      <c r="F197" s="10">
        <f>VLOOKUP(B197,home!$B$2:$E$405,3,FALSE)</f>
        <v>1.4785999999999999</v>
      </c>
      <c r="G197" s="10">
        <f>VLOOKUP(C197,away!$B$2:$E$405,4,FALSE)</f>
        <v>0.85609999999999997</v>
      </c>
      <c r="H197" s="10">
        <f>VLOOKUP(A197,away!$A$2:$E$405,3,FALSE)</f>
        <v>1.3421000000000001</v>
      </c>
      <c r="I197" s="10">
        <f>VLOOKUP(C197,away!$B$2:$E$405,3,FALSE)</f>
        <v>1.5294000000000001</v>
      </c>
      <c r="J197" s="10">
        <f>VLOOKUP(B197,home!$B$2:$E$405,4,FALSE)</f>
        <v>1.0980000000000001</v>
      </c>
      <c r="K197" s="12">
        <f t="shared" si="280"/>
        <v>1.7121609275959997</v>
      </c>
      <c r="L197" s="12">
        <f t="shared" si="281"/>
        <v>2.25376329852</v>
      </c>
      <c r="M197" s="13">
        <f t="shared" si="282"/>
        <v>1.8950513956319012E-2</v>
      </c>
      <c r="N197" s="13">
        <f t="shared" si="283"/>
        <v>3.2446329553872097E-2</v>
      </c>
      <c r="O197" s="13">
        <f t="shared" si="284"/>
        <v>4.2709972842842829E-2</v>
      </c>
      <c r="P197" s="13">
        <f t="shared" si="285"/>
        <v>7.312634672020174E-2</v>
      </c>
      <c r="Q197" s="13">
        <f t="shared" si="286"/>
        <v>2.7776668853021581E-2</v>
      </c>
      <c r="R197" s="13">
        <f t="shared" si="287"/>
        <v>4.8129084636992552E-2</v>
      </c>
      <c r="S197" s="13">
        <f t="shared" si="288"/>
        <v>7.0545086494343601E-2</v>
      </c>
      <c r="T197" s="13">
        <f t="shared" si="289"/>
        <v>6.2602036816083659E-2</v>
      </c>
      <c r="U197" s="13">
        <f t="shared" si="290"/>
        <v>8.2404738196419539E-2</v>
      </c>
      <c r="V197" s="13">
        <f t="shared" si="291"/>
        <v>3.0246640547192314E-2</v>
      </c>
      <c r="W197" s="13">
        <f t="shared" si="292"/>
        <v>1.5852709036305448E-2</v>
      </c>
      <c r="X197" s="13">
        <f t="shared" si="293"/>
        <v>3.5728253808141576E-2</v>
      </c>
      <c r="Y197" s="13">
        <f t="shared" si="294"/>
        <v>4.0261513576498466E-2</v>
      </c>
      <c r="Z197" s="13">
        <f t="shared" si="295"/>
        <v>3.6157188182072197E-2</v>
      </c>
      <c r="AA197" s="13">
        <f t="shared" si="296"/>
        <v>6.1906924857079847E-2</v>
      </c>
      <c r="AB197" s="13">
        <f t="shared" si="297"/>
        <v>5.299730894395685E-2</v>
      </c>
      <c r="AC197" s="13">
        <f t="shared" si="298"/>
        <v>7.2947438552114037E-3</v>
      </c>
      <c r="AD197" s="13">
        <f t="shared" si="299"/>
        <v>6.7855972521275541E-3</v>
      </c>
      <c r="AE197" s="13">
        <f t="shared" si="300"/>
        <v>1.5293130045383243E-2</v>
      </c>
      <c r="AF197" s="13">
        <f t="shared" si="301"/>
        <v>1.723354760788913E-2</v>
      </c>
      <c r="AG197" s="13">
        <f t="shared" si="302"/>
        <v>1.2946779033985887E-2</v>
      </c>
      <c r="AH197" s="13">
        <f t="shared" si="303"/>
        <v>2.0372435925608848E-2</v>
      </c>
      <c r="AI197" s="13">
        <f t="shared" si="304"/>
        <v>3.4880888791780515E-2</v>
      </c>
      <c r="AJ197" s="13">
        <f t="shared" si="305"/>
        <v>2.9860847454553922E-2</v>
      </c>
      <c r="AK197" s="13">
        <f t="shared" si="306"/>
        <v>1.704219209219723E-2</v>
      </c>
      <c r="AL197" s="13">
        <f t="shared" si="307"/>
        <v>1.1259598966462346E-3</v>
      </c>
      <c r="AM197" s="13">
        <f t="shared" si="308"/>
        <v>2.3236068970991148E-3</v>
      </c>
      <c r="AN197" s="13">
        <f t="shared" si="309"/>
        <v>5.2368599448699227E-3</v>
      </c>
      <c r="AO197" s="13">
        <f t="shared" si="310"/>
        <v>5.9013213716186518E-3</v>
      </c>
      <c r="AP197" s="13">
        <f t="shared" si="311"/>
        <v>4.4333938400419413E-3</v>
      </c>
      <c r="AQ197" s="13">
        <f t="shared" si="312"/>
        <v>2.4979550811427939E-3</v>
      </c>
      <c r="AR197" s="13">
        <f t="shared" si="313"/>
        <v>9.1829296781175043E-3</v>
      </c>
      <c r="AS197" s="13">
        <f t="shared" si="314"/>
        <v>1.57226533957345E-2</v>
      </c>
      <c r="AT197" s="13">
        <f t="shared" si="315"/>
        <v>1.345985641115559E-2</v>
      </c>
      <c r="AU197" s="13">
        <f t="shared" si="316"/>
        <v>7.6818134127443743E-3</v>
      </c>
      <c r="AV197" s="13">
        <f t="shared" si="317"/>
        <v>3.288125194595949E-3</v>
      </c>
      <c r="AW197" s="13">
        <f t="shared" si="318"/>
        <v>1.2069056101853086E-4</v>
      </c>
      <c r="AX197" s="13">
        <f t="shared" si="319"/>
        <v>6.6306482338428024E-4</v>
      </c>
      <c r="AY197" s="13">
        <f t="shared" si="320"/>
        <v>1.4943911634831366E-3</v>
      </c>
      <c r="AZ197" s="13">
        <f t="shared" si="321"/>
        <v>1.6840019789454476E-3</v>
      </c>
      <c r="BA197" s="13">
        <f t="shared" si="322"/>
        <v>1.2651139515941E-3</v>
      </c>
      <c r="BB197" s="13">
        <f t="shared" si="323"/>
        <v>7.1281684813709757E-4</v>
      </c>
      <c r="BC197" s="13">
        <f t="shared" si="324"/>
        <v>3.2130409017961878E-4</v>
      </c>
      <c r="BD197" s="13">
        <f t="shared" si="325"/>
        <v>3.4493583135718846E-3</v>
      </c>
      <c r="BE197" s="13">
        <f t="shared" si="326"/>
        <v>5.9058565297762109E-3</v>
      </c>
      <c r="BF197" s="13">
        <f t="shared" si="327"/>
        <v>5.0558883971352653E-3</v>
      </c>
      <c r="BG197" s="13">
        <f t="shared" si="328"/>
        <v>2.8854981892869895E-3</v>
      </c>
      <c r="BH197" s="13">
        <f t="shared" si="329"/>
        <v>1.235109314086547E-3</v>
      </c>
      <c r="BI197" s="13">
        <f t="shared" si="330"/>
        <v>4.2294118177777602E-4</v>
      </c>
      <c r="BJ197" s="14">
        <f t="shared" si="331"/>
        <v>0.29346039557380482</v>
      </c>
      <c r="BK197" s="14">
        <f t="shared" si="332"/>
        <v>0.20278368263339744</v>
      </c>
      <c r="BL197" s="14">
        <f t="shared" si="333"/>
        <v>0.45859442375941473</v>
      </c>
      <c r="BM197" s="14">
        <f t="shared" si="334"/>
        <v>0.74648307298297467</v>
      </c>
      <c r="BN197" s="14">
        <f t="shared" si="335"/>
        <v>0.24313891656324982</v>
      </c>
    </row>
    <row r="198" spans="1:66" x14ac:dyDescent="0.25">
      <c r="A198" t="s">
        <v>69</v>
      </c>
      <c r="B198" t="s">
        <v>259</v>
      </c>
      <c r="C198" t="s">
        <v>258</v>
      </c>
      <c r="D198" s="11">
        <v>44232</v>
      </c>
      <c r="E198" s="10">
        <f>VLOOKUP(A198,home!$A$2:$E$405,3,FALSE)</f>
        <v>1.3526</v>
      </c>
      <c r="F198" s="10">
        <f>VLOOKUP(B198,home!$B$2:$E$405,3,FALSE)</f>
        <v>1.3619000000000001</v>
      </c>
      <c r="G198" s="10">
        <f>VLOOKUP(C198,away!$B$2:$E$405,4,FALSE)</f>
        <v>1.4008</v>
      </c>
      <c r="H198" s="10">
        <f>VLOOKUP(A198,away!$A$2:$E$405,3,FALSE)</f>
        <v>1.3421000000000001</v>
      </c>
      <c r="I198" s="10">
        <f>VLOOKUP(C198,away!$B$2:$E$405,3,FALSE)</f>
        <v>0.31369999999999998</v>
      </c>
      <c r="J198" s="10">
        <f>VLOOKUP(B198,home!$B$2:$E$405,4,FALSE)</f>
        <v>0.7843</v>
      </c>
      <c r="K198" s="12">
        <f t="shared" si="280"/>
        <v>2.5804220007520002</v>
      </c>
      <c r="L198" s="12">
        <f t="shared" si="281"/>
        <v>0.33020345271099999</v>
      </c>
      <c r="M198" s="13">
        <f t="shared" si="282"/>
        <v>5.4441668488308406E-2</v>
      </c>
      <c r="N198" s="13">
        <f t="shared" si="283"/>
        <v>0.14048247912487791</v>
      </c>
      <c r="O198" s="13">
        <f t="shared" si="284"/>
        <v>1.7976826906187085E-2</v>
      </c>
      <c r="P198" s="13">
        <f t="shared" si="285"/>
        <v>4.6387799652435661E-2</v>
      </c>
      <c r="Q198" s="13">
        <f t="shared" si="286"/>
        <v>0.18125203992700931</v>
      </c>
      <c r="R198" s="13">
        <f t="shared" si="287"/>
        <v>2.9680051566054895E-3</v>
      </c>
      <c r="S198" s="13">
        <f t="shared" si="288"/>
        <v>9.8813464775451623E-3</v>
      </c>
      <c r="T198" s="13">
        <f t="shared" si="289"/>
        <v>5.9850049394810499E-2</v>
      </c>
      <c r="U198" s="13">
        <f t="shared" si="290"/>
        <v>7.6587058044501905E-3</v>
      </c>
      <c r="V198" s="13">
        <f t="shared" si="291"/>
        <v>9.355046795433982E-4</v>
      </c>
      <c r="W198" s="13">
        <f t="shared" si="292"/>
        <v>0.15590225050294493</v>
      </c>
      <c r="X198" s="13">
        <f t="shared" si="293"/>
        <v>5.1479461401487646E-2</v>
      </c>
      <c r="Y198" s="13">
        <f t="shared" si="294"/>
        <v>8.4993479492369382E-3</v>
      </c>
      <c r="Z198" s="13">
        <f t="shared" si="295"/>
        <v>3.2668185012506171E-4</v>
      </c>
      <c r="AA198" s="13">
        <f t="shared" si="296"/>
        <v>8.4297703330907681E-4</v>
      </c>
      <c r="AB198" s="13">
        <f t="shared" si="297"/>
        <v>1.0876182414396968E-3</v>
      </c>
      <c r="AC198" s="13">
        <f t="shared" si="298"/>
        <v>4.9819381061372437E-5</v>
      </c>
      <c r="AD198" s="13">
        <f t="shared" si="299"/>
        <v>0.10057339929113715</v>
      </c>
      <c r="AE198" s="13">
        <f t="shared" si="300"/>
        <v>3.3209683696815526E-2</v>
      </c>
      <c r="AF198" s="13">
        <f t="shared" si="301"/>
        <v>5.482976110064347E-3</v>
      </c>
      <c r="AG198" s="13">
        <f t="shared" si="302"/>
        <v>6.0349921422505855E-4</v>
      </c>
      <c r="AH198" s="13">
        <f t="shared" si="303"/>
        <v>2.6967868712328192E-5</v>
      </c>
      <c r="AI198" s="13">
        <f t="shared" si="304"/>
        <v>6.9588481738683191E-5</v>
      </c>
      <c r="AJ198" s="13">
        <f t="shared" si="305"/>
        <v>8.9783824638713466E-5</v>
      </c>
      <c r="AK198" s="13">
        <f t="shared" si="306"/>
        <v>7.7226718803131907E-5</v>
      </c>
      <c r="AL198" s="13">
        <f t="shared" si="307"/>
        <v>1.6979725505507563E-6</v>
      </c>
      <c r="AM198" s="13">
        <f t="shared" si="308"/>
        <v>5.1904362444253206E-2</v>
      </c>
      <c r="AN198" s="13">
        <f t="shared" si="309"/>
        <v>1.7138999689855567E-2</v>
      </c>
      <c r="AO198" s="13">
        <f t="shared" si="310"/>
        <v>2.8296784368015333E-3</v>
      </c>
      <c r="AP198" s="13">
        <f t="shared" si="311"/>
        <v>3.1145652996457721E-4</v>
      </c>
      <c r="AQ198" s="13">
        <f t="shared" si="312"/>
        <v>2.57110053909226E-5</v>
      </c>
      <c r="AR198" s="13">
        <f t="shared" si="313"/>
        <v>1.7809766722135447E-6</v>
      </c>
      <c r="AS198" s="13">
        <f t="shared" si="314"/>
        <v>4.5956713878059141E-6</v>
      </c>
      <c r="AT198" s="13">
        <f t="shared" si="315"/>
        <v>5.929385778660431E-6</v>
      </c>
      <c r="AU198" s="13">
        <f t="shared" si="316"/>
        <v>5.1001058380671349E-6</v>
      </c>
      <c r="AV198" s="13">
        <f t="shared" si="317"/>
        <v>3.2901063276780383E-6</v>
      </c>
      <c r="AW198" s="13">
        <f t="shared" si="318"/>
        <v>4.0188380965746035E-8</v>
      </c>
      <c r="AX198" s="13">
        <f t="shared" si="319"/>
        <v>2.2322526464359466E-2</v>
      </c>
      <c r="AY198" s="13">
        <f t="shared" si="320"/>
        <v>7.3709753117641675E-3</v>
      </c>
      <c r="AZ198" s="13">
        <f t="shared" si="321"/>
        <v>1.2169607488960337E-3</v>
      </c>
      <c r="BA198" s="13">
        <f t="shared" si="322"/>
        <v>1.3394821369974491E-4</v>
      </c>
      <c r="BB198" s="13">
        <f t="shared" si="323"/>
        <v>1.1057540662031658E-5</v>
      </c>
      <c r="BC198" s="13">
        <f t="shared" si="324"/>
        <v>7.3024762101902644E-7</v>
      </c>
      <c r="BD198" s="13">
        <f t="shared" si="325"/>
        <v>9.8014107727109848E-8</v>
      </c>
      <c r="BE198" s="13">
        <f t="shared" si="326"/>
        <v>2.5291775996311086E-7</v>
      </c>
      <c r="BF198" s="13">
        <f t="shared" si="327"/>
        <v>3.2631727609486244E-7</v>
      </c>
      <c r="BG198" s="13">
        <f t="shared" si="328"/>
        <v>2.8067875948688258E-7</v>
      </c>
      <c r="BH198" s="13">
        <f t="shared" si="329"/>
        <v>1.8106741153093274E-7</v>
      </c>
      <c r="BI198" s="13">
        <f t="shared" si="330"/>
        <v>9.3446066466727082E-8</v>
      </c>
      <c r="BJ198" s="14">
        <f t="shared" si="331"/>
        <v>0.84060159324587747</v>
      </c>
      <c r="BK198" s="14">
        <f t="shared" si="332"/>
        <v>0.1190688119632087</v>
      </c>
      <c r="BL198" s="14">
        <f t="shared" si="333"/>
        <v>3.0819628723270091E-2</v>
      </c>
      <c r="BM198" s="14">
        <f t="shared" si="334"/>
        <v>0.5399369614036742</v>
      </c>
      <c r="BN198" s="14">
        <f t="shared" si="335"/>
        <v>0.4435088192554239</v>
      </c>
    </row>
    <row r="199" spans="1:66" x14ac:dyDescent="0.25">
      <c r="A199" t="s">
        <v>21</v>
      </c>
      <c r="B199" t="s">
        <v>269</v>
      </c>
      <c r="C199" t="s">
        <v>265</v>
      </c>
      <c r="D199" s="11">
        <v>44232</v>
      </c>
      <c r="E199" s="10">
        <f>VLOOKUP(A199,home!$A$2:$E$405,3,FALSE)</f>
        <v>1.3974</v>
      </c>
      <c r="F199" s="10">
        <f>VLOOKUP(B199,home!$B$2:$E$405,3,FALSE)</f>
        <v>0.71560000000000001</v>
      </c>
      <c r="G199" s="10">
        <f>VLOOKUP(C199,away!$B$2:$E$405,4,FALSE)</f>
        <v>0.71560000000000001</v>
      </c>
      <c r="H199" s="10">
        <f>VLOOKUP(A199,away!$A$2:$E$405,3,FALSE)</f>
        <v>1.3632</v>
      </c>
      <c r="I199" s="10">
        <f>VLOOKUP(C199,away!$B$2:$E$405,3,FALSE)</f>
        <v>1.0038</v>
      </c>
      <c r="J199" s="10">
        <f>VLOOKUP(B199,home!$B$2:$E$405,4,FALSE)</f>
        <v>0.81079999999999997</v>
      </c>
      <c r="K199" s="12">
        <f t="shared" si="280"/>
        <v>0.71558528726400006</v>
      </c>
      <c r="L199" s="12">
        <f t="shared" si="281"/>
        <v>1.1094826337279999</v>
      </c>
      <c r="M199" s="13">
        <f t="shared" si="282"/>
        <v>0.16120669443932067</v>
      </c>
      <c r="N199" s="13">
        <f t="shared" si="283"/>
        <v>0.11535713874924118</v>
      </c>
      <c r="O199" s="13">
        <f t="shared" si="284"/>
        <v>0.17885602792112243</v>
      </c>
      <c r="P199" s="13">
        <f t="shared" si="285"/>
        <v>0.12798674211883443</v>
      </c>
      <c r="Q199" s="13">
        <f t="shared" si="286"/>
        <v>4.1273935634914424E-2</v>
      </c>
      <c r="R199" s="13">
        <f t="shared" si="287"/>
        <v>9.9218828458027819E-2</v>
      </c>
      <c r="S199" s="13">
        <f t="shared" si="288"/>
        <v>2.5403110917888709E-2</v>
      </c>
      <c r="T199" s="13">
        <f t="shared" si="289"/>
        <v>4.5792714812544807E-2</v>
      </c>
      <c r="U199" s="13">
        <f t="shared" si="290"/>
        <v>7.0999533864135392E-2</v>
      </c>
      <c r="V199" s="13">
        <f t="shared" si="291"/>
        <v>2.2409197620289799E-3</v>
      </c>
      <c r="W199" s="13">
        <f t="shared" si="292"/>
        <v>9.8450070292753645E-3</v>
      </c>
      <c r="X199" s="13">
        <f t="shared" si="293"/>
        <v>1.0922864327911104E-2</v>
      </c>
      <c r="Y199" s="13">
        <f t="shared" si="294"/>
        <v>6.059364141192217E-3</v>
      </c>
      <c r="Z199" s="13">
        <f t="shared" si="295"/>
        <v>3.6693855704339771E-2</v>
      </c>
      <c r="AA199" s="13">
        <f t="shared" si="296"/>
        <v>2.6257583275013745E-2</v>
      </c>
      <c r="AB199" s="13">
        <f t="shared" si="297"/>
        <v>9.3947701353545559E-3</v>
      </c>
      <c r="AC199" s="13">
        <f t="shared" si="298"/>
        <v>1.1119576201895858E-4</v>
      </c>
      <c r="AD199" s="13">
        <f t="shared" si="299"/>
        <v>1.7612355457900274E-3</v>
      </c>
      <c r="AE199" s="13">
        <f t="shared" si="300"/>
        <v>1.954060251958491E-3</v>
      </c>
      <c r="AF199" s="13">
        <f t="shared" si="301"/>
        <v>1.0839979574030533E-3</v>
      </c>
      <c r="AG199" s="13">
        <f t="shared" si="302"/>
        <v>4.0089230291177045E-4</v>
      </c>
      <c r="AH199" s="13">
        <f t="shared" si="303"/>
        <v>1.0177798917121523E-2</v>
      </c>
      <c r="AI199" s="13">
        <f t="shared" si="304"/>
        <v>7.2830831618236336E-3</v>
      </c>
      <c r="AJ199" s="13">
        <f t="shared" si="305"/>
        <v>2.6058335782605832E-3</v>
      </c>
      <c r="AK199" s="13">
        <f t="shared" si="306"/>
        <v>6.215653898872589E-4</v>
      </c>
      <c r="AL199" s="13">
        <f t="shared" si="307"/>
        <v>3.5312636035929923E-6</v>
      </c>
      <c r="AM199" s="13">
        <f t="shared" si="308"/>
        <v>2.5206284879474499E-4</v>
      </c>
      <c r="AN199" s="13">
        <f t="shared" si="309"/>
        <v>2.7965935334577633E-4</v>
      </c>
      <c r="AO199" s="13">
        <f t="shared" si="310"/>
        <v>1.5513859794837067E-4</v>
      </c>
      <c r="AP199" s="13">
        <f t="shared" si="311"/>
        <v>5.7374526748209175E-5</v>
      </c>
      <c r="AQ199" s="13">
        <f t="shared" si="312"/>
        <v>1.5914010261375175E-5</v>
      </c>
      <c r="AR199" s="13">
        <f t="shared" si="313"/>
        <v>2.2584182296243962E-3</v>
      </c>
      <c r="AS199" s="13">
        <f t="shared" si="314"/>
        <v>1.6160908576080281E-3</v>
      </c>
      <c r="AT199" s="13">
        <f t="shared" si="315"/>
        <v>5.7822542029308248E-4</v>
      </c>
      <c r="AU199" s="13">
        <f t="shared" si="316"/>
        <v>1.3792320116125755E-4</v>
      </c>
      <c r="AV199" s="13">
        <f t="shared" si="317"/>
        <v>2.4673953380837234E-5</v>
      </c>
      <c r="AW199" s="13">
        <f t="shared" si="318"/>
        <v>7.787706021325044E-8</v>
      </c>
      <c r="AX199" s="13">
        <f t="shared" si="319"/>
        <v>3.0062077677228291E-5</v>
      </c>
      <c r="AY199" s="13">
        <f t="shared" si="320"/>
        <v>3.335335311666696E-5</v>
      </c>
      <c r="AZ199" s="13">
        <f t="shared" si="321"/>
        <v>1.8502483029769831E-5</v>
      </c>
      <c r="BA199" s="13">
        <f t="shared" si="322"/>
        <v>6.8427278674588836E-6</v>
      </c>
      <c r="BB199" s="13">
        <f t="shared" si="323"/>
        <v>1.897971934068066E-6</v>
      </c>
      <c r="BC199" s="13">
        <f t="shared" si="324"/>
        <v>4.2115338003033306E-7</v>
      </c>
      <c r="BD199" s="13">
        <f t="shared" si="325"/>
        <v>4.1761263424383322E-4</v>
      </c>
      <c r="BE199" s="13">
        <f t="shared" si="326"/>
        <v>2.9883745684044919E-4</v>
      </c>
      <c r="BF199" s="13">
        <f t="shared" si="327"/>
        <v>1.0692184369920802E-4</v>
      </c>
      <c r="BG199" s="13">
        <f t="shared" si="328"/>
        <v>2.5503899412764765E-5</v>
      </c>
      <c r="BH199" s="13">
        <f t="shared" si="329"/>
        <v>4.5625537969088586E-6</v>
      </c>
      <c r="BI199" s="13">
        <f t="shared" si="330"/>
        <v>6.5297927388369605E-7</v>
      </c>
      <c r="BJ199" s="14">
        <f t="shared" si="331"/>
        <v>0.23530243985724611</v>
      </c>
      <c r="BK199" s="14">
        <f t="shared" si="332"/>
        <v>0.31698554761681202</v>
      </c>
      <c r="BL199" s="14">
        <f t="shared" si="333"/>
        <v>0.41088444773008159</v>
      </c>
      <c r="BM199" s="14">
        <f t="shared" si="334"/>
        <v>0.27593364811096199</v>
      </c>
      <c r="BN199" s="14">
        <f t="shared" si="335"/>
        <v>0.7238993673214611</v>
      </c>
    </row>
    <row r="200" spans="1:66" x14ac:dyDescent="0.25">
      <c r="A200" t="s">
        <v>21</v>
      </c>
      <c r="B200" t="s">
        <v>264</v>
      </c>
      <c r="C200" t="s">
        <v>266</v>
      </c>
      <c r="D200" s="11">
        <v>44232</v>
      </c>
      <c r="E200" s="10">
        <f>VLOOKUP(A200,home!$A$2:$E$405,3,FALSE)</f>
        <v>1.3974</v>
      </c>
      <c r="F200" s="10">
        <f>VLOOKUP(B200,home!$B$2:$E$405,3,FALSE)</f>
        <v>1.2052</v>
      </c>
      <c r="G200" s="10">
        <f>VLOOKUP(C200,away!$B$2:$E$405,4,FALSE)</f>
        <v>0.97929999999999995</v>
      </c>
      <c r="H200" s="10">
        <f>VLOOKUP(A200,away!$A$2:$E$405,3,FALSE)</f>
        <v>1.3632</v>
      </c>
      <c r="I200" s="10">
        <f>VLOOKUP(C200,away!$B$2:$E$405,3,FALSE)</f>
        <v>1.0038</v>
      </c>
      <c r="J200" s="10">
        <f>VLOOKUP(B200,home!$B$2:$E$405,4,FALSE)</f>
        <v>1.2741</v>
      </c>
      <c r="K200" s="12">
        <f t="shared" si="280"/>
        <v>1.649284647864</v>
      </c>
      <c r="L200" s="12">
        <f t="shared" si="281"/>
        <v>1.7434531618560001</v>
      </c>
      <c r="M200" s="13">
        <f t="shared" si="282"/>
        <v>3.3616515174509053E-2</v>
      </c>
      <c r="N200" s="13">
        <f t="shared" si="283"/>
        <v>5.5443202392004974E-2</v>
      </c>
      <c r="O200" s="13">
        <f t="shared" si="284"/>
        <v>5.8608819671578008E-2</v>
      </c>
      <c r="P200" s="13">
        <f t="shared" si="285"/>
        <v>9.66626265137632E-2</v>
      </c>
      <c r="Q200" s="13">
        <f t="shared" si="286"/>
        <v>4.5720811266775213E-2</v>
      </c>
      <c r="R200" s="13">
        <f t="shared" si="287"/>
        <v>5.1090865984530429E-2</v>
      </c>
      <c r="S200" s="13">
        <f t="shared" si="288"/>
        <v>6.9487150259587724E-2</v>
      </c>
      <c r="T200" s="13">
        <f t="shared" si="289"/>
        <v>7.9712092965680673E-2</v>
      </c>
      <c r="U200" s="13">
        <f t="shared" si="290"/>
        <v>8.4263380914363084E-2</v>
      </c>
      <c r="V200" s="13">
        <f t="shared" si="291"/>
        <v>2.2200762592038025E-2</v>
      </c>
      <c r="W200" s="13">
        <f t="shared" si="292"/>
        <v>2.5135544036726586E-2</v>
      </c>
      <c r="X200" s="13">
        <f t="shared" si="293"/>
        <v>4.3822643725801691E-2</v>
      </c>
      <c r="Y200" s="13">
        <f t="shared" si="294"/>
        <v>3.8201363382318998E-2</v>
      </c>
      <c r="Z200" s="13">
        <f t="shared" si="295"/>
        <v>2.9691510614230244E-2</v>
      </c>
      <c r="AA200" s="13">
        <f t="shared" si="296"/>
        <v>4.8969752627940941E-2</v>
      </c>
      <c r="AB200" s="13">
        <f t="shared" si="297"/>
        <v>4.0382530609480397E-2</v>
      </c>
      <c r="AC200" s="13">
        <f t="shared" si="298"/>
        <v>3.989824665820374E-3</v>
      </c>
      <c r="AD200" s="13">
        <f t="shared" si="299"/>
        <v>1.0363916723870669E-2</v>
      </c>
      <c r="AE200" s="13">
        <f t="shared" si="300"/>
        <v>1.8069003381444595E-2</v>
      </c>
      <c r="AF200" s="13">
        <f t="shared" si="301"/>
        <v>1.5751230538483173E-2</v>
      </c>
      <c r="AG200" s="13">
        <f t="shared" si="302"/>
        <v>9.1538442284804251E-3</v>
      </c>
      <c r="AH200" s="13">
        <f t="shared" si="303"/>
        <v>1.2941439515165179E-2</v>
      </c>
      <c r="AI200" s="13">
        <f t="shared" si="304"/>
        <v>2.1344117513622456E-2</v>
      </c>
      <c r="AJ200" s="13">
        <f t="shared" si="305"/>
        <v>1.7601262668711329E-2</v>
      </c>
      <c r="AK200" s="13">
        <f t="shared" si="306"/>
        <v>9.6764974341757778E-3</v>
      </c>
      <c r="AL200" s="13">
        <f t="shared" si="307"/>
        <v>4.5890173865498196E-4</v>
      </c>
      <c r="AM200" s="13">
        <f t="shared" si="308"/>
        <v>3.4186097488841712E-3</v>
      </c>
      <c r="AN200" s="13">
        <f t="shared" si="309"/>
        <v>5.9601859758438543E-3</v>
      </c>
      <c r="AO200" s="13">
        <f t="shared" si="310"/>
        <v>5.1956525424173804E-3</v>
      </c>
      <c r="AP200" s="13">
        <f t="shared" si="311"/>
        <v>3.0194589509942487E-3</v>
      </c>
      <c r="AQ200" s="13">
        <f t="shared" si="312"/>
        <v>1.3160713138013313E-3</v>
      </c>
      <c r="AR200" s="13">
        <f t="shared" si="313"/>
        <v>4.5125587283365793E-3</v>
      </c>
      <c r="AS200" s="13">
        <f t="shared" si="314"/>
        <v>7.4424938332302145E-3</v>
      </c>
      <c r="AT200" s="13">
        <f t="shared" si="315"/>
        <v>6.1373954104845443E-3</v>
      </c>
      <c r="AU200" s="13">
        <f t="shared" si="316"/>
        <v>3.3741040094610441E-3</v>
      </c>
      <c r="AV200" s="13">
        <f t="shared" si="317"/>
        <v>1.3912144857751172E-3</v>
      </c>
      <c r="AW200" s="13">
        <f t="shared" si="318"/>
        <v>3.6654145820100757E-5</v>
      </c>
      <c r="AX200" s="13">
        <f t="shared" si="319"/>
        <v>9.3971009597881134E-4</v>
      </c>
      <c r="AY200" s="13">
        <f t="shared" si="320"/>
        <v>1.6383405380622636E-3</v>
      </c>
      <c r="AZ200" s="13">
        <f t="shared" si="321"/>
        <v>1.4281849956407577E-3</v>
      </c>
      <c r="BA200" s="13">
        <f t="shared" si="322"/>
        <v>8.2999121545505872E-4</v>
      </c>
      <c r="BB200" s="13">
        <f t="shared" si="323"/>
        <v>3.6176270222445676E-4</v>
      </c>
      <c r="BC200" s="13">
        <f t="shared" si="324"/>
        <v>1.2614326540695987E-4</v>
      </c>
      <c r="BD200" s="13">
        <f t="shared" si="325"/>
        <v>1.3112391304965487E-3</v>
      </c>
      <c r="BE200" s="13">
        <f t="shared" si="326"/>
        <v>2.1626065676064975E-3</v>
      </c>
      <c r="BF200" s="13">
        <f t="shared" si="327"/>
        <v>1.7833769056616285E-3</v>
      </c>
      <c r="BG200" s="13">
        <f t="shared" si="328"/>
        <v>9.8043205062097621E-4</v>
      </c>
      <c r="BH200" s="13">
        <f t="shared" si="329"/>
        <v>4.0425288234074909E-4</v>
      </c>
      <c r="BI200" s="13">
        <f t="shared" si="330"/>
        <v>1.3334561453987387E-4</v>
      </c>
      <c r="BJ200" s="14">
        <f t="shared" si="331"/>
        <v>0.36560776398629624</v>
      </c>
      <c r="BK200" s="14">
        <f t="shared" si="332"/>
        <v>0.22805412148243565</v>
      </c>
      <c r="BL200" s="14">
        <f t="shared" si="333"/>
        <v>0.37451168655812123</v>
      </c>
      <c r="BM200" s="14">
        <f t="shared" si="334"/>
        <v>0.65512055524568014</v>
      </c>
      <c r="BN200" s="14">
        <f t="shared" si="335"/>
        <v>0.34114284100316089</v>
      </c>
    </row>
    <row r="201" spans="1:66" x14ac:dyDescent="0.25">
      <c r="A201" t="s">
        <v>21</v>
      </c>
      <c r="B201" t="s">
        <v>372</v>
      </c>
      <c r="C201" t="s">
        <v>275</v>
      </c>
      <c r="D201" s="11">
        <v>44232</v>
      </c>
      <c r="E201" s="10">
        <f>VLOOKUP(A201,home!$A$2:$E$405,3,FALSE)</f>
        <v>1.3974</v>
      </c>
      <c r="F201" s="10">
        <f>VLOOKUP(B201,home!$B$2:$E$405,3,FALSE)</f>
        <v>0.30130000000000001</v>
      </c>
      <c r="G201" s="10">
        <f>VLOOKUP(C201,away!$B$2:$E$405,4,FALSE)</f>
        <v>0.8286</v>
      </c>
      <c r="H201" s="10">
        <f>VLOOKUP(A201,away!$A$2:$E$405,3,FALSE)</f>
        <v>1.3632</v>
      </c>
      <c r="I201" s="10">
        <f>VLOOKUP(C201,away!$B$2:$E$405,3,FALSE)</f>
        <v>0.96519999999999995</v>
      </c>
      <c r="J201" s="10">
        <f>VLOOKUP(B201,home!$B$2:$E$405,4,FALSE)</f>
        <v>1.1969000000000001</v>
      </c>
      <c r="K201" s="12">
        <f t="shared" si="280"/>
        <v>0.34887094333200003</v>
      </c>
      <c r="L201" s="12">
        <f t="shared" si="281"/>
        <v>1.574833910016</v>
      </c>
      <c r="M201" s="13">
        <f t="shared" si="282"/>
        <v>0.14606480975351466</v>
      </c>
      <c r="N201" s="13">
        <f t="shared" si="283"/>
        <v>5.095776796631777E-2</v>
      </c>
      <c r="O201" s="13">
        <f t="shared" si="284"/>
        <v>0.23002781545987061</v>
      </c>
      <c r="P201" s="13">
        <f t="shared" si="285"/>
        <v>8.0250020972084279E-2</v>
      </c>
      <c r="Q201" s="13">
        <f t="shared" si="286"/>
        <v>8.8888422902512285E-3</v>
      </c>
      <c r="R201" s="13">
        <f t="shared" si="287"/>
        <v>0.18112780201655351</v>
      </c>
      <c r="S201" s="13">
        <f t="shared" si="288"/>
        <v>1.1022617078144326E-2</v>
      </c>
      <c r="T201" s="13">
        <f t="shared" si="289"/>
        <v>1.3998450259471915E-2</v>
      </c>
      <c r="U201" s="13">
        <f t="shared" si="290"/>
        <v>6.3190227153166759E-2</v>
      </c>
      <c r="V201" s="13">
        <f t="shared" si="291"/>
        <v>6.7288642713619678E-4</v>
      </c>
      <c r="W201" s="13">
        <f t="shared" si="292"/>
        <v>1.033686264976441E-3</v>
      </c>
      <c r="X201" s="13">
        <f t="shared" si="293"/>
        <v>1.627884182402683E-3</v>
      </c>
      <c r="Y201" s="13">
        <f t="shared" si="294"/>
        <v>1.2818236060132089E-3</v>
      </c>
      <c r="Z201" s="13">
        <f t="shared" si="295"/>
        <v>9.5082068220777638E-2</v>
      </c>
      <c r="AA201" s="13">
        <f t="shared" si="296"/>
        <v>3.3171370834140269E-2</v>
      </c>
      <c r="AB201" s="13">
        <f t="shared" si="297"/>
        <v>5.7862637172610551E-3</v>
      </c>
      <c r="AC201" s="13">
        <f t="shared" si="298"/>
        <v>2.3105817710574243E-5</v>
      </c>
      <c r="AD201" s="13">
        <f t="shared" si="299"/>
        <v>9.015577559291565E-5</v>
      </c>
      <c r="AE201" s="13">
        <f t="shared" si="300"/>
        <v>1.4198037258751639E-4</v>
      </c>
      <c r="AF201" s="13">
        <f t="shared" si="301"/>
        <v>1.1179775265376351E-4</v>
      </c>
      <c r="AG201" s="13">
        <f t="shared" si="302"/>
        <v>5.8687630647576006E-5</v>
      </c>
      <c r="AH201" s="13">
        <f t="shared" si="303"/>
        <v>3.743461631713383E-2</v>
      </c>
      <c r="AI201" s="13">
        <f t="shared" si="304"/>
        <v>1.3059849907829959E-2</v>
      </c>
      <c r="AJ201" s="13">
        <f t="shared" si="305"/>
        <v>2.278101078559486E-3</v>
      </c>
      <c r="AK201" s="13">
        <f t="shared" si="306"/>
        <v>2.649210907608983E-4</v>
      </c>
      <c r="AL201" s="13">
        <f t="shared" si="307"/>
        <v>5.0778619682038004E-7</v>
      </c>
      <c r="AM201" s="13">
        <f t="shared" si="308"/>
        <v>6.2905460955857192E-6</v>
      </c>
      <c r="AN201" s="13">
        <f t="shared" si="309"/>
        <v>9.906565303847139E-6</v>
      </c>
      <c r="AO201" s="13">
        <f t="shared" si="310"/>
        <v>7.8005974861432196E-6</v>
      </c>
      <c r="AP201" s="13">
        <f t="shared" si="311"/>
        <v>4.0948818131879688E-6</v>
      </c>
      <c r="AQ201" s="13">
        <f t="shared" si="312"/>
        <v>1.6121896842290543E-6</v>
      </c>
      <c r="AR201" s="13">
        <f t="shared" si="313"/>
        <v>1.1790660636932118E-2</v>
      </c>
      <c r="AS201" s="13">
        <f t="shared" si="314"/>
        <v>4.1134188989139881E-3</v>
      </c>
      <c r="AT201" s="13">
        <f t="shared" si="315"/>
        <v>7.1752616579189997E-4</v>
      </c>
      <c r="AU201" s="13">
        <f t="shared" si="316"/>
        <v>8.3441343441737766E-5</v>
      </c>
      <c r="AV201" s="13">
        <f t="shared" si="317"/>
        <v>7.2775650498521102E-6</v>
      </c>
      <c r="AW201" s="13">
        <f t="shared" si="318"/>
        <v>7.7495761057742009E-9</v>
      </c>
      <c r="AX201" s="13">
        <f t="shared" si="319"/>
        <v>3.6576479174006981E-7</v>
      </c>
      <c r="AY201" s="13">
        <f t="shared" si="320"/>
        <v>5.7601879712220194E-7</v>
      </c>
      <c r="AZ201" s="13">
        <f t="shared" si="321"/>
        <v>4.5356696725733529E-7</v>
      </c>
      <c r="BA201" s="13">
        <f t="shared" si="322"/>
        <v>2.3809754683332281E-7</v>
      </c>
      <c r="BB201" s="13">
        <f t="shared" si="323"/>
        <v>9.3741022661184872E-8</v>
      </c>
      <c r="BC201" s="13">
        <f t="shared" si="324"/>
        <v>2.9525308249282429E-8</v>
      </c>
      <c r="BD201" s="13">
        <f t="shared" si="325"/>
        <v>3.0947220320885977E-3</v>
      </c>
      <c r="BE201" s="13">
        <f t="shared" si="326"/>
        <v>1.0796585946850732E-3</v>
      </c>
      <c r="BF201" s="13">
        <f t="shared" si="327"/>
        <v>1.8833075620214147E-4</v>
      </c>
      <c r="BG201" s="13">
        <f t="shared" si="328"/>
        <v>2.1901042858223348E-5</v>
      </c>
      <c r="BH201" s="13">
        <f t="shared" si="329"/>
        <v>1.9101593704757349E-6</v>
      </c>
      <c r="BI201" s="13">
        <f t="shared" si="330"/>
        <v>1.3327982029846582E-7</v>
      </c>
      <c r="BJ201" s="14">
        <f t="shared" si="331"/>
        <v>7.8222537595731903E-2</v>
      </c>
      <c r="BK201" s="14">
        <f t="shared" si="332"/>
        <v>0.23803452385358398</v>
      </c>
      <c r="BL201" s="14">
        <f t="shared" si="333"/>
        <v>0.58743994805043098</v>
      </c>
      <c r="BM201" s="14">
        <f t="shared" si="334"/>
        <v>0.30146145099271104</v>
      </c>
      <c r="BN201" s="14">
        <f t="shared" si="335"/>
        <v>0.69731705845859215</v>
      </c>
    </row>
    <row r="202" spans="1:66" x14ac:dyDescent="0.25">
      <c r="A202" t="s">
        <v>21</v>
      </c>
      <c r="B202" t="s">
        <v>397</v>
      </c>
      <c r="C202" t="s">
        <v>152</v>
      </c>
      <c r="D202" s="11">
        <v>44232</v>
      </c>
      <c r="E202" s="10">
        <f>VLOOKUP(A202,home!$A$2:$E$405,3,FALSE)</f>
        <v>1.3974</v>
      </c>
      <c r="F202" s="10">
        <f>VLOOKUP(B202,home!$B$2:$E$405,3,FALSE)</f>
        <v>1.1676</v>
      </c>
      <c r="G202" s="10">
        <f>VLOOKUP(C202,away!$B$2:$E$405,4,FALSE)</f>
        <v>1.1676</v>
      </c>
      <c r="H202" s="10">
        <f>VLOOKUP(A202,away!$A$2:$E$405,3,FALSE)</f>
        <v>1.3632</v>
      </c>
      <c r="I202" s="10">
        <f>VLOOKUP(C202,away!$B$2:$E$405,3,FALSE)</f>
        <v>0.7722</v>
      </c>
      <c r="J202" s="10">
        <f>VLOOKUP(B202,home!$B$2:$E$405,4,FALSE)</f>
        <v>1.1196999999999999</v>
      </c>
      <c r="K202" s="12">
        <f t="shared" si="280"/>
        <v>1.9050611106239999</v>
      </c>
      <c r="L202" s="12">
        <f t="shared" si="281"/>
        <v>1.1786668058879999</v>
      </c>
      <c r="M202" s="13">
        <f t="shared" si="282"/>
        <v>4.5788243337030583E-2</v>
      </c>
      <c r="N202" s="13">
        <f t="shared" si="283"/>
        <v>8.7229401705165452E-2</v>
      </c>
      <c r="O202" s="13">
        <f t="shared" si="284"/>
        <v>5.396908252128034E-2</v>
      </c>
      <c r="P202" s="13">
        <f t="shared" si="285"/>
        <v>0.10281440028734863</v>
      </c>
      <c r="Q202" s="13">
        <f t="shared" si="286"/>
        <v>8.308867044575477E-2</v>
      </c>
      <c r="R202" s="13">
        <f t="shared" si="287"/>
        <v>3.1805783056031697E-2</v>
      </c>
      <c r="S202" s="13">
        <f t="shared" si="288"/>
        <v>5.7715693680577232E-2</v>
      </c>
      <c r="T202" s="13">
        <f t="shared" si="289"/>
        <v>9.7933857799778437E-2</v>
      </c>
      <c r="U202" s="13">
        <f t="shared" si="290"/>
        <v>6.0591960392989745E-2</v>
      </c>
      <c r="V202" s="13">
        <f t="shared" si="291"/>
        <v>1.4399631386352989E-2</v>
      </c>
      <c r="W202" s="13">
        <f t="shared" si="292"/>
        <v>5.2762998266553701E-2</v>
      </c>
      <c r="X202" s="13">
        <f t="shared" si="293"/>
        <v>6.2189994635912939E-2</v>
      </c>
      <c r="Y202" s="13">
        <f t="shared" si="294"/>
        <v>3.6650641167851682E-2</v>
      </c>
      <c r="Z202" s="13">
        <f t="shared" si="295"/>
        <v>1.2496140241139847E-2</v>
      </c>
      <c r="AA202" s="13">
        <f t="shared" si="296"/>
        <v>2.3805910806299135E-2</v>
      </c>
      <c r="AB202" s="13">
        <f t="shared" si="297"/>
        <v>2.2675857440032057E-2</v>
      </c>
      <c r="AC202" s="13">
        <f t="shared" si="298"/>
        <v>2.0208373337908796E-3</v>
      </c>
      <c r="AD202" s="13">
        <f t="shared" si="299"/>
        <v>2.5129184019383251E-2</v>
      </c>
      <c r="AE202" s="13">
        <f t="shared" si="300"/>
        <v>2.9618935062698235E-2</v>
      </c>
      <c r="AF202" s="13">
        <f t="shared" si="301"/>
        <v>1.7455427792077309E-2</v>
      </c>
      <c r="AG202" s="13">
        <f t="shared" si="302"/>
        <v>6.85804444036546E-3</v>
      </c>
      <c r="AH202" s="13">
        <f t="shared" si="303"/>
        <v>3.6821964259882039E-3</v>
      </c>
      <c r="AI202" s="13">
        <f t="shared" si="304"/>
        <v>7.0148092128288113E-3</v>
      </c>
      <c r="AJ202" s="13">
        <f t="shared" si="305"/>
        <v>6.6818201149035613E-3</v>
      </c>
      <c r="AK202" s="13">
        <f t="shared" si="306"/>
        <v>4.2430918830293207E-3</v>
      </c>
      <c r="AL202" s="13">
        <f t="shared" si="307"/>
        <v>1.8150613643128075E-4</v>
      </c>
      <c r="AM202" s="13">
        <f t="shared" si="308"/>
        <v>9.5745262434082309E-3</v>
      </c>
      <c r="AN202" s="13">
        <f t="shared" si="309"/>
        <v>1.1285176265208812E-2</v>
      </c>
      <c r="AO202" s="13">
        <f t="shared" si="310"/>
        <v>6.6507313311983708E-3</v>
      </c>
      <c r="AP202" s="13">
        <f t="shared" si="311"/>
        <v>2.6129987516542758E-3</v>
      </c>
      <c r="AQ202" s="13">
        <f t="shared" si="312"/>
        <v>7.6996372310041974E-4</v>
      </c>
      <c r="AR202" s="13">
        <f t="shared" si="313"/>
        <v>8.6801654001434476E-4</v>
      </c>
      <c r="AS202" s="13">
        <f t="shared" si="314"/>
        <v>1.6536245537597293E-3</v>
      </c>
      <c r="AT202" s="13">
        <f t="shared" si="315"/>
        <v>1.5751279144703132E-3</v>
      </c>
      <c r="AU202" s="13">
        <f t="shared" si="316"/>
        <v>1.0002383113718932E-3</v>
      </c>
      <c r="AV202" s="13">
        <f t="shared" si="317"/>
        <v>4.7637877708770344E-4</v>
      </c>
      <c r="AW202" s="13">
        <f t="shared" si="318"/>
        <v>1.1321103898691775E-5</v>
      </c>
      <c r="AX202" s="13">
        <f t="shared" si="319"/>
        <v>3.0400095998276496E-3</v>
      </c>
      <c r="AY202" s="13">
        <f t="shared" si="320"/>
        <v>3.5831584048977129E-3</v>
      </c>
      <c r="AZ202" s="13">
        <f t="shared" si="321"/>
        <v>2.1116749360457644E-3</v>
      </c>
      <c r="BA202" s="13">
        <f t="shared" si="322"/>
        <v>8.2965371731426904E-4</v>
      </c>
      <c r="BB202" s="13">
        <f t="shared" si="323"/>
        <v>2.4447132424497897E-4</v>
      </c>
      <c r="BC202" s="13">
        <f t="shared" si="324"/>
        <v>5.7630046975807761E-5</v>
      </c>
      <c r="BD202" s="13">
        <f t="shared" si="325"/>
        <v>1.7051704711277665E-4</v>
      </c>
      <c r="BE202" s="13">
        <f t="shared" si="326"/>
        <v>3.248453951529912E-4</v>
      </c>
      <c r="BF202" s="13">
        <f t="shared" si="327"/>
        <v>3.0942516463562479E-4</v>
      </c>
      <c r="BG202" s="13">
        <f t="shared" si="328"/>
        <v>1.9649128259858581E-4</v>
      </c>
      <c r="BH202" s="13">
        <f t="shared" si="329"/>
        <v>9.3581975263799051E-5</v>
      </c>
      <c r="BI202" s="13">
        <f t="shared" si="330"/>
        <v>3.5655876346088168E-5</v>
      </c>
      <c r="BJ202" s="14">
        <f t="shared" si="331"/>
        <v>0.53967714967941771</v>
      </c>
      <c r="BK202" s="14">
        <f t="shared" si="332"/>
        <v>0.22650347056642933</v>
      </c>
      <c r="BL202" s="14">
        <f t="shared" si="333"/>
        <v>0.22117441469119667</v>
      </c>
      <c r="BM202" s="14">
        <f t="shared" si="334"/>
        <v>0.59158375652457318</v>
      </c>
      <c r="BN202" s="14">
        <f t="shared" si="335"/>
        <v>0.40469558135261147</v>
      </c>
    </row>
    <row r="203" spans="1:66" x14ac:dyDescent="0.25">
      <c r="A203" t="s">
        <v>21</v>
      </c>
      <c r="B203" t="s">
        <v>151</v>
      </c>
      <c r="C203" t="s">
        <v>273</v>
      </c>
      <c r="D203" s="11">
        <v>44232</v>
      </c>
      <c r="E203" s="10">
        <f>VLOOKUP(A203,home!$A$2:$E$405,3,FALSE)</f>
        <v>1.3974</v>
      </c>
      <c r="F203" s="10">
        <f>VLOOKUP(B203,home!$B$2:$E$405,3,FALSE)</f>
        <v>0.8286</v>
      </c>
      <c r="G203" s="10">
        <f>VLOOKUP(C203,away!$B$2:$E$405,4,FALSE)</f>
        <v>1.0923</v>
      </c>
      <c r="H203" s="10">
        <f>VLOOKUP(A203,away!$A$2:$E$405,3,FALSE)</f>
        <v>1.3632</v>
      </c>
      <c r="I203" s="10">
        <f>VLOOKUP(C203,away!$B$2:$E$405,3,FALSE)</f>
        <v>1.0038</v>
      </c>
      <c r="J203" s="10">
        <f>VLOOKUP(B203,home!$B$2:$E$405,4,FALSE)</f>
        <v>1.5057</v>
      </c>
      <c r="K203" s="12">
        <f t="shared" si="280"/>
        <v>1.2647584845719999</v>
      </c>
      <c r="L203" s="12">
        <f t="shared" si="281"/>
        <v>2.0603700069120001</v>
      </c>
      <c r="M203" s="13">
        <f t="shared" si="282"/>
        <v>3.5967896888053345E-2</v>
      </c>
      <c r="N203" s="13">
        <f t="shared" si="283"/>
        <v>4.5490702761376296E-2</v>
      </c>
      <c r="O203" s="13">
        <f t="shared" si="284"/>
        <v>7.4107175959848573E-2</v>
      </c>
      <c r="P203" s="13">
        <f t="shared" si="285"/>
        <v>9.3727679562888619E-2</v>
      </c>
      <c r="Q203" s="13">
        <f t="shared" si="286"/>
        <v>2.8767376143296795E-2</v>
      </c>
      <c r="R203" s="13">
        <f t="shared" si="287"/>
        <v>7.6344101322311009E-2</v>
      </c>
      <c r="S203" s="13">
        <f t="shared" si="288"/>
        <v>6.1060547573754655E-2</v>
      </c>
      <c r="T203" s="13">
        <f t="shared" si="289"/>
        <v>5.927143898320452E-2</v>
      </c>
      <c r="U203" s="13">
        <f t="shared" si="290"/>
        <v>9.655684989441729E-2</v>
      </c>
      <c r="V203" s="13">
        <f t="shared" si="291"/>
        <v>1.7679541826299786E-2</v>
      </c>
      <c r="W203" s="13">
        <f t="shared" si="292"/>
        <v>1.2127927685369584E-2</v>
      </c>
      <c r="X203" s="13">
        <f t="shared" si="293"/>
        <v>2.4988018448933166E-2</v>
      </c>
      <c r="Y203" s="13">
        <f t="shared" si="294"/>
        <v>2.5742281872172812E-2</v>
      </c>
      <c r="Z203" s="13">
        <f t="shared" si="295"/>
        <v>5.2432365523046802E-2</v>
      </c>
      <c r="AA203" s="13">
        <f t="shared" si="296"/>
        <v>6.631427916145384E-2</v>
      </c>
      <c r="AB203" s="13">
        <f t="shared" si="297"/>
        <v>4.193577360886247E-2</v>
      </c>
      <c r="AC203" s="13">
        <f t="shared" si="298"/>
        <v>2.8794122232660047E-3</v>
      </c>
      <c r="AD203" s="13">
        <f t="shared" si="299"/>
        <v>3.8347248600867096E-3</v>
      </c>
      <c r="AE203" s="13">
        <f t="shared" si="300"/>
        <v>7.9009520864824715E-3</v>
      </c>
      <c r="AF203" s="13">
        <f t="shared" si="301"/>
        <v>8.1394423525186377E-3</v>
      </c>
      <c r="AG203" s="13">
        <f t="shared" si="302"/>
        <v>5.5900876320395514E-3</v>
      </c>
      <c r="AH203" s="13">
        <f t="shared" si="303"/>
        <v>2.7007518328783117E-2</v>
      </c>
      <c r="AI203" s="13">
        <f t="shared" si="304"/>
        <v>3.4157987953562251E-2</v>
      </c>
      <c r="AJ203" s="13">
        <f t="shared" si="305"/>
        <v>2.1600802540088011E-2</v>
      </c>
      <c r="AK203" s="13">
        <f t="shared" si="306"/>
        <v>9.1065994287135733E-3</v>
      </c>
      <c r="AL203" s="13">
        <f t="shared" si="307"/>
        <v>3.0013500876264007E-4</v>
      </c>
      <c r="AM203" s="13">
        <f t="shared" si="308"/>
        <v>9.7000016055876815E-4</v>
      </c>
      <c r="AN203" s="13">
        <f t="shared" si="309"/>
        <v>1.9985592375151105E-3</v>
      </c>
      <c r="AO203" s="13">
        <f t="shared" si="310"/>
        <v>2.0588857550065251E-3</v>
      </c>
      <c r="AP203" s="13">
        <f t="shared" si="311"/>
        <v>1.4140221524246044E-3</v>
      </c>
      <c r="AQ203" s="13">
        <f t="shared" si="312"/>
        <v>7.2835220799120101E-4</v>
      </c>
      <c r="AR203" s="13">
        <f t="shared" si="313"/>
        <v>1.1129096145150161E-2</v>
      </c>
      <c r="AS203" s="13">
        <f t="shared" si="314"/>
        <v>1.4075618775196204E-2</v>
      </c>
      <c r="AT203" s="13">
        <f t="shared" si="315"/>
        <v>8.9011291357651724E-3</v>
      </c>
      <c r="AU203" s="13">
        <f t="shared" si="316"/>
        <v>3.7525928655766775E-3</v>
      </c>
      <c r="AV203" s="13">
        <f t="shared" si="317"/>
        <v>1.1865309164706143E-3</v>
      </c>
      <c r="AW203" s="13">
        <f t="shared" si="318"/>
        <v>2.1725359711794947E-5</v>
      </c>
      <c r="AX203" s="13">
        <f t="shared" si="319"/>
        <v>2.0446932218381734E-4</v>
      </c>
      <c r="AY203" s="13">
        <f t="shared" si="320"/>
        <v>4.212824587611637E-4</v>
      </c>
      <c r="AZ203" s="13">
        <f t="shared" si="321"/>
        <v>4.339988712348217E-4</v>
      </c>
      <c r="BA203" s="13">
        <f t="shared" si="322"/>
        <v>2.9806608577529663E-4</v>
      </c>
      <c r="BB203" s="13">
        <f t="shared" si="323"/>
        <v>1.5353160580227021E-4</v>
      </c>
      <c r="BC203" s="13">
        <f t="shared" si="324"/>
        <v>6.3266383141606753E-5</v>
      </c>
      <c r="BD203" s="13">
        <f t="shared" si="325"/>
        <v>3.8216759835845624E-3</v>
      </c>
      <c r="BE203" s="13">
        <f t="shared" si="326"/>
        <v>4.8334971255236184E-3</v>
      </c>
      <c r="BF203" s="13">
        <f t="shared" si="327"/>
        <v>3.0566032498301854E-3</v>
      </c>
      <c r="BG203" s="13">
        <f t="shared" si="328"/>
        <v>1.2886216313976915E-3</v>
      </c>
      <c r="BH203" s="13">
        <f t="shared" si="329"/>
        <v>4.0744878542831069E-4</v>
      </c>
      <c r="BI203" s="13">
        <f t="shared" si="330"/>
        <v>1.0306486167980242E-4</v>
      </c>
      <c r="BJ203" s="14">
        <f t="shared" si="331"/>
        <v>0.23059738706587574</v>
      </c>
      <c r="BK203" s="14">
        <f t="shared" si="332"/>
        <v>0.21203649554178619</v>
      </c>
      <c r="BL203" s="14">
        <f t="shared" si="333"/>
        <v>0.49968696767364318</v>
      </c>
      <c r="BM203" s="14">
        <f t="shared" si="334"/>
        <v>0.63994872606752773</v>
      </c>
      <c r="BN203" s="14">
        <f t="shared" si="335"/>
        <v>0.35440493263777462</v>
      </c>
    </row>
    <row r="204" spans="1:66" x14ac:dyDescent="0.25">
      <c r="A204" t="s">
        <v>21</v>
      </c>
      <c r="B204" t="s">
        <v>22</v>
      </c>
      <c r="C204" t="s">
        <v>271</v>
      </c>
      <c r="D204" s="11">
        <v>44232</v>
      </c>
      <c r="E204" s="10">
        <f>VLOOKUP(A204,home!$A$2:$E$405,3,FALSE)</f>
        <v>1.3974</v>
      </c>
      <c r="F204" s="10">
        <f>VLOOKUP(B204,home!$B$2:$E$405,3,FALSE)</f>
        <v>1.2806</v>
      </c>
      <c r="G204" s="10">
        <f>VLOOKUP(C204,away!$B$2:$E$405,4,FALSE)</f>
        <v>0.94159999999999999</v>
      </c>
      <c r="H204" s="10">
        <f>VLOOKUP(A204,away!$A$2:$E$405,3,FALSE)</f>
        <v>1.3632</v>
      </c>
      <c r="I204" s="10">
        <f>VLOOKUP(C204,away!$B$2:$E$405,3,FALSE)</f>
        <v>0.84940000000000004</v>
      </c>
      <c r="J204" s="10">
        <f>VLOOKUP(B204,home!$B$2:$E$405,4,FALSE)</f>
        <v>1.3512999999999999</v>
      </c>
      <c r="K204" s="12">
        <f t="shared" si="280"/>
        <v>1.685003030304</v>
      </c>
      <c r="L204" s="12">
        <f t="shared" si="281"/>
        <v>1.5646730807039999</v>
      </c>
      <c r="M204" s="13">
        <f t="shared" si="282"/>
        <v>3.8786768404818109E-2</v>
      </c>
      <c r="N204" s="13">
        <f t="shared" si="283"/>
        <v>6.5355822297817945E-2</v>
      </c>
      <c r="O204" s="13">
        <f t="shared" si="284"/>
        <v>6.0688612410519309E-2</v>
      </c>
      <c r="P204" s="13">
        <f t="shared" si="285"/>
        <v>0.10226049581666996</v>
      </c>
      <c r="Q204" s="13">
        <f t="shared" si="286"/>
        <v>5.5062379309916497E-2</v>
      </c>
      <c r="R204" s="13">
        <f t="shared" si="287"/>
        <v>4.7478919072009136E-2</v>
      </c>
      <c r="S204" s="13">
        <f t="shared" si="288"/>
        <v>6.7401909431646437E-2</v>
      </c>
      <c r="T204" s="13">
        <f t="shared" si="289"/>
        <v>8.6154622665739228E-2</v>
      </c>
      <c r="U204" s="13">
        <f t="shared" si="290"/>
        <v>8.0002122511893772E-2</v>
      </c>
      <c r="V204" s="13">
        <f t="shared" si="291"/>
        <v>1.9744856761267918E-2</v>
      </c>
      <c r="W204" s="13">
        <f t="shared" si="292"/>
        <v>3.0926758664319189E-2</v>
      </c>
      <c r="X204" s="13">
        <f t="shared" si="293"/>
        <v>4.8390266755489422E-2</v>
      </c>
      <c r="Y204" s="13">
        <f t="shared" si="294"/>
        <v>3.7857473880199999E-2</v>
      </c>
      <c r="Z204" s="13">
        <f t="shared" si="295"/>
        <v>2.4762995524298816E-2</v>
      </c>
      <c r="AA204" s="13">
        <f t="shared" si="296"/>
        <v>4.1725722497847888E-2</v>
      </c>
      <c r="AB204" s="13">
        <f t="shared" si="297"/>
        <v>3.5153984425248745E-2</v>
      </c>
      <c r="AC204" s="13">
        <f t="shared" si="298"/>
        <v>3.2535561179698126E-3</v>
      </c>
      <c r="AD204" s="13">
        <f t="shared" si="299"/>
        <v>1.3027920516714583E-2</v>
      </c>
      <c r="AE204" s="13">
        <f t="shared" si="300"/>
        <v>2.0384436530054652E-2</v>
      </c>
      <c r="AF204" s="13">
        <f t="shared" si="301"/>
        <v>1.5947489551947885E-2</v>
      </c>
      <c r="AG204" s="13">
        <f t="shared" si="302"/>
        <v>8.3175358689137179E-3</v>
      </c>
      <c r="AH204" s="13">
        <f t="shared" si="303"/>
        <v>9.6864981236159976E-3</v>
      </c>
      <c r="AI204" s="13">
        <f t="shared" si="304"/>
        <v>1.6321778691326966E-2</v>
      </c>
      <c r="AJ204" s="13">
        <f t="shared" si="305"/>
        <v>1.3751123277418599E-2</v>
      </c>
      <c r="AK204" s="13">
        <f t="shared" si="306"/>
        <v>7.7235614641780704E-3</v>
      </c>
      <c r="AL204" s="13">
        <f t="shared" si="307"/>
        <v>3.4311727991200573E-4</v>
      </c>
      <c r="AM204" s="13">
        <f t="shared" si="308"/>
        <v>4.390417109844745E-3</v>
      </c>
      <c r="AN204" s="13">
        <f t="shared" si="309"/>
        <v>6.8695674648363275E-3</v>
      </c>
      <c r="AO204" s="13">
        <f t="shared" si="310"/>
        <v>5.3743136441547134E-3</v>
      </c>
      <c r="AP204" s="13">
        <f t="shared" si="311"/>
        <v>2.8030146287563655E-3</v>
      </c>
      <c r="AQ204" s="13">
        <f t="shared" si="312"/>
        <v>1.0964503836086504E-3</v>
      </c>
      <c r="AR204" s="13">
        <f t="shared" si="313"/>
        <v>3.0312405720623499E-3</v>
      </c>
      <c r="AS204" s="13">
        <f t="shared" si="314"/>
        <v>5.1076495495054894E-3</v>
      </c>
      <c r="AT204" s="13">
        <f t="shared" si="315"/>
        <v>4.3032024843238058E-3</v>
      </c>
      <c r="AU204" s="13">
        <f t="shared" si="316"/>
        <v>2.4169697420324378E-3</v>
      </c>
      <c r="AV204" s="13">
        <f t="shared" si="317"/>
        <v>1.018150334869434E-3</v>
      </c>
      <c r="AW204" s="13">
        <f t="shared" si="318"/>
        <v>2.5128373963384806E-5</v>
      </c>
      <c r="AX204" s="13">
        <f t="shared" si="319"/>
        <v>1.2329776890644872E-3</v>
      </c>
      <c r="AY204" s="13">
        <f t="shared" si="320"/>
        <v>1.9292069991878294E-3</v>
      </c>
      <c r="AZ204" s="13">
        <f t="shared" si="321"/>
        <v>1.5092891293674703E-3</v>
      </c>
      <c r="BA204" s="13">
        <f t="shared" si="322"/>
        <v>7.8718135724015269E-4</v>
      </c>
      <c r="BB204" s="13">
        <f t="shared" si="323"/>
        <v>3.0792036982642647E-4</v>
      </c>
      <c r="BC204" s="13">
        <f t="shared" si="324"/>
        <v>9.6358942733565869E-5</v>
      </c>
      <c r="BD204" s="13">
        <f t="shared" si="325"/>
        <v>7.9048342070729206E-4</v>
      </c>
      <c r="BE204" s="13">
        <f t="shared" si="326"/>
        <v>1.3319669592968587E-3</v>
      </c>
      <c r="BF204" s="13">
        <f t="shared" si="327"/>
        <v>1.122184181340006E-3</v>
      </c>
      <c r="BG204" s="13">
        <f t="shared" si="328"/>
        <v>6.3029458203904109E-4</v>
      </c>
      <c r="BH204" s="13">
        <f t="shared" si="329"/>
        <v>2.6551207017999439E-4</v>
      </c>
      <c r="BI204" s="13">
        <f t="shared" si="330"/>
        <v>8.9477728567115774E-5</v>
      </c>
      <c r="BJ204" s="14">
        <f t="shared" si="331"/>
        <v>0.4078214037597338</v>
      </c>
      <c r="BK204" s="14">
        <f t="shared" si="332"/>
        <v>0.23371991081147206</v>
      </c>
      <c r="BL204" s="14">
        <f t="shared" si="333"/>
        <v>0.33263945409898238</v>
      </c>
      <c r="BM204" s="14">
        <f t="shared" si="334"/>
        <v>0.62740668825751167</v>
      </c>
      <c r="BN204" s="14">
        <f t="shared" si="335"/>
        <v>0.36963299731175092</v>
      </c>
    </row>
    <row r="205" spans="1:66" x14ac:dyDescent="0.25">
      <c r="A205" t="s">
        <v>21</v>
      </c>
      <c r="B205" t="s">
        <v>23</v>
      </c>
      <c r="C205" t="s">
        <v>274</v>
      </c>
      <c r="D205" s="11">
        <v>44232</v>
      </c>
      <c r="E205" s="10">
        <f>VLOOKUP(A205,home!$A$2:$E$405,3,FALSE)</f>
        <v>1.3974</v>
      </c>
      <c r="F205" s="10">
        <f>VLOOKUP(B205,home!$B$2:$E$405,3,FALSE)</f>
        <v>1.6194999999999999</v>
      </c>
      <c r="G205" s="10">
        <f>VLOOKUP(C205,away!$B$2:$E$405,4,FALSE)</f>
        <v>0.75329999999999997</v>
      </c>
      <c r="H205" s="10">
        <f>VLOOKUP(A205,away!$A$2:$E$405,3,FALSE)</f>
        <v>1.3632</v>
      </c>
      <c r="I205" s="10">
        <f>VLOOKUP(C205,away!$B$2:$E$405,3,FALSE)</f>
        <v>1.5057</v>
      </c>
      <c r="J205" s="10">
        <f>VLOOKUP(B205,home!$B$2:$E$405,4,FALSE)</f>
        <v>0.81079999999999997</v>
      </c>
      <c r="K205" s="12">
        <f t="shared" si="280"/>
        <v>1.7047851696899998</v>
      </c>
      <c r="L205" s="12">
        <f t="shared" si="281"/>
        <v>1.664223950592</v>
      </c>
      <c r="M205" s="13">
        <f t="shared" si="282"/>
        <v>3.4423730225809072E-2</v>
      </c>
      <c r="N205" s="13">
        <f t="shared" si="283"/>
        <v>5.8685064774368696E-2</v>
      </c>
      <c r="O205" s="13">
        <f t="shared" si="284"/>
        <v>5.7288796310509212E-2</v>
      </c>
      <c r="P205" s="13">
        <f t="shared" si="285"/>
        <v>9.7665090339547275E-2</v>
      </c>
      <c r="Q205" s="13">
        <f t="shared" si="286"/>
        <v>5.0022714054820394E-2</v>
      </c>
      <c r="R205" s="13">
        <f t="shared" si="287"/>
        <v>4.7670693460268025E-2</v>
      </c>
      <c r="S205" s="13">
        <f t="shared" si="288"/>
        <v>6.927248883591719E-2</v>
      </c>
      <c r="T205" s="13">
        <f t="shared" si="289"/>
        <v>8.3248998803647153E-2</v>
      </c>
      <c r="U205" s="13">
        <f t="shared" si="290"/>
        <v>8.1268291239902993E-2</v>
      </c>
      <c r="V205" s="13">
        <f t="shared" si="291"/>
        <v>2.1837338615689143E-2</v>
      </c>
      <c r="W205" s="13">
        <f t="shared" si="292"/>
        <v>2.8425993689433774E-2</v>
      </c>
      <c r="X205" s="13">
        <f t="shared" si="293"/>
        <v>4.7307219517332737E-2</v>
      </c>
      <c r="Y205" s="13">
        <f t="shared" si="294"/>
        <v>3.9364903878329235E-2</v>
      </c>
      <c r="Z205" s="13">
        <f t="shared" si="295"/>
        <v>2.6444903265969162E-2</v>
      </c>
      <c r="AA205" s="13">
        <f t="shared" si="296"/>
        <v>4.5082878901710866E-2</v>
      </c>
      <c r="AB205" s="13">
        <f t="shared" si="297"/>
        <v>3.8428311679283442E-2</v>
      </c>
      <c r="AC205" s="13">
        <f t="shared" si="298"/>
        <v>3.8722300624569332E-3</v>
      </c>
      <c r="AD205" s="13">
        <f t="shared" si="299"/>
        <v>1.2115053118862053E-2</v>
      </c>
      <c r="AE205" s="13">
        <f t="shared" si="300"/>
        <v>2.0162161563104537E-2</v>
      </c>
      <c r="AF205" s="13">
        <f t="shared" si="301"/>
        <v>1.6777176084512006E-2</v>
      </c>
      <c r="AG205" s="13">
        <f t="shared" si="302"/>
        <v>9.3069927543813994E-3</v>
      </c>
      <c r="AH205" s="13">
        <f t="shared" si="303"/>
        <v>1.1002560346578623E-2</v>
      </c>
      <c r="AI205" s="13">
        <f t="shared" si="304"/>
        <v>1.8757001707466501E-2</v>
      </c>
      <c r="AJ205" s="13">
        <f t="shared" si="305"/>
        <v>1.5988329169369448E-2</v>
      </c>
      <c r="AK205" s="13">
        <f t="shared" si="306"/>
        <v>9.0855554853543578E-3</v>
      </c>
      <c r="AL205" s="13">
        <f t="shared" si="307"/>
        <v>4.3944301955030639E-4</v>
      </c>
      <c r="AM205" s="13">
        <f t="shared" si="308"/>
        <v>4.1307125774085211E-3</v>
      </c>
      <c r="AN205" s="13">
        <f t="shared" si="309"/>
        <v>6.8744308043348712E-3</v>
      </c>
      <c r="AO205" s="13">
        <f t="shared" si="310"/>
        <v>5.7202961956307613E-3</v>
      </c>
      <c r="AP205" s="13">
        <f t="shared" si="311"/>
        <v>3.1732846444163382E-3</v>
      </c>
      <c r="AQ205" s="13">
        <f t="shared" si="312"/>
        <v>1.3202640768208724E-3</v>
      </c>
      <c r="AR205" s="13">
        <f t="shared" si="313"/>
        <v>3.6621448893219919E-3</v>
      </c>
      <c r="AS205" s="13">
        <f t="shared" si="314"/>
        <v>6.2431702965721567E-3</v>
      </c>
      <c r="AT205" s="13">
        <f t="shared" si="315"/>
        <v>5.3216320667226662E-3</v>
      </c>
      <c r="AU205" s="13">
        <f t="shared" si="316"/>
        <v>3.0240798086318488E-3</v>
      </c>
      <c r="AV205" s="13">
        <f t="shared" si="317"/>
        <v>1.2888516024286369E-3</v>
      </c>
      <c r="AW205" s="13">
        <f t="shared" si="318"/>
        <v>3.4632312846991914E-5</v>
      </c>
      <c r="AX205" s="13">
        <f t="shared" si="319"/>
        <v>1.1736629237030008E-3</v>
      </c>
      <c r="AY205" s="13">
        <f t="shared" si="320"/>
        <v>1.9532379475483649E-3</v>
      </c>
      <c r="AZ205" s="13">
        <f t="shared" si="321"/>
        <v>1.6253126867575749E-3</v>
      </c>
      <c r="BA205" s="13">
        <f t="shared" si="322"/>
        <v>9.0162810016766325E-4</v>
      </c>
      <c r="BB205" s="13">
        <f t="shared" si="323"/>
        <v>3.7512776970644707E-4</v>
      </c>
      <c r="BC205" s="13">
        <f t="shared" si="324"/>
        <v>1.2485932377552585E-4</v>
      </c>
      <c r="BD205" s="13">
        <f t="shared" si="325"/>
        <v>1.0157715392246256E-3</v>
      </c>
      <c r="BE205" s="13">
        <f t="shared" si="326"/>
        <v>1.7316722558633258E-3</v>
      </c>
      <c r="BF205" s="13">
        <f t="shared" si="327"/>
        <v>1.4760645902797125E-3</v>
      </c>
      <c r="BG205" s="13">
        <f t="shared" si="328"/>
        <v>8.3879100767113334E-4</v>
      </c>
      <c r="BH205" s="13">
        <f t="shared" si="329"/>
        <v>3.5748961758676965E-4</v>
      </c>
      <c r="BI205" s="13">
        <f t="shared" si="330"/>
        <v>1.2188859967601486E-4</v>
      </c>
      <c r="BJ205" s="14">
        <f t="shared" si="331"/>
        <v>0.39278909528906203</v>
      </c>
      <c r="BK205" s="14">
        <f t="shared" si="332"/>
        <v>0.2294635590465183</v>
      </c>
      <c r="BL205" s="14">
        <f t="shared" si="333"/>
        <v>0.34965397457442232</v>
      </c>
      <c r="BM205" s="14">
        <f t="shared" si="334"/>
        <v>0.65067683737594784</v>
      </c>
      <c r="BN205" s="14">
        <f t="shared" si="335"/>
        <v>0.34575608916532269</v>
      </c>
    </row>
    <row r="206" spans="1:66" x14ac:dyDescent="0.25">
      <c r="A206" t="s">
        <v>24</v>
      </c>
      <c r="B206" t="s">
        <v>25</v>
      </c>
      <c r="C206" t="s">
        <v>293</v>
      </c>
      <c r="D206" s="11">
        <v>44232</v>
      </c>
      <c r="E206" s="10">
        <f>VLOOKUP(A206,home!$A$2:$E$405,3,FALSE)</f>
        <v>1.6263000000000001</v>
      </c>
      <c r="F206" s="10">
        <f>VLOOKUP(B206,home!$B$2:$E$405,3,FALSE)</f>
        <v>1.1651</v>
      </c>
      <c r="G206" s="10">
        <f>VLOOKUP(C206,away!$B$2:$E$405,4,FALSE)</f>
        <v>0.90620000000000001</v>
      </c>
      <c r="H206" s="10">
        <f>VLOOKUP(A206,away!$A$2:$E$405,3,FALSE)</f>
        <v>1.4262999999999999</v>
      </c>
      <c r="I206" s="10">
        <f>VLOOKUP(C206,away!$B$2:$E$405,3,FALSE)</f>
        <v>0.66420000000000001</v>
      </c>
      <c r="J206" s="10">
        <f>VLOOKUP(B206,home!$B$2:$E$405,4,FALSE)</f>
        <v>0.84870000000000001</v>
      </c>
      <c r="K206" s="12">
        <f t="shared" si="280"/>
        <v>1.7170696902060001</v>
      </c>
      <c r="L206" s="12">
        <f t="shared" si="281"/>
        <v>0.80401463800200001</v>
      </c>
      <c r="M206" s="13">
        <f t="shared" si="282"/>
        <v>8.0372409412139273E-2</v>
      </c>
      <c r="N206" s="13">
        <f t="shared" si="283"/>
        <v>0.13800502813041177</v>
      </c>
      <c r="O206" s="13">
        <f t="shared" si="284"/>
        <v>6.4620593658849701E-2</v>
      </c>
      <c r="P206" s="13">
        <f t="shared" si="285"/>
        <v>0.11095806273472884</v>
      </c>
      <c r="Q206" s="13">
        <f t="shared" si="286"/>
        <v>0.11848212544937828</v>
      </c>
      <c r="R206" s="13">
        <f t="shared" si="287"/>
        <v>2.5977951609047187E-2</v>
      </c>
      <c r="S206" s="13">
        <f t="shared" si="288"/>
        <v>3.829576522557409E-2</v>
      </c>
      <c r="T206" s="13">
        <f t="shared" si="289"/>
        <v>9.5261363202889415E-2</v>
      </c>
      <c r="U206" s="13">
        <f t="shared" si="290"/>
        <v>4.4605953321533109E-2</v>
      </c>
      <c r="V206" s="13">
        <f t="shared" si="291"/>
        <v>5.8743540800373552E-3</v>
      </c>
      <c r="W206" s="13">
        <f t="shared" si="292"/>
        <v>6.7814022146770805E-2</v>
      </c>
      <c r="X206" s="13">
        <f t="shared" si="293"/>
        <v>5.4523466467795531E-2</v>
      </c>
      <c r="Y206" s="13">
        <f t="shared" si="294"/>
        <v>2.1918832577359406E-2</v>
      </c>
      <c r="Z206" s="13">
        <f t="shared" si="295"/>
        <v>6.9622177863271819E-3</v>
      </c>
      <c r="AA206" s="13">
        <f t="shared" si="296"/>
        <v>1.1954613137515517E-2</v>
      </c>
      <c r="AB206" s="13">
        <f t="shared" si="297"/>
        <v>1.0263451938283177E-2</v>
      </c>
      <c r="AC206" s="13">
        <f t="shared" si="298"/>
        <v>5.0686466390195987E-4</v>
      </c>
      <c r="AD206" s="13">
        <f t="shared" si="299"/>
        <v>2.9110350499794626E-2</v>
      </c>
      <c r="AE206" s="13">
        <f t="shared" si="300"/>
        <v>2.3405147919203714E-2</v>
      </c>
      <c r="AF206" s="13">
        <f t="shared" si="301"/>
        <v>9.4090407658209193E-3</v>
      </c>
      <c r="AG206" s="13">
        <f t="shared" si="302"/>
        <v>2.5216688350925224E-3</v>
      </c>
      <c r="AH206" s="13">
        <f t="shared" si="303"/>
        <v>1.3994312532912339E-3</v>
      </c>
      <c r="AI206" s="13">
        <f t="shared" si="304"/>
        <v>2.4029209885533731E-3</v>
      </c>
      <c r="AJ206" s="13">
        <f t="shared" si="305"/>
        <v>2.0629913987024184E-3</v>
      </c>
      <c r="AK206" s="13">
        <f t="shared" si="306"/>
        <v>1.1807666672892015E-3</v>
      </c>
      <c r="AL206" s="13">
        <f t="shared" si="307"/>
        <v>2.7990063548726443E-5</v>
      </c>
      <c r="AM206" s="13">
        <f t="shared" si="308"/>
        <v>9.9969001028940869E-3</v>
      </c>
      <c r="AN206" s="13">
        <f t="shared" si="309"/>
        <v>8.037654017370546E-3</v>
      </c>
      <c r="AO206" s="13">
        <f t="shared" si="310"/>
        <v>3.23119574258075E-3</v>
      </c>
      <c r="AP206" s="13">
        <f t="shared" si="311"/>
        <v>8.6597622509488844E-4</v>
      </c>
      <c r="AQ206" s="13">
        <f t="shared" si="312"/>
        <v>1.7406439028450131E-4</v>
      </c>
      <c r="AR206" s="13">
        <f t="shared" si="313"/>
        <v>2.2503264250472738E-4</v>
      </c>
      <c r="AS206" s="13">
        <f t="shared" si="314"/>
        <v>3.8639672975182977E-4</v>
      </c>
      <c r="AT206" s="13">
        <f t="shared" si="315"/>
        <v>3.3173505652579305E-4</v>
      </c>
      <c r="AU206" s="13">
        <f t="shared" si="316"/>
        <v>1.8987073691307114E-4</v>
      </c>
      <c r="AV206" s="13">
        <f t="shared" si="317"/>
        <v>8.1505321852627964E-5</v>
      </c>
      <c r="AW206" s="13">
        <f t="shared" si="318"/>
        <v>1.0733794130986784E-6</v>
      </c>
      <c r="AX206" s="13">
        <f t="shared" si="319"/>
        <v>2.8608956937827808E-3</v>
      </c>
      <c r="AY206" s="13">
        <f t="shared" si="320"/>
        <v>2.3002020155982431E-3</v>
      </c>
      <c r="AZ206" s="13">
        <f t="shared" si="321"/>
        <v>9.2469804545134598E-4</v>
      </c>
      <c r="BA206" s="13">
        <f t="shared" si="322"/>
        <v>2.4782358809157364E-4</v>
      </c>
      <c r="BB206" s="13">
        <f t="shared" si="323"/>
        <v>4.9813448116950833E-5</v>
      </c>
      <c r="BC206" s="13">
        <f t="shared" si="324"/>
        <v>8.0101482910763292E-6</v>
      </c>
      <c r="BD206" s="13">
        <f t="shared" si="325"/>
        <v>3.0154923100345294E-5</v>
      </c>
      <c r="BE206" s="13">
        <f t="shared" si="326"/>
        <v>5.1778104466095643E-5</v>
      </c>
      <c r="BF206" s="13">
        <f t="shared" si="327"/>
        <v>4.445330689752639E-5</v>
      </c>
      <c r="BG206" s="13">
        <f t="shared" si="328"/>
        <v>2.5443141967722629E-5</v>
      </c>
      <c r="BH206" s="13">
        <f t="shared" si="329"/>
        <v>1.0921911974096188E-5</v>
      </c>
      <c r="BI206" s="13">
        <f t="shared" si="330"/>
        <v>3.7507368019637087E-6</v>
      </c>
      <c r="BJ206" s="14">
        <f t="shared" si="331"/>
        <v>0.58914827941207382</v>
      </c>
      <c r="BK206" s="14">
        <f t="shared" si="332"/>
        <v>0.23833564819552849</v>
      </c>
      <c r="BL206" s="14">
        <f t="shared" si="333"/>
        <v>0.16584971658582079</v>
      </c>
      <c r="BM206" s="14">
        <f t="shared" si="334"/>
        <v>0.45958056234900985</v>
      </c>
      <c r="BN206" s="14">
        <f t="shared" si="335"/>
        <v>0.53841617099455508</v>
      </c>
    </row>
    <row r="207" spans="1:66" x14ac:dyDescent="0.25">
      <c r="A207" t="s">
        <v>24</v>
      </c>
      <c r="B207" t="s">
        <v>180</v>
      </c>
      <c r="C207" t="s">
        <v>287</v>
      </c>
      <c r="D207" s="11">
        <v>44232</v>
      </c>
      <c r="E207" s="10">
        <f>VLOOKUP(A207,home!$A$2:$E$405,3,FALSE)</f>
        <v>1.6263000000000001</v>
      </c>
      <c r="F207" s="10">
        <f>VLOOKUP(B207,home!$B$2:$E$405,3,FALSE)</f>
        <v>1.0680000000000001</v>
      </c>
      <c r="G207" s="10">
        <f>VLOOKUP(C207,away!$B$2:$E$405,4,FALSE)</f>
        <v>1.1003000000000001</v>
      </c>
      <c r="H207" s="10">
        <f>VLOOKUP(A207,away!$A$2:$E$405,3,FALSE)</f>
        <v>1.4262999999999999</v>
      </c>
      <c r="I207" s="10">
        <f>VLOOKUP(C207,away!$B$2:$E$405,3,FALSE)</f>
        <v>0.81179999999999997</v>
      </c>
      <c r="J207" s="10">
        <f>VLOOKUP(B207,home!$B$2:$E$405,4,FALSE)</f>
        <v>1.2177</v>
      </c>
      <c r="K207" s="12">
        <f t="shared" si="280"/>
        <v>1.9110983065200002</v>
      </c>
      <c r="L207" s="12">
        <f t="shared" si="281"/>
        <v>1.4099387130179999</v>
      </c>
      <c r="M207" s="13">
        <f t="shared" si="282"/>
        <v>3.6115359993995219E-2</v>
      </c>
      <c r="N207" s="13">
        <f t="shared" si="283"/>
        <v>6.9020003323884416E-2</v>
      </c>
      <c r="O207" s="13">
        <f t="shared" si="284"/>
        <v>5.092044419011537E-2</v>
      </c>
      <c r="P207" s="13">
        <f t="shared" si="285"/>
        <v>9.7313974658975663E-2</v>
      </c>
      <c r="Q207" s="13">
        <f t="shared" si="286"/>
        <v>6.5952005734140159E-2</v>
      </c>
      <c r="R207" s="13">
        <f t="shared" si="287"/>
        <v>3.5897352773858089E-2</v>
      </c>
      <c r="S207" s="13">
        <f t="shared" si="288"/>
        <v>6.5553892204745501E-2</v>
      </c>
      <c r="T207" s="13">
        <f t="shared" si="289"/>
        <v>9.2988286085749314E-2</v>
      </c>
      <c r="U207" s="13">
        <f t="shared" si="290"/>
        <v>6.8603370094671212E-2</v>
      </c>
      <c r="V207" s="13">
        <f t="shared" si="291"/>
        <v>1.962633629160216E-2</v>
      </c>
      <c r="W207" s="13">
        <f t="shared" si="292"/>
        <v>4.2013588823370876E-2</v>
      </c>
      <c r="X207" s="13">
        <f t="shared" si="293"/>
        <v>5.9236585354890951E-2</v>
      </c>
      <c r="Y207" s="13">
        <f t="shared" si="294"/>
        <v>4.175997745942793E-2</v>
      </c>
      <c r="Z207" s="13">
        <f t="shared" si="295"/>
        <v>1.6871022456908861E-2</v>
      </c>
      <c r="AA207" s="13">
        <f t="shared" si="296"/>
        <v>3.2242182446659412E-2</v>
      </c>
      <c r="AB207" s="13">
        <f t="shared" si="297"/>
        <v>3.0808990136159845E-2</v>
      </c>
      <c r="AC207" s="13">
        <f t="shared" si="298"/>
        <v>3.3052363191988523E-3</v>
      </c>
      <c r="AD207" s="13">
        <f t="shared" si="299"/>
        <v>2.0073024612792919E-2</v>
      </c>
      <c r="AE207" s="13">
        <f t="shared" si="300"/>
        <v>2.830173448893988E-2</v>
      </c>
      <c r="AF207" s="13">
        <f t="shared" si="301"/>
        <v>1.9951855550756525E-2</v>
      </c>
      <c r="AG207" s="13">
        <f t="shared" si="302"/>
        <v>9.3769645125182256E-3</v>
      </c>
      <c r="AH207" s="13">
        <f t="shared" si="303"/>
        <v>5.9467769225479659E-3</v>
      </c>
      <c r="AI207" s="13">
        <f t="shared" si="304"/>
        <v>1.1364875305933634E-2</v>
      </c>
      <c r="AJ207" s="13">
        <f t="shared" si="305"/>
        <v>1.0859696975490371E-2</v>
      </c>
      <c r="AK207" s="13">
        <f t="shared" si="306"/>
        <v>6.917982833060006E-3</v>
      </c>
      <c r="AL207" s="13">
        <f t="shared" si="307"/>
        <v>3.562425333286692E-4</v>
      </c>
      <c r="AM207" s="13">
        <f t="shared" si="308"/>
        <v>7.6723046688485655E-3</v>
      </c>
      <c r="AN207" s="13">
        <f t="shared" si="309"/>
        <v>1.0817479370678338E-2</v>
      </c>
      <c r="AO207" s="13">
        <f t="shared" si="310"/>
        <v>7.6259914709964913E-3</v>
      </c>
      <c r="AP207" s="13">
        <f t="shared" si="311"/>
        <v>3.5840602000343441E-3</v>
      </c>
      <c r="AQ207" s="13">
        <f t="shared" si="312"/>
        <v>1.2633263064538651E-3</v>
      </c>
      <c r="AR207" s="13">
        <f t="shared" si="313"/>
        <v>1.6769182001564842E-3</v>
      </c>
      <c r="AS207" s="13">
        <f t="shared" si="314"/>
        <v>3.2047555324916229E-3</v>
      </c>
      <c r="AT207" s="13">
        <f t="shared" si="315"/>
        <v>3.0623014354776716E-3</v>
      </c>
      <c r="AU207" s="13">
        <f t="shared" si="316"/>
        <v>1.9507863624650484E-3</v>
      </c>
      <c r="AV207" s="13">
        <f t="shared" si="317"/>
        <v>9.320361284223162E-4</v>
      </c>
      <c r="AW207" s="13">
        <f t="shared" si="318"/>
        <v>2.6664075638115248E-5</v>
      </c>
      <c r="AX207" s="13">
        <f t="shared" si="319"/>
        <v>2.4437547432903314E-3</v>
      </c>
      <c r="AY207" s="13">
        <f t="shared" si="320"/>
        <v>3.4455444176864024E-3</v>
      </c>
      <c r="AZ207" s="13">
        <f t="shared" si="321"/>
        <v>2.4290032309595604E-3</v>
      </c>
      <c r="BA207" s="13">
        <f t="shared" si="322"/>
        <v>1.1415818964585617E-3</v>
      </c>
      <c r="BB207" s="13">
        <f t="shared" si="323"/>
        <v>4.0239012747435819E-4</v>
      </c>
      <c r="BC207" s="13">
        <f t="shared" si="324"/>
        <v>1.134690836924691E-4</v>
      </c>
      <c r="BD207" s="13">
        <f t="shared" si="325"/>
        <v>3.9405864816084875E-4</v>
      </c>
      <c r="BE207" s="13">
        <f t="shared" si="326"/>
        <v>7.5308481516975852E-4</v>
      </c>
      <c r="BF207" s="13">
        <f t="shared" si="327"/>
        <v>7.1960955746842663E-4</v>
      </c>
      <c r="BG207" s="13">
        <f t="shared" si="328"/>
        <v>4.5841486887783901E-4</v>
      </c>
      <c r="BH207" s="13">
        <f t="shared" si="329"/>
        <v>2.1901896989900651E-4</v>
      </c>
      <c r="BI207" s="13">
        <f t="shared" si="330"/>
        <v>8.3713356493949245E-5</v>
      </c>
      <c r="BJ207" s="14">
        <f t="shared" si="331"/>
        <v>0.48961293146304452</v>
      </c>
      <c r="BK207" s="14">
        <f t="shared" si="332"/>
        <v>0.22571658641953246</v>
      </c>
      <c r="BL207" s="14">
        <f t="shared" si="333"/>
        <v>0.26701636955357883</v>
      </c>
      <c r="BM207" s="14">
        <f t="shared" si="334"/>
        <v>0.64057888887604753</v>
      </c>
      <c r="BN207" s="14">
        <f t="shared" si="335"/>
        <v>0.3552191406749689</v>
      </c>
    </row>
    <row r="208" spans="1:66" x14ac:dyDescent="0.25">
      <c r="A208" t="s">
        <v>24</v>
      </c>
      <c r="B208" t="s">
        <v>286</v>
      </c>
      <c r="C208" t="s">
        <v>326</v>
      </c>
      <c r="D208" s="11">
        <v>44232</v>
      </c>
      <c r="E208" s="10">
        <f>VLOOKUP(A208,home!$A$2:$E$405,3,FALSE)</f>
        <v>1.6263000000000001</v>
      </c>
      <c r="F208" s="10">
        <f>VLOOKUP(B208,home!$B$2:$E$405,3,FALSE)</f>
        <v>1.6181000000000001</v>
      </c>
      <c r="G208" s="10">
        <f>VLOOKUP(C208,away!$B$2:$E$405,4,FALSE)</f>
        <v>0.87380000000000002</v>
      </c>
      <c r="H208" s="10">
        <f>VLOOKUP(A208,away!$A$2:$E$405,3,FALSE)</f>
        <v>1.4262999999999999</v>
      </c>
      <c r="I208" s="10">
        <f>VLOOKUP(C208,away!$B$2:$E$405,3,FALSE)</f>
        <v>0.77490000000000003</v>
      </c>
      <c r="J208" s="10">
        <f>VLOOKUP(B208,home!$B$2:$E$405,4,FALSE)</f>
        <v>0.73799999999999999</v>
      </c>
      <c r="K208" s="12">
        <f t="shared" si="280"/>
        <v>2.2994187070140004</v>
      </c>
      <c r="L208" s="12">
        <f t="shared" si="281"/>
        <v>0.81566702405999991</v>
      </c>
      <c r="M208" s="13">
        <f t="shared" si="282"/>
        <v>4.437470269349067E-2</v>
      </c>
      <c r="N208" s="13">
        <f t="shared" si="283"/>
        <v>0.102036021491597</v>
      </c>
      <c r="O208" s="13">
        <f t="shared" si="284"/>
        <v>3.6194981689546796E-2</v>
      </c>
      <c r="P208" s="13">
        <f t="shared" si="285"/>
        <v>8.3227417996973113E-2</v>
      </c>
      <c r="Q208" s="13">
        <f t="shared" si="286"/>
        <v>0.11731176830353041</v>
      </c>
      <c r="R208" s="13">
        <f t="shared" si="287"/>
        <v>1.4761526500309412E-2</v>
      </c>
      <c r="S208" s="13">
        <f t="shared" si="288"/>
        <v>3.9024504312109902E-2</v>
      </c>
      <c r="T208" s="13">
        <f t="shared" si="289"/>
        <v>9.5687340939356866E-2</v>
      </c>
      <c r="U208" s="13">
        <f t="shared" si="290"/>
        <v>3.3942930178894368E-2</v>
      </c>
      <c r="V208" s="13">
        <f t="shared" si="291"/>
        <v>8.1325333163179483E-3</v>
      </c>
      <c r="W208" s="13">
        <f t="shared" si="292"/>
        <v>8.9916291530009948E-2</v>
      </c>
      <c r="X208" s="13">
        <f t="shared" si="293"/>
        <v>7.3341753926794581E-2</v>
      </c>
      <c r="Y208" s="13">
        <f t="shared" si="294"/>
        <v>2.9911225082404676E-2</v>
      </c>
      <c r="Z208" s="13">
        <f t="shared" si="295"/>
        <v>4.0134967970300679E-3</v>
      </c>
      <c r="AA208" s="13">
        <f t="shared" si="296"/>
        <v>9.2287096156317104E-3</v>
      </c>
      <c r="AB208" s="13">
        <f t="shared" si="297"/>
        <v>1.0610333765891773E-2</v>
      </c>
      <c r="AC208" s="13">
        <f t="shared" si="298"/>
        <v>9.5331589369554144E-4</v>
      </c>
      <c r="AD208" s="13">
        <f t="shared" si="299"/>
        <v>5.1688800702357367E-2</v>
      </c>
      <c r="AE208" s="13">
        <f t="shared" si="300"/>
        <v>4.2160850246122261E-2</v>
      </c>
      <c r="AF208" s="13">
        <f t="shared" si="301"/>
        <v>1.719460762604693E-2</v>
      </c>
      <c r="AG208" s="13">
        <f t="shared" si="302"/>
        <v>4.6750248107390261E-3</v>
      </c>
      <c r="AH208" s="13">
        <f t="shared" si="303"/>
        <v>8.184192471269641E-4</v>
      </c>
      <c r="AI208" s="13">
        <f t="shared" si="304"/>
        <v>1.8818885270240554E-3</v>
      </c>
      <c r="AJ208" s="13">
        <f t="shared" si="305"/>
        <v>2.1636248417770685E-3</v>
      </c>
      <c r="AK208" s="13">
        <f t="shared" si="306"/>
        <v>1.6583598120474656E-3</v>
      </c>
      <c r="AL208" s="13">
        <f t="shared" si="307"/>
        <v>7.1520046830101232E-5</v>
      </c>
      <c r="AM208" s="13">
        <f t="shared" si="308"/>
        <v>2.3770839055623775E-2</v>
      </c>
      <c r="AN208" s="13">
        <f t="shared" si="309"/>
        <v>1.9389089551909863E-2</v>
      </c>
      <c r="AO208" s="13">
        <f t="shared" si="310"/>
        <v>7.9075204870195769E-3</v>
      </c>
      <c r="AP208" s="13">
        <f t="shared" si="311"/>
        <v>2.14996790111358E-3</v>
      </c>
      <c r="AQ208" s="13">
        <f t="shared" si="312"/>
        <v>4.3841447993145941E-4</v>
      </c>
      <c r="AR208" s="13">
        <f t="shared" si="313"/>
        <v>1.3351151834749533E-4</v>
      </c>
      <c r="AS208" s="13">
        <f t="shared" si="314"/>
        <v>3.0699888289007372E-4</v>
      </c>
      <c r="AT208" s="13">
        <f t="shared" si="315"/>
        <v>3.5295948717491799E-4</v>
      </c>
      <c r="AU208" s="13">
        <f t="shared" si="316"/>
        <v>2.7053388254269148E-4</v>
      </c>
      <c r="AV208" s="13">
        <f t="shared" si="317"/>
        <v>1.5551766759994834E-4</v>
      </c>
      <c r="AW208" s="13">
        <f t="shared" si="318"/>
        <v>3.7261150005813555E-6</v>
      </c>
      <c r="AX208" s="13">
        <f t="shared" si="319"/>
        <v>9.1098520009867193E-3</v>
      </c>
      <c r="AY208" s="13">
        <f t="shared" si="320"/>
        <v>7.4306058712718731E-3</v>
      </c>
      <c r="AZ208" s="13">
        <f t="shared" si="321"/>
        <v>3.0304500889915455E-3</v>
      </c>
      <c r="BA208" s="13">
        <f t="shared" si="322"/>
        <v>8.2394606855003196E-4</v>
      </c>
      <c r="BB208" s="13">
        <f t="shared" si="323"/>
        <v>1.6801640943003528E-4</v>
      </c>
      <c r="BC208" s="13">
        <f t="shared" si="324"/>
        <v>2.7409088934608689E-5</v>
      </c>
      <c r="BD208" s="13">
        <f t="shared" si="325"/>
        <v>1.8150157141372259E-5</v>
      </c>
      <c r="BE208" s="13">
        <f t="shared" si="326"/>
        <v>4.1734810866115122E-5</v>
      </c>
      <c r="BF208" s="13">
        <f t="shared" si="327"/>
        <v>4.798290241961816E-5</v>
      </c>
      <c r="BG208" s="13">
        <f t="shared" si="328"/>
        <v>3.6777594480165775E-5</v>
      </c>
      <c r="BH208" s="13">
        <f t="shared" si="329"/>
        <v>2.1141772186667015E-5</v>
      </c>
      <c r="BI208" s="13">
        <f t="shared" si="330"/>
        <v>9.7227572930900797E-6</v>
      </c>
      <c r="BJ208" s="14">
        <f t="shared" si="331"/>
        <v>0.69816979566272208</v>
      </c>
      <c r="BK208" s="14">
        <f t="shared" si="332"/>
        <v>0.18321460013068916</v>
      </c>
      <c r="BL208" s="14">
        <f t="shared" si="333"/>
        <v>0.11265580561119175</v>
      </c>
      <c r="BM208" s="14">
        <f t="shared" si="334"/>
        <v>0.59272039976991431</v>
      </c>
      <c r="BN208" s="14">
        <f t="shared" si="335"/>
        <v>0.3979064186754474</v>
      </c>
    </row>
    <row r="209" spans="1:66" x14ac:dyDescent="0.25">
      <c r="A209" t="s">
        <v>24</v>
      </c>
      <c r="B209" t="s">
        <v>290</v>
      </c>
      <c r="C209" t="s">
        <v>292</v>
      </c>
      <c r="D209" s="11">
        <v>44232</v>
      </c>
      <c r="E209" s="10">
        <f>VLOOKUP(A209,home!$A$2:$E$405,3,FALSE)</f>
        <v>1.6263000000000001</v>
      </c>
      <c r="F209" s="10">
        <f>VLOOKUP(B209,home!$B$2:$E$405,3,FALSE)</f>
        <v>1.0032000000000001</v>
      </c>
      <c r="G209" s="10">
        <f>VLOOKUP(C209,away!$B$2:$E$405,4,FALSE)</f>
        <v>0.74429999999999996</v>
      </c>
      <c r="H209" s="10">
        <f>VLOOKUP(A209,away!$A$2:$E$405,3,FALSE)</f>
        <v>1.4262999999999999</v>
      </c>
      <c r="I209" s="10">
        <f>VLOOKUP(C209,away!$B$2:$E$405,3,FALSE)</f>
        <v>1.5128999999999999</v>
      </c>
      <c r="J209" s="10">
        <f>VLOOKUP(B209,home!$B$2:$E$405,4,FALSE)</f>
        <v>0.99629999999999996</v>
      </c>
      <c r="K209" s="12">
        <f t="shared" si="280"/>
        <v>1.214328546288</v>
      </c>
      <c r="L209" s="12">
        <f t="shared" si="281"/>
        <v>2.1498652277009995</v>
      </c>
      <c r="M209" s="13">
        <f t="shared" si="282"/>
        <v>3.4589892150072181E-2</v>
      </c>
      <c r="N209" s="13">
        <f t="shared" si="283"/>
        <v>4.2003493450855849E-2</v>
      </c>
      <c r="O209" s="13">
        <f t="shared" si="284"/>
        <v>7.4363606363367946E-2</v>
      </c>
      <c r="P209" s="13">
        <f t="shared" si="285"/>
        <v>9.0301850011961657E-2</v>
      </c>
      <c r="Q209" s="13">
        <f t="shared" si="286"/>
        <v>2.5503020570597664E-2</v>
      </c>
      <c r="R209" s="13">
        <f t="shared" si="287"/>
        <v>7.9935865763524766E-2</v>
      </c>
      <c r="S209" s="13">
        <f t="shared" si="288"/>
        <v>5.8936466758872263E-2</v>
      </c>
      <c r="T209" s="13">
        <f t="shared" si="289"/>
        <v>5.4828057126071222E-2</v>
      </c>
      <c r="U209" s="13">
        <f t="shared" si="290"/>
        <v>9.706840366889373E-2</v>
      </c>
      <c r="V209" s="13">
        <f t="shared" si="291"/>
        <v>1.7095784187807855E-2</v>
      </c>
      <c r="W209" s="13">
        <f t="shared" si="292"/>
        <v>1.0323015298482272E-2</v>
      </c>
      <c r="X209" s="13">
        <f t="shared" si="293"/>
        <v>2.2193091635232493E-2</v>
      </c>
      <c r="Y209" s="13">
        <f t="shared" si="294"/>
        <v>2.3856078000884129E-2</v>
      </c>
      <c r="Z209" s="13">
        <f t="shared" si="295"/>
        <v>5.7283779417058915E-2</v>
      </c>
      <c r="AA209" s="13">
        <f t="shared" si="296"/>
        <v>6.9561328585399596E-2</v>
      </c>
      <c r="AB209" s="13">
        <f t="shared" si="297"/>
        <v>4.2235153509485111E-2</v>
      </c>
      <c r="AC209" s="13">
        <f t="shared" si="298"/>
        <v>2.7894365297281474E-3</v>
      </c>
      <c r="AD209" s="13">
        <f t="shared" si="299"/>
        <v>3.1338830401786912E-3</v>
      </c>
      <c r="AE209" s="13">
        <f t="shared" si="300"/>
        <v>6.7374261757620632E-3</v>
      </c>
      <c r="AF209" s="13">
        <f t="shared" si="301"/>
        <v>7.2422791297366918E-3</v>
      </c>
      <c r="AG209" s="13">
        <f t="shared" si="302"/>
        <v>5.1899746901085241E-3</v>
      </c>
      <c r="AH209" s="13">
        <f t="shared" si="303"/>
        <v>3.0788101370007308E-2</v>
      </c>
      <c r="AI209" s="13">
        <f t="shared" si="304"/>
        <v>3.7386870379608549E-2</v>
      </c>
      <c r="AJ209" s="13">
        <f t="shared" si="305"/>
        <v>2.2699971979163975E-2</v>
      </c>
      <c r="AK209" s="13">
        <f t="shared" si="306"/>
        <v>9.1884079914121737E-3</v>
      </c>
      <c r="AL209" s="13">
        <f t="shared" si="307"/>
        <v>2.9128888639784012E-4</v>
      </c>
      <c r="AM209" s="13">
        <f t="shared" si="308"/>
        <v>7.6111272728336156E-4</v>
      </c>
      <c r="AN209" s="13">
        <f t="shared" si="309"/>
        <v>1.6362897867471728E-3</v>
      </c>
      <c r="AO209" s="13">
        <f t="shared" si="310"/>
        <v>1.7589012574850155E-3</v>
      </c>
      <c r="AP209" s="13">
        <f t="shared" si="311"/>
        <v>1.2604668841421994E-3</v>
      </c>
      <c r="AQ209" s="13">
        <f t="shared" si="312"/>
        <v>6.7745848122148489E-4</v>
      </c>
      <c r="AR209" s="13">
        <f t="shared" si="313"/>
        <v>1.3238053712462441E-2</v>
      </c>
      <c r="AS209" s="13">
        <f t="shared" si="314"/>
        <v>1.6075346520336976E-2</v>
      </c>
      <c r="AT209" s="13">
        <f t="shared" si="315"/>
        <v>9.7603760855583324E-3</v>
      </c>
      <c r="AU209" s="13">
        <f t="shared" si="316"/>
        <v>3.9507677677334029E-3</v>
      </c>
      <c r="AV209" s="13">
        <f t="shared" si="317"/>
        <v>1.1993825200282977E-3</v>
      </c>
      <c r="AW209" s="13">
        <f t="shared" si="318"/>
        <v>2.1123644714478474E-5</v>
      </c>
      <c r="AX209" s="13">
        <f t="shared" si="319"/>
        <v>1.5404015194721656E-4</v>
      </c>
      <c r="AY209" s="13">
        <f t="shared" si="320"/>
        <v>3.3116556634109931E-4</v>
      </c>
      <c r="AZ209" s="13">
        <f t="shared" si="321"/>
        <v>3.5598066784431901E-4</v>
      </c>
      <c r="BA209" s="13">
        <f t="shared" si="322"/>
        <v>2.5510348651076029E-4</v>
      </c>
      <c r="BB209" s="13">
        <f t="shared" si="323"/>
        <v>1.3710952877869366E-4</v>
      </c>
      <c r="BC209" s="13">
        <f t="shared" si="324"/>
        <v>5.8953401661556591E-5</v>
      </c>
      <c r="BD209" s="13">
        <f t="shared" si="325"/>
        <v>4.7433385598101875E-3</v>
      </c>
      <c r="BE209" s="13">
        <f t="shared" si="326"/>
        <v>5.7599714178861198E-3</v>
      </c>
      <c r="BF209" s="13">
        <f t="shared" si="327"/>
        <v>3.4972488592710425E-3</v>
      </c>
      <c r="BG209" s="13">
        <f t="shared" si="328"/>
        <v>1.4156030410953234E-3</v>
      </c>
      <c r="BH209" s="13">
        <f t="shared" si="329"/>
        <v>4.2975179575353915E-4</v>
      </c>
      <c r="BI209" s="13">
        <f t="shared" si="330"/>
        <v>1.0437197468041053E-4</v>
      </c>
      <c r="BJ209" s="14">
        <f t="shared" si="331"/>
        <v>0.20839690105787245</v>
      </c>
      <c r="BK209" s="14">
        <f t="shared" si="332"/>
        <v>0.20433588409118106</v>
      </c>
      <c r="BL209" s="14">
        <f t="shared" si="333"/>
        <v>0.52340192186547918</v>
      </c>
      <c r="BM209" s="14">
        <f t="shared" si="334"/>
        <v>0.64641071619958479</v>
      </c>
      <c r="BN209" s="14">
        <f t="shared" si="335"/>
        <v>0.34669772831038004</v>
      </c>
    </row>
    <row r="210" spans="1:66" x14ac:dyDescent="0.25">
      <c r="A210" t="s">
        <v>24</v>
      </c>
      <c r="B210" t="s">
        <v>185</v>
      </c>
      <c r="C210" t="s">
        <v>295</v>
      </c>
      <c r="D210" s="11">
        <v>44232</v>
      </c>
      <c r="E210" s="10">
        <f>VLOOKUP(A210,home!$A$2:$E$405,3,FALSE)</f>
        <v>1.6263000000000001</v>
      </c>
      <c r="F210" s="10">
        <f>VLOOKUP(B210,home!$B$2:$E$405,3,FALSE)</f>
        <v>0.4531</v>
      </c>
      <c r="G210" s="10">
        <f>VLOOKUP(C210,away!$B$2:$E$405,4,FALSE)</f>
        <v>0.64729999999999999</v>
      </c>
      <c r="H210" s="10">
        <f>VLOOKUP(A210,away!$A$2:$E$405,3,FALSE)</f>
        <v>1.4262999999999999</v>
      </c>
      <c r="I210" s="10">
        <f>VLOOKUP(C210,away!$B$2:$E$405,3,FALSE)</f>
        <v>1.3653</v>
      </c>
      <c r="J210" s="10">
        <f>VLOOKUP(B210,home!$B$2:$E$405,4,FALSE)</f>
        <v>0.70109999999999995</v>
      </c>
      <c r="K210" s="12">
        <f t="shared" si="280"/>
        <v>0.47698017786900004</v>
      </c>
      <c r="L210" s="12">
        <f t="shared" si="281"/>
        <v>1.3652712331289998</v>
      </c>
      <c r="M210" s="13">
        <f t="shared" si="282"/>
        <v>0.1584602650161798</v>
      </c>
      <c r="N210" s="13">
        <f t="shared" si="283"/>
        <v>7.558240539258633E-2</v>
      </c>
      <c r="O210" s="13">
        <f t="shared" si="284"/>
        <v>0.21634124142058786</v>
      </c>
      <c r="P210" s="13">
        <f t="shared" si="285"/>
        <v>0.10319048381319228</v>
      </c>
      <c r="Q210" s="13">
        <f t="shared" si="286"/>
        <v>1.802565458396134E-2</v>
      </c>
      <c r="R210" s="13">
        <f t="shared" si="287"/>
        <v>0.14768223672547237</v>
      </c>
      <c r="S210" s="13">
        <f t="shared" si="288"/>
        <v>1.6799599490309833E-2</v>
      </c>
      <c r="T210" s="13">
        <f t="shared" si="289"/>
        <v>2.4609907661802304E-2</v>
      </c>
      <c r="U210" s="13">
        <f t="shared" si="290"/>
        <v>7.044149954140759E-2</v>
      </c>
      <c r="V210" s="13">
        <f t="shared" si="291"/>
        <v>1.2155580097256014E-3</v>
      </c>
      <c r="W210" s="13">
        <f t="shared" si="292"/>
        <v>2.8659599765543456E-3</v>
      </c>
      <c r="X210" s="13">
        <f t="shared" si="293"/>
        <v>3.9128127112887101E-3</v>
      </c>
      <c r="Y210" s="13">
        <f t="shared" si="294"/>
        <v>2.6710253176719821E-3</v>
      </c>
      <c r="Z210" s="13">
        <f t="shared" si="295"/>
        <v>6.7208769815144814E-2</v>
      </c>
      <c r="AA210" s="13">
        <f t="shared" si="296"/>
        <v>3.2057250980784456E-2</v>
      </c>
      <c r="AB210" s="13">
        <f t="shared" si="297"/>
        <v>7.64533663740287E-3</v>
      </c>
      <c r="AC210" s="13">
        <f t="shared" si="298"/>
        <v>4.9473766780657258E-5</v>
      </c>
      <c r="AD210" s="13">
        <f t="shared" si="299"/>
        <v>3.4175152484558171E-4</v>
      </c>
      <c r="AE210" s="13">
        <f t="shared" si="300"/>
        <v>4.6658352574964322E-4</v>
      </c>
      <c r="AF210" s="13">
        <f t="shared" si="301"/>
        <v>3.1850653277894605E-4</v>
      </c>
      <c r="AG210" s="13">
        <f t="shared" si="302"/>
        <v>1.4494926892225123E-4</v>
      </c>
      <c r="AH210" s="13">
        <f t="shared" si="303"/>
        <v>2.2939550010651472E-2</v>
      </c>
      <c r="AI210" s="13">
        <f t="shared" si="304"/>
        <v>1.0941710644315362E-2</v>
      </c>
      <c r="AJ210" s="13">
        <f t="shared" si="305"/>
        <v>2.6094895446583354E-3</v>
      </c>
      <c r="AK210" s="13">
        <f t="shared" si="306"/>
        <v>4.1489159571947627E-4</v>
      </c>
      <c r="AL210" s="13">
        <f t="shared" si="307"/>
        <v>1.2887071543483253E-6</v>
      </c>
      <c r="AM210" s="13">
        <f t="shared" si="308"/>
        <v>3.2601740621569527E-5</v>
      </c>
      <c r="AN210" s="13">
        <f t="shared" si="309"/>
        <v>4.4510218620562021E-5</v>
      </c>
      <c r="AO210" s="13">
        <f t="shared" si="310"/>
        <v>3.0384260531468052E-5</v>
      </c>
      <c r="AP210" s="13">
        <f t="shared" si="311"/>
        <v>1.3827585614503389E-5</v>
      </c>
      <c r="AQ210" s="13">
        <f t="shared" si="312"/>
        <v>4.7196012157774665E-6</v>
      </c>
      <c r="AR210" s="13">
        <f t="shared" si="313"/>
        <v>6.2637415460932971E-3</v>
      </c>
      <c r="AS210" s="13">
        <f t="shared" si="314"/>
        <v>2.9876805567810266E-3</v>
      </c>
      <c r="AT210" s="13">
        <f t="shared" si="315"/>
        <v>7.1253220169458333E-4</v>
      </c>
      <c r="AU210" s="13">
        <f t="shared" si="316"/>
        <v>1.1328791210055753E-4</v>
      </c>
      <c r="AV210" s="13">
        <f t="shared" si="317"/>
        <v>1.3509022116032891E-5</v>
      </c>
      <c r="AW210" s="13">
        <f t="shared" si="318"/>
        <v>2.3311542405555008E-8</v>
      </c>
      <c r="AX210" s="13">
        <f t="shared" si="319"/>
        <v>2.5917306734192045E-6</v>
      </c>
      <c r="AY210" s="13">
        <f t="shared" si="320"/>
        <v>3.5384153324372901E-6</v>
      </c>
      <c r="AZ210" s="13">
        <f t="shared" si="321"/>
        <v>2.4154483321196101E-6</v>
      </c>
      <c r="BA210" s="13">
        <f t="shared" si="322"/>
        <v>1.0992473743174416E-6</v>
      </c>
      <c r="BB210" s="13">
        <f t="shared" si="323"/>
        <v>3.7519270456204731E-7</v>
      </c>
      <c r="BC210" s="13">
        <f t="shared" si="324"/>
        <v>1.0244796128368614E-7</v>
      </c>
      <c r="BD210" s="13">
        <f t="shared" si="325"/>
        <v>1.4252843574393556E-3</v>
      </c>
      <c r="BE210" s="13">
        <f t="shared" si="326"/>
        <v>6.7983238632532731E-4</v>
      </c>
      <c r="BF210" s="13">
        <f t="shared" si="327"/>
        <v>1.6213328627528065E-4</v>
      </c>
      <c r="BG210" s="13">
        <f t="shared" si="328"/>
        <v>2.5778121242022955E-5</v>
      </c>
      <c r="BH210" s="13">
        <f t="shared" si="329"/>
        <v>3.0739132137871891E-6</v>
      </c>
      <c r="BI210" s="13">
        <f t="shared" si="330"/>
        <v>2.9323913429321674E-7</v>
      </c>
      <c r="BJ210" s="14">
        <f t="shared" si="331"/>
        <v>0.12907572238514348</v>
      </c>
      <c r="BK210" s="14">
        <f t="shared" si="332"/>
        <v>0.27972020721867497</v>
      </c>
      <c r="BL210" s="14">
        <f t="shared" si="333"/>
        <v>0.52346035364341525</v>
      </c>
      <c r="BM210" s="14">
        <f t="shared" si="334"/>
        <v>0.28017925100660879</v>
      </c>
      <c r="BN210" s="14">
        <f t="shared" si="335"/>
        <v>0.71928228695197993</v>
      </c>
    </row>
    <row r="211" spans="1:66" x14ac:dyDescent="0.25">
      <c r="A211" t="s">
        <v>24</v>
      </c>
      <c r="B211" t="s">
        <v>184</v>
      </c>
      <c r="C211" t="s">
        <v>26</v>
      </c>
      <c r="D211" s="11">
        <v>44232</v>
      </c>
      <c r="E211" s="10">
        <f>VLOOKUP(A211,home!$A$2:$E$405,3,FALSE)</f>
        <v>1.6263000000000001</v>
      </c>
      <c r="F211" s="10">
        <f>VLOOKUP(B211,home!$B$2:$E$405,3,FALSE)</f>
        <v>1.0356000000000001</v>
      </c>
      <c r="G211" s="10">
        <f>VLOOKUP(C211,away!$B$2:$E$405,4,FALSE)</f>
        <v>1.1974</v>
      </c>
      <c r="H211" s="10">
        <f>VLOOKUP(A211,away!$A$2:$E$405,3,FALSE)</f>
        <v>1.4262999999999999</v>
      </c>
      <c r="I211" s="10">
        <f>VLOOKUP(C211,away!$B$2:$E$405,3,FALSE)</f>
        <v>0.95940000000000003</v>
      </c>
      <c r="J211" s="10">
        <f>VLOOKUP(B211,home!$B$2:$E$405,4,FALSE)</f>
        <v>0.95940000000000003</v>
      </c>
      <c r="K211" s="12">
        <f t="shared" si="280"/>
        <v>2.0166566256720002</v>
      </c>
      <c r="L211" s="12">
        <f t="shared" si="281"/>
        <v>1.3128354958680002</v>
      </c>
      <c r="M211" s="13">
        <f t="shared" si="282"/>
        <v>3.5811288231763501E-2</v>
      </c>
      <c r="N211" s="13">
        <f t="shared" si="283"/>
        <v>7.2219071686435599E-2</v>
      </c>
      <c r="O211" s="13">
        <f t="shared" si="284"/>
        <v>4.701433034341912E-2</v>
      </c>
      <c r="P211" s="13">
        <f t="shared" si="285"/>
        <v>9.4811760788588342E-2</v>
      </c>
      <c r="Q211" s="13">
        <f t="shared" si="286"/>
        <v>7.2820534708165768E-2</v>
      </c>
      <c r="R211" s="13">
        <f t="shared" si="287"/>
        <v>3.0861040844652309E-2</v>
      </c>
      <c r="S211" s="13">
        <f t="shared" si="288"/>
        <v>6.2754444392336156E-2</v>
      </c>
      <c r="T211" s="13">
        <f t="shared" si="289"/>
        <v>9.5601382792967718E-2</v>
      </c>
      <c r="U211" s="13">
        <f t="shared" si="290"/>
        <v>6.2236122494502305E-2</v>
      </c>
      <c r="V211" s="13">
        <f t="shared" si="291"/>
        <v>1.8460533485793774E-2</v>
      </c>
      <c r="W211" s="13">
        <f t="shared" si="292"/>
        <v>4.8951337934733462E-2</v>
      </c>
      <c r="X211" s="13">
        <f t="shared" si="293"/>
        <v>6.4265054010947856E-2</v>
      </c>
      <c r="Y211" s="13">
        <f t="shared" si="294"/>
        <v>4.218472202472328E-2</v>
      </c>
      <c r="Z211" s="13">
        <f t="shared" si="295"/>
        <v>1.3505156620097237E-2</v>
      </c>
      <c r="AA211" s="13">
        <f t="shared" si="296"/>
        <v>2.723526357865717E-2</v>
      </c>
      <c r="AB211" s="13">
        <f t="shared" si="297"/>
        <v>2.7462087373911152E-2</v>
      </c>
      <c r="AC211" s="13">
        <f t="shared" si="298"/>
        <v>3.0546857068457179E-3</v>
      </c>
      <c r="AD211" s="13">
        <f t="shared" si="299"/>
        <v>2.467950999539734E-2</v>
      </c>
      <c r="AE211" s="13">
        <f t="shared" si="300"/>
        <v>3.2400136742586731E-2</v>
      </c>
      <c r="AF211" s="13">
        <f t="shared" si="301"/>
        <v>2.1268024793322439E-2</v>
      </c>
      <c r="AG211" s="13">
        <f t="shared" si="302"/>
        <v>9.3071392918914597E-3</v>
      </c>
      <c r="AH211" s="13">
        <f t="shared" si="303"/>
        <v>4.4325122470300904E-3</v>
      </c>
      <c r="AI211" s="13">
        <f t="shared" si="304"/>
        <v>8.9388551913455183E-3</v>
      </c>
      <c r="AJ211" s="13">
        <f t="shared" si="305"/>
        <v>9.0133007737747475E-3</v>
      </c>
      <c r="AK211" s="13">
        <f t="shared" si="306"/>
        <v>6.0589109082024722E-3</v>
      </c>
      <c r="AL211" s="13">
        <f t="shared" si="307"/>
        <v>3.2349590849389424E-4</v>
      </c>
      <c r="AM211" s="13">
        <f t="shared" si="308"/>
        <v>9.9540194701112743E-3</v>
      </c>
      <c r="AN211" s="13">
        <f t="shared" si="309"/>
        <v>1.3067990086923264E-2</v>
      </c>
      <c r="AO211" s="13">
        <f t="shared" si="310"/>
        <v>8.5780606228820083E-3</v>
      </c>
      <c r="AP211" s="13">
        <f t="shared" si="311"/>
        <v>3.7538608238090214E-3</v>
      </c>
      <c r="AQ211" s="13">
        <f t="shared" si="312"/>
        <v>1.2320504340111941E-3</v>
      </c>
      <c r="AR211" s="13">
        <f t="shared" si="313"/>
        <v>1.1638318827541468E-3</v>
      </c>
      <c r="AS211" s="13">
        <f t="shared" si="314"/>
        <v>2.3470492775244686E-3</v>
      </c>
      <c r="AT211" s="13">
        <f t="shared" si="315"/>
        <v>2.3665962381492008E-3</v>
      </c>
      <c r="AU211" s="13">
        <f t="shared" si="316"/>
        <v>1.5908706613180061E-3</v>
      </c>
      <c r="AV211" s="13">
        <f t="shared" si="317"/>
        <v>8.0205996493353828E-4</v>
      </c>
      <c r="AW211" s="13">
        <f t="shared" si="318"/>
        <v>2.3790773343210878E-5</v>
      </c>
      <c r="AX211" s="13">
        <f t="shared" si="319"/>
        <v>3.3456398860779988E-3</v>
      </c>
      <c r="AY211" s="13">
        <f t="shared" si="320"/>
        <v>4.3922747988349694E-3</v>
      </c>
      <c r="AZ211" s="13">
        <f t="shared" si="321"/>
        <v>2.8831671317585141E-3</v>
      </c>
      <c r="BA211" s="13">
        <f t="shared" si="322"/>
        <v>1.2617080503641693E-3</v>
      </c>
      <c r="BB211" s="13">
        <f t="shared" si="323"/>
        <v>4.1410377848512297E-4</v>
      </c>
      <c r="BC211" s="13">
        <f t="shared" si="324"/>
        <v>1.0873002787366582E-4</v>
      </c>
      <c r="BD211" s="13">
        <f t="shared" si="325"/>
        <v>2.5465330115042093E-4</v>
      </c>
      <c r="BE211" s="13">
        <f t="shared" si="326"/>
        <v>5.1354826701424357E-4</v>
      </c>
      <c r="BF211" s="13">
        <f t="shared" si="327"/>
        <v>5.1782525763832395E-4</v>
      </c>
      <c r="BG211" s="13">
        <f t="shared" si="328"/>
        <v>3.4809191225221233E-4</v>
      </c>
      <c r="BH211" s="13">
        <f t="shared" si="329"/>
        <v>1.754954652965651E-4</v>
      </c>
      <c r="BI211" s="13">
        <f t="shared" si="330"/>
        <v>7.0782818573141671E-5</v>
      </c>
      <c r="BJ211" s="14">
        <f t="shared" si="331"/>
        <v>0.53268851909230297</v>
      </c>
      <c r="BK211" s="14">
        <f t="shared" si="332"/>
        <v>0.21960848331265637</v>
      </c>
      <c r="BL211" s="14">
        <f t="shared" si="333"/>
        <v>0.23340322880209916</v>
      </c>
      <c r="BM211" s="14">
        <f t="shared" si="334"/>
        <v>0.64129887719863909</v>
      </c>
      <c r="BN211" s="14">
        <f t="shared" si="335"/>
        <v>0.35353802660302464</v>
      </c>
    </row>
    <row r="212" spans="1:66" x14ac:dyDescent="0.25">
      <c r="A212" t="s">
        <v>196</v>
      </c>
      <c r="B212" t="s">
        <v>206</v>
      </c>
      <c r="C212" t="s">
        <v>307</v>
      </c>
      <c r="D212" s="11">
        <v>44232</v>
      </c>
      <c r="E212" s="10">
        <f>VLOOKUP(A212,home!$A$2:$E$405,3,FALSE)</f>
        <v>1.6077999999999999</v>
      </c>
      <c r="F212" s="10">
        <f>VLOOKUP(B212,home!$B$2:$E$405,3,FALSE)</f>
        <v>0.622</v>
      </c>
      <c r="G212" s="10">
        <f>VLOOKUP(C212,away!$B$2:$E$405,4,FALSE)</f>
        <v>0.84150000000000003</v>
      </c>
      <c r="H212" s="10">
        <f>VLOOKUP(A212,away!$A$2:$E$405,3,FALSE)</f>
        <v>1.3987000000000001</v>
      </c>
      <c r="I212" s="10">
        <f>VLOOKUP(C212,away!$B$2:$E$405,3,FALSE)</f>
        <v>1.2196</v>
      </c>
      <c r="J212" s="10">
        <f>VLOOKUP(B212,home!$B$2:$E$405,4,FALSE)</f>
        <v>1.5981000000000001</v>
      </c>
      <c r="K212" s="12">
        <f t="shared" si="280"/>
        <v>0.84154342139999994</v>
      </c>
      <c r="L212" s="12">
        <f t="shared" si="281"/>
        <v>2.7261261084120005</v>
      </c>
      <c r="M212" s="13">
        <f t="shared" si="282"/>
        <v>2.8221546575855041E-2</v>
      </c>
      <c r="N212" s="13">
        <f t="shared" si="283"/>
        <v>2.3749656862644502E-2</v>
      </c>
      <c r="O212" s="13">
        <f t="shared" si="284"/>
        <v>7.69354949402037E-2</v>
      </c>
      <c r="P212" s="13">
        <f t="shared" si="285"/>
        <v>6.4744559639081406E-2</v>
      </c>
      <c r="Q212" s="13">
        <f t="shared" si="286"/>
        <v>9.9931837466329214E-3</v>
      </c>
      <c r="R212" s="13">
        <f t="shared" si="287"/>
        <v>0.10486793071004438</v>
      </c>
      <c r="S212" s="13">
        <f t="shared" si="288"/>
        <v>3.7133489403136731E-2</v>
      </c>
      <c r="T212" s="13">
        <f t="shared" si="289"/>
        <v>2.7242679117854454E-2</v>
      </c>
      <c r="U212" s="13">
        <f t="shared" si="290"/>
        <v>8.825091720486887E-2</v>
      </c>
      <c r="V212" s="13">
        <f t="shared" si="291"/>
        <v>9.4655471556359307E-3</v>
      </c>
      <c r="W212" s="13">
        <f t="shared" si="292"/>
        <v>2.8032326802734471E-3</v>
      </c>
      <c r="X212" s="13">
        <f t="shared" si="293"/>
        <v>7.6419657976471919E-3</v>
      </c>
      <c r="Y212" s="13">
        <f t="shared" si="294"/>
        <v>1.0416481240278778E-2</v>
      </c>
      <c r="Z212" s="13">
        <f t="shared" si="295"/>
        <v>9.5294401281264193E-2</v>
      </c>
      <c r="AA212" s="13">
        <f t="shared" si="296"/>
        <v>8.0194376494499606E-2</v>
      </c>
      <c r="AB212" s="13">
        <f t="shared" si="297"/>
        <v>3.3743524986110461E-2</v>
      </c>
      <c r="AC212" s="13">
        <f t="shared" si="298"/>
        <v>1.3572136290603881E-3</v>
      </c>
      <c r="AD212" s="13">
        <f t="shared" si="299"/>
        <v>5.8976050518440195E-4</v>
      </c>
      <c r="AE212" s="13">
        <f t="shared" si="300"/>
        <v>1.6077615108934487E-3</v>
      </c>
      <c r="AF212" s="13">
        <f t="shared" si="301"/>
        <v>2.1914803154732786E-3</v>
      </c>
      <c r="AG212" s="13">
        <f t="shared" si="302"/>
        <v>1.9914172346942238E-3</v>
      </c>
      <c r="AH212" s="13">
        <f t="shared" si="303"/>
        <v>6.4946138829586081E-2</v>
      </c>
      <c r="AI212" s="13">
        <f t="shared" si="304"/>
        <v>5.4654995877369258E-2</v>
      </c>
      <c r="AJ212" s="13">
        <f t="shared" si="305"/>
        <v>2.2997276113622105E-2</v>
      </c>
      <c r="AK212" s="13">
        <f t="shared" si="306"/>
        <v>6.4510688078460157E-3</v>
      </c>
      <c r="AL212" s="13">
        <f t="shared" si="307"/>
        <v>1.2454625548389121E-4</v>
      </c>
      <c r="AM212" s="13">
        <f t="shared" si="308"/>
        <v>9.9261814667894841E-5</v>
      </c>
      <c r="AN212" s="13">
        <f t="shared" si="309"/>
        <v>2.7060022453450136E-4</v>
      </c>
      <c r="AO212" s="13">
        <f t="shared" si="310"/>
        <v>3.6884516852282701E-4</v>
      </c>
      <c r="AP212" s="13">
        <f t="shared" si="311"/>
        <v>3.351728146239009E-4</v>
      </c>
      <c r="AQ212" s="13">
        <f t="shared" si="312"/>
        <v>2.2843084019403799E-4</v>
      </c>
      <c r="AR212" s="13">
        <f t="shared" si="313"/>
        <v>3.5410272940776984E-2</v>
      </c>
      <c r="AS212" s="13">
        <f t="shared" si="314"/>
        <v>2.9799282243289302E-2</v>
      </c>
      <c r="AT212" s="13">
        <f t="shared" si="315"/>
        <v>1.2538694967140971E-2</v>
      </c>
      <c r="AU212" s="13">
        <f t="shared" si="316"/>
        <v>3.5172854208462587E-3</v>
      </c>
      <c r="AV212" s="13">
        <f t="shared" si="317"/>
        <v>7.3998710177482446E-4</v>
      </c>
      <c r="AW212" s="13">
        <f t="shared" si="318"/>
        <v>7.9368951941334987E-6</v>
      </c>
      <c r="AX212" s="13">
        <f t="shared" si="319"/>
        <v>1.3922187854998818E-5</v>
      </c>
      <c r="AY212" s="13">
        <f t="shared" si="320"/>
        <v>3.7953639797728733E-5</v>
      </c>
      <c r="AZ212" s="13">
        <f t="shared" si="321"/>
        <v>5.1733204180926548E-5</v>
      </c>
      <c r="BA212" s="13">
        <f t="shared" si="322"/>
        <v>4.7010412863144238E-5</v>
      </c>
      <c r="BB212" s="13">
        <f t="shared" si="323"/>
        <v>3.203907846836122E-5</v>
      </c>
      <c r="BC212" s="13">
        <f t="shared" si="324"/>
        <v>1.7468513660412046E-5</v>
      </c>
      <c r="BD212" s="13">
        <f t="shared" si="325"/>
        <v>1.6088811594974533E-2</v>
      </c>
      <c r="BE212" s="13">
        <f t="shared" si="326"/>
        <v>1.3539433555894858E-2</v>
      </c>
      <c r="BF212" s="13">
        <f t="shared" si="327"/>
        <v>5.697010619222862E-3</v>
      </c>
      <c r="BG212" s="13">
        <f t="shared" si="328"/>
        <v>1.5980939360843137E-3</v>
      </c>
      <c r="BH212" s="13">
        <f t="shared" si="329"/>
        <v>3.3621635967274641E-4</v>
      </c>
      <c r="BI212" s="13">
        <f t="shared" si="330"/>
        <v>5.658813312993122E-5</v>
      </c>
      <c r="BJ212" s="14">
        <f t="shared" si="331"/>
        <v>8.9730056910945349E-2</v>
      </c>
      <c r="BK212" s="14">
        <f t="shared" si="332"/>
        <v>0.14108485629805112</v>
      </c>
      <c r="BL212" s="14">
        <f t="shared" si="333"/>
        <v>0.6523634008369581</v>
      </c>
      <c r="BM212" s="14">
        <f t="shared" si="334"/>
        <v>0.66993032610815328</v>
      </c>
      <c r="BN212" s="14">
        <f t="shared" si="335"/>
        <v>0.30851237247446195</v>
      </c>
    </row>
    <row r="213" spans="1:66" x14ac:dyDescent="0.25">
      <c r="A213" t="s">
        <v>196</v>
      </c>
      <c r="B213" t="s">
        <v>306</v>
      </c>
      <c r="C213" t="s">
        <v>197</v>
      </c>
      <c r="D213" s="11">
        <v>44232</v>
      </c>
      <c r="E213" s="10">
        <f>VLOOKUP(A213,home!$A$2:$E$405,3,FALSE)</f>
        <v>1.6077999999999999</v>
      </c>
      <c r="F213" s="10">
        <f>VLOOKUP(B213,home!$B$2:$E$405,3,FALSE)</f>
        <v>1.4269000000000001</v>
      </c>
      <c r="G213" s="10">
        <f>VLOOKUP(C213,away!$B$2:$E$405,4,FALSE)</f>
        <v>0.98780000000000001</v>
      </c>
      <c r="H213" s="10">
        <f>VLOOKUP(A213,away!$A$2:$E$405,3,FALSE)</f>
        <v>1.3987000000000001</v>
      </c>
      <c r="I213" s="10">
        <f>VLOOKUP(C213,away!$B$2:$E$405,3,FALSE)</f>
        <v>0.58879999999999999</v>
      </c>
      <c r="J213" s="10">
        <f>VLOOKUP(B213,home!$B$2:$E$405,4,FALSE)</f>
        <v>0.75700000000000001</v>
      </c>
      <c r="K213" s="12">
        <f t="shared" si="280"/>
        <v>2.2661809481960002</v>
      </c>
      <c r="L213" s="12">
        <f t="shared" si="281"/>
        <v>0.62343080192</v>
      </c>
      <c r="M213" s="13">
        <f t="shared" si="282"/>
        <v>5.5597794258847567E-2</v>
      </c>
      <c r="N213" s="13">
        <f t="shared" si="283"/>
        <v>0.12599466211112131</v>
      </c>
      <c r="O213" s="13">
        <f t="shared" si="284"/>
        <v>3.4661377459776509E-2</v>
      </c>
      <c r="P213" s="13">
        <f t="shared" si="285"/>
        <v>7.8548953237575797E-2</v>
      </c>
      <c r="Q213" s="13">
        <f t="shared" si="286"/>
        <v>0.1427633514253078</v>
      </c>
      <c r="R213" s="13">
        <f t="shared" si="287"/>
        <v>1.080448517270014E-2</v>
      </c>
      <c r="S213" s="13">
        <f t="shared" si="288"/>
        <v>2.7743627858658332E-2</v>
      </c>
      <c r="T213" s="13">
        <f t="shared" si="289"/>
        <v>8.900307066386641E-2</v>
      </c>
      <c r="U213" s="13">
        <f t="shared" si="290"/>
        <v>2.4484918453439228E-2</v>
      </c>
      <c r="V213" s="13">
        <f t="shared" si="291"/>
        <v>4.3551546450937093E-3</v>
      </c>
      <c r="W213" s="13">
        <f t="shared" si="292"/>
        <v>0.10784252903354762</v>
      </c>
      <c r="X213" s="13">
        <f t="shared" si="293"/>
        <v>6.7232354356465476E-2</v>
      </c>
      <c r="Y213" s="13">
        <f t="shared" si="294"/>
        <v>2.0957360295710437E-2</v>
      </c>
      <c r="Z213" s="13">
        <f t="shared" si="295"/>
        <v>2.2452829518497335E-3</v>
      </c>
      <c r="AA213" s="13">
        <f t="shared" si="296"/>
        <v>5.0882174487911422E-3</v>
      </c>
      <c r="AB213" s="13">
        <f t="shared" si="297"/>
        <v>5.7654107213644737E-3</v>
      </c>
      <c r="AC213" s="13">
        <f t="shared" si="298"/>
        <v>3.8456206212874824E-4</v>
      </c>
      <c r="AD213" s="13">
        <f t="shared" si="299"/>
        <v>6.1097671175274919E-2</v>
      </c>
      <c r="AE213" s="13">
        <f t="shared" si="300"/>
        <v>3.8090170136246111E-2</v>
      </c>
      <c r="AF213" s="13">
        <f t="shared" si="301"/>
        <v>1.1873292656654573E-2</v>
      </c>
      <c r="AG213" s="13">
        <f t="shared" si="302"/>
        <v>2.46739212078967E-3</v>
      </c>
      <c r="AH213" s="13">
        <f t="shared" si="303"/>
        <v>3.499446378022459E-4</v>
      </c>
      <c r="AI213" s="13">
        <f t="shared" si="304"/>
        <v>7.930378711107994E-4</v>
      </c>
      <c r="AJ213" s="13">
        <f t="shared" si="305"/>
        <v>8.9858365735460456E-4</v>
      </c>
      <c r="AK213" s="13">
        <f t="shared" si="306"/>
        <v>6.7878438821909596E-4</v>
      </c>
      <c r="AL213" s="13">
        <f t="shared" si="307"/>
        <v>2.173247902207182E-5</v>
      </c>
      <c r="AM213" s="13">
        <f t="shared" si="308"/>
        <v>2.7691675679310367E-2</v>
      </c>
      <c r="AN213" s="13">
        <f t="shared" si="309"/>
        <v>1.7263843575261024E-2</v>
      </c>
      <c r="AO213" s="13">
        <f t="shared" si="310"/>
        <v>5.381405922173209E-3</v>
      </c>
      <c r="AP213" s="13">
        <f t="shared" si="311"/>
        <v>1.118311403172494E-3</v>
      </c>
      <c r="AQ213" s="13">
        <f t="shared" si="312"/>
        <v>1.7429744371902703E-4</v>
      </c>
      <c r="AR213" s="13">
        <f t="shared" si="313"/>
        <v>4.3633253234531625E-5</v>
      </c>
      <c r="AS213" s="13">
        <f t="shared" si="314"/>
        <v>9.8880847187907055E-5</v>
      </c>
      <c r="AT213" s="13">
        <f t="shared" si="315"/>
        <v>1.1204094601935753E-4</v>
      </c>
      <c r="AU213" s="13">
        <f t="shared" si="316"/>
        <v>8.4635019095641509E-5</v>
      </c>
      <c r="AV213" s="13">
        <f t="shared" si="317"/>
        <v>4.7949566956186877E-5</v>
      </c>
      <c r="AW213" s="13">
        <f t="shared" si="318"/>
        <v>8.528832949008101E-7</v>
      </c>
      <c r="AX213" s="13">
        <f t="shared" si="319"/>
        <v>1.0459057974679286E-2</v>
      </c>
      <c r="AY213" s="13">
        <f t="shared" si="320"/>
        <v>6.5204989004820791E-3</v>
      </c>
      <c r="AZ213" s="13">
        <f t="shared" si="321"/>
        <v>2.03253992922301E-3</v>
      </c>
      <c r="BA213" s="13">
        <f t="shared" si="322"/>
        <v>4.223826660033072E-4</v>
      </c>
      <c r="BB213" s="13">
        <f t="shared" si="323"/>
        <v>6.5831591045887309E-5</v>
      </c>
      <c r="BC213" s="13">
        <f t="shared" si="324"/>
        <v>8.208288319481403E-6</v>
      </c>
      <c r="BD213" s="13">
        <f t="shared" si="325"/>
        <v>4.533719009063747E-6</v>
      </c>
      <c r="BE213" s="13">
        <f t="shared" si="326"/>
        <v>1.0274227642814311E-5</v>
      </c>
      <c r="BF213" s="13">
        <f t="shared" si="327"/>
        <v>1.1641629470787249E-5</v>
      </c>
      <c r="BG213" s="13">
        <f t="shared" si="328"/>
        <v>8.7940129708850497E-6</v>
      </c>
      <c r="BH213" s="13">
        <f t="shared" si="329"/>
        <v>4.9822061632020529E-6</v>
      </c>
      <c r="BI213" s="13">
        <f t="shared" si="330"/>
        <v>2.2581161374066351E-6</v>
      </c>
      <c r="BJ213" s="14">
        <f t="shared" si="331"/>
        <v>0.73845990734837386</v>
      </c>
      <c r="BK213" s="14">
        <f t="shared" si="332"/>
        <v>0.1731723234418083</v>
      </c>
      <c r="BL213" s="14">
        <f t="shared" si="333"/>
        <v>8.3954383354446022E-2</v>
      </c>
      <c r="BM213" s="14">
        <f t="shared" si="334"/>
        <v>0.54294162741396135</v>
      </c>
      <c r="BN213" s="14">
        <f t="shared" si="335"/>
        <v>0.4483706236653292</v>
      </c>
    </row>
    <row r="214" spans="1:66" x14ac:dyDescent="0.25">
      <c r="A214" t="s">
        <v>196</v>
      </c>
      <c r="B214" t="s">
        <v>302</v>
      </c>
      <c r="C214" t="s">
        <v>199</v>
      </c>
      <c r="D214" s="11">
        <v>44232</v>
      </c>
      <c r="E214" s="10">
        <f>VLOOKUP(A214,home!$A$2:$E$405,3,FALSE)</f>
        <v>1.6077999999999999</v>
      </c>
      <c r="F214" s="10">
        <f>VLOOKUP(B214,home!$B$2:$E$405,3,FALSE)</f>
        <v>0.622</v>
      </c>
      <c r="G214" s="10">
        <f>VLOOKUP(C214,away!$B$2:$E$405,4,FALSE)</f>
        <v>0.76829999999999998</v>
      </c>
      <c r="H214" s="10">
        <f>VLOOKUP(A214,away!$A$2:$E$405,3,FALSE)</f>
        <v>1.3987000000000001</v>
      </c>
      <c r="I214" s="10">
        <f>VLOOKUP(C214,away!$B$2:$E$405,3,FALSE)</f>
        <v>0.79910000000000003</v>
      </c>
      <c r="J214" s="10">
        <f>VLOOKUP(B214,home!$B$2:$E$405,4,FALSE)</f>
        <v>0.54669999999999996</v>
      </c>
      <c r="K214" s="12">
        <f t="shared" si="280"/>
        <v>0.7683396442799999</v>
      </c>
      <c r="L214" s="12">
        <f t="shared" si="281"/>
        <v>0.61104722963900004</v>
      </c>
      <c r="M214" s="13">
        <f t="shared" si="282"/>
        <v>0.25173284972888005</v>
      </c>
      <c r="N214" s="13">
        <f t="shared" si="283"/>
        <v>0.19341632821427837</v>
      </c>
      <c r="O214" s="13">
        <f t="shared" si="284"/>
        <v>0.15382066043596287</v>
      </c>
      <c r="P214" s="13">
        <f t="shared" si="285"/>
        <v>0.11818651152228235</v>
      </c>
      <c r="Q214" s="13">
        <f t="shared" si="286"/>
        <v>7.4304716409051175E-2</v>
      </c>
      <c r="R214" s="13">
        <f t="shared" si="287"/>
        <v>4.699584421031823E-2</v>
      </c>
      <c r="S214" s="13">
        <f t="shared" si="288"/>
        <v>1.3871899834338642E-2</v>
      </c>
      <c r="T214" s="13">
        <f t="shared" si="289"/>
        <v>4.540369111086226E-2</v>
      </c>
      <c r="U214" s="13">
        <f t="shared" si="290"/>
        <v>3.6108770223194198E-2</v>
      </c>
      <c r="V214" s="13">
        <f t="shared" si="291"/>
        <v>7.2363815289491101E-4</v>
      </c>
      <c r="W214" s="13">
        <f t="shared" si="292"/>
        <v>1.9030419791352216E-2</v>
      </c>
      <c r="X214" s="13">
        <f t="shared" si="293"/>
        <v>1.1628485292372969E-2</v>
      </c>
      <c r="Y214" s="13">
        <f t="shared" si="294"/>
        <v>3.5527768614011805E-3</v>
      </c>
      <c r="Z214" s="13">
        <f t="shared" si="295"/>
        <v>9.5722268030869976E-3</v>
      </c>
      <c r="AA214" s="13">
        <f t="shared" si="296"/>
        <v>7.3547213368513435E-3</v>
      </c>
      <c r="AB214" s="13">
        <f t="shared" si="297"/>
        <v>2.8254619878674433E-3</v>
      </c>
      <c r="AC214" s="13">
        <f t="shared" si="298"/>
        <v>2.1233886684631244E-5</v>
      </c>
      <c r="AD214" s="13">
        <f t="shared" si="299"/>
        <v>3.655456493246658E-3</v>
      </c>
      <c r="AE214" s="13">
        <f t="shared" si="300"/>
        <v>2.2336565632642643E-3</v>
      </c>
      <c r="AF214" s="13">
        <f t="shared" si="301"/>
        <v>6.8243482747379943E-4</v>
      </c>
      <c r="AG214" s="13">
        <f t="shared" si="302"/>
        <v>1.3899997024567802E-4</v>
      </c>
      <c r="AH214" s="13">
        <f t="shared" si="303"/>
        <v>1.462270667375623E-3</v>
      </c>
      <c r="AI214" s="13">
        <f t="shared" si="304"/>
        <v>1.123520524412464E-3</v>
      </c>
      <c r="AJ214" s="13">
        <f t="shared" si="305"/>
        <v>4.3162268003417572E-4</v>
      </c>
      <c r="AK214" s="13">
        <f t="shared" si="306"/>
        <v>1.1054427214687961E-4</v>
      </c>
      <c r="AL214" s="13">
        <f t="shared" si="307"/>
        <v>3.9876543661565682E-7</v>
      </c>
      <c r="AM214" s="13">
        <f t="shared" si="308"/>
        <v>5.6172642834043075E-4</v>
      </c>
      <c r="AN214" s="13">
        <f t="shared" si="309"/>
        <v>3.4324137785243049E-4</v>
      </c>
      <c r="AO214" s="13">
        <f t="shared" si="310"/>
        <v>1.0486834651710045E-4</v>
      </c>
      <c r="AP214" s="13">
        <f t="shared" si="311"/>
        <v>2.1359837538698968E-5</v>
      </c>
      <c r="AQ214" s="13">
        <f t="shared" si="312"/>
        <v>3.26296738839028E-6</v>
      </c>
      <c r="AR214" s="13">
        <f t="shared" si="313"/>
        <v>1.7870328805644924E-4</v>
      </c>
      <c r="AS214" s="13">
        <f t="shared" si="314"/>
        <v>1.3730482077695856E-4</v>
      </c>
      <c r="AT214" s="13">
        <f t="shared" si="315"/>
        <v>5.2748368576848733E-5</v>
      </c>
      <c r="AU214" s="13">
        <f t="shared" si="316"/>
        <v>1.3509554249562094E-5</v>
      </c>
      <c r="AV214" s="13">
        <f t="shared" si="317"/>
        <v>2.594981526622475E-6</v>
      </c>
      <c r="AW214" s="13">
        <f t="shared" si="318"/>
        <v>5.2004751951239104E-9</v>
      </c>
      <c r="AX214" s="13">
        <f t="shared" si="319"/>
        <v>7.1932780688960203E-5</v>
      </c>
      <c r="AY214" s="13">
        <f t="shared" si="320"/>
        <v>4.3954326360218892E-5</v>
      </c>
      <c r="AZ214" s="13">
        <f t="shared" si="321"/>
        <v>1.3429084676530115E-5</v>
      </c>
      <c r="BA214" s="13">
        <f t="shared" si="322"/>
        <v>2.7352683293937578E-6</v>
      </c>
      <c r="BB214" s="13">
        <f t="shared" si="323"/>
        <v>4.1784453374883787E-7</v>
      </c>
      <c r="BC214" s="13">
        <f t="shared" si="324"/>
        <v>5.1064548953405419E-8</v>
      </c>
      <c r="BD214" s="13">
        <f t="shared" si="325"/>
        <v>1.8199358182378912E-5</v>
      </c>
      <c r="BE214" s="13">
        <f t="shared" si="326"/>
        <v>1.3983288391973317E-5</v>
      </c>
      <c r="BF214" s="13">
        <f t="shared" si="327"/>
        <v>5.3719574144767147E-6</v>
      </c>
      <c r="BG214" s="13">
        <f t="shared" si="328"/>
        <v>1.375829282975449E-6</v>
      </c>
      <c r="BH214" s="13">
        <f t="shared" si="329"/>
        <v>2.6427604546784095E-7</v>
      </c>
      <c r="BI214" s="13">
        <f t="shared" si="330"/>
        <v>4.0610752553297213E-8</v>
      </c>
      <c r="BJ214" s="14">
        <f t="shared" si="331"/>
        <v>0.35521394486032354</v>
      </c>
      <c r="BK214" s="14">
        <f t="shared" si="332"/>
        <v>0.3845804862168774</v>
      </c>
      <c r="BL214" s="14">
        <f t="shared" si="333"/>
        <v>0.2506575126714195</v>
      </c>
      <c r="BM214" s="14">
        <f t="shared" si="334"/>
        <v>0.16152331090504932</v>
      </c>
      <c r="BN214" s="14">
        <f t="shared" si="335"/>
        <v>0.83845691052077309</v>
      </c>
    </row>
    <row r="215" spans="1:66" x14ac:dyDescent="0.25">
      <c r="A215" t="s">
        <v>196</v>
      </c>
      <c r="B215" t="s">
        <v>200</v>
      </c>
      <c r="C215" t="s">
        <v>305</v>
      </c>
      <c r="D215" s="11">
        <v>44232</v>
      </c>
      <c r="E215" s="10">
        <f>VLOOKUP(A215,home!$A$2:$E$405,3,FALSE)</f>
        <v>1.6077999999999999</v>
      </c>
      <c r="F215" s="10">
        <f>VLOOKUP(B215,home!$B$2:$E$405,3,FALSE)</f>
        <v>1.4269000000000001</v>
      </c>
      <c r="G215" s="10">
        <f>VLOOKUP(C215,away!$B$2:$E$405,4,FALSE)</f>
        <v>1.1342000000000001</v>
      </c>
      <c r="H215" s="10">
        <f>VLOOKUP(A215,away!$A$2:$E$405,3,FALSE)</f>
        <v>1.3987000000000001</v>
      </c>
      <c r="I215" s="10">
        <f>VLOOKUP(C215,away!$B$2:$E$405,3,FALSE)</f>
        <v>0.88319999999999999</v>
      </c>
      <c r="J215" s="10">
        <f>VLOOKUP(B215,home!$B$2:$E$405,4,FALSE)</f>
        <v>0.54669999999999996</v>
      </c>
      <c r="K215" s="12">
        <f t="shared" si="280"/>
        <v>2.6020474098440003</v>
      </c>
      <c r="L215" s="12">
        <f t="shared" si="281"/>
        <v>0.6753559169279999</v>
      </c>
      <c r="M215" s="13">
        <f t="shared" si="282"/>
        <v>3.7726092062364755E-2</v>
      </c>
      <c r="N215" s="13">
        <f t="shared" si="283"/>
        <v>9.8165080134412497E-2</v>
      </c>
      <c r="O215" s="13">
        <f t="shared" si="284"/>
        <v>2.5478539496888487E-2</v>
      </c>
      <c r="P215" s="13">
        <f t="shared" si="285"/>
        <v>6.6296367704486742E-2</v>
      </c>
      <c r="Q215" s="13">
        <f t="shared" si="286"/>
        <v>0.12771509625043842</v>
      </c>
      <c r="R215" s="13">
        <f t="shared" si="287"/>
        <v>8.6035412019536926E-3</v>
      </c>
      <c r="S215" s="13">
        <f t="shared" si="288"/>
        <v>2.9125786230010411E-2</v>
      </c>
      <c r="T215" s="13">
        <f t="shared" si="289"/>
        <v>8.6253145933762598E-2</v>
      </c>
      <c r="U215" s="13">
        <f t="shared" si="290"/>
        <v>2.2386822100029739E-2</v>
      </c>
      <c r="V215" s="13">
        <f t="shared" si="291"/>
        <v>5.6869978310296731E-3</v>
      </c>
      <c r="W215" s="13">
        <f t="shared" si="292"/>
        <v>0.11077357846547682</v>
      </c>
      <c r="X215" s="13">
        <f t="shared" si="293"/>
        <v>7.4811591655947834E-2</v>
      </c>
      <c r="Y215" s="13">
        <f t="shared" si="294"/>
        <v>2.526222553982288E-2</v>
      </c>
      <c r="Z215" s="13">
        <f t="shared" si="295"/>
        <v>1.9368174857577541E-3</v>
      </c>
      <c r="AA215" s="13">
        <f t="shared" si="296"/>
        <v>5.0396909221565329E-3</v>
      </c>
      <c r="AB215" s="13">
        <f t="shared" si="297"/>
        <v>6.5567573552058655E-3</v>
      </c>
      <c r="AC215" s="13">
        <f t="shared" si="298"/>
        <v>6.2461296467790177E-4</v>
      </c>
      <c r="AD215" s="13">
        <f t="shared" si="299"/>
        <v>7.2059525731311275E-2</v>
      </c>
      <c r="AE215" s="13">
        <f t="shared" si="300"/>
        <v>4.8665827073666526E-2</v>
      </c>
      <c r="AF215" s="13">
        <f t="shared" si="301"/>
        <v>1.6433377133197768E-2</v>
      </c>
      <c r="AG215" s="13">
        <f t="shared" si="302"/>
        <v>3.6994594940048019E-3</v>
      </c>
      <c r="AH215" s="13">
        <f t="shared" si="303"/>
        <v>3.2701028725402783E-4</v>
      </c>
      <c r="AI215" s="13">
        <f t="shared" si="304"/>
        <v>8.508962709416855E-4</v>
      </c>
      <c r="AJ215" s="13">
        <f t="shared" si="305"/>
        <v>1.1070362189248659E-3</v>
      </c>
      <c r="AK215" s="13">
        <f t="shared" si="306"/>
        <v>9.6018690868564769E-4</v>
      </c>
      <c r="AL215" s="13">
        <f t="shared" si="307"/>
        <v>4.3905497246650282E-5</v>
      </c>
      <c r="AM215" s="13">
        <f t="shared" si="308"/>
        <v>3.7500460456749103E-2</v>
      </c>
      <c r="AN215" s="13">
        <f t="shared" si="309"/>
        <v>2.5326157856989991E-2</v>
      </c>
      <c r="AO215" s="13">
        <f t="shared" si="310"/>
        <v>8.5520852808853715E-3</v>
      </c>
      <c r="AP215" s="13">
        <f t="shared" si="311"/>
        <v>1.9252337988395975E-3</v>
      </c>
      <c r="AQ215" s="13">
        <f t="shared" si="312"/>
        <v>3.2505450937902314E-4</v>
      </c>
      <c r="AR215" s="13">
        <f t="shared" si="313"/>
        <v>4.4169666478666537E-5</v>
      </c>
      <c r="AS215" s="13">
        <f t="shared" si="314"/>
        <v>1.1493156625448762E-4</v>
      </c>
      <c r="AT215" s="13">
        <f t="shared" si="315"/>
        <v>1.4952869214090184E-4</v>
      </c>
      <c r="AU215" s="13">
        <f t="shared" si="316"/>
        <v>1.2969358202753151E-4</v>
      </c>
      <c r="AV215" s="13">
        <f t="shared" si="317"/>
        <v>8.4367212297032195E-5</v>
      </c>
      <c r="AW215" s="13">
        <f t="shared" si="318"/>
        <v>2.1432079604661889E-6</v>
      </c>
      <c r="AX215" s="13">
        <f t="shared" si="319"/>
        <v>1.6262995999906892E-2</v>
      </c>
      <c r="AY215" s="13">
        <f t="shared" si="320"/>
        <v>1.0983310575513513E-2</v>
      </c>
      <c r="AZ215" s="13">
        <f t="shared" si="321"/>
        <v>3.7088218923154639E-3</v>
      </c>
      <c r="BA215" s="13">
        <f t="shared" si="322"/>
        <v>8.3492493660244991E-4</v>
      </c>
      <c r="BB215" s="13">
        <f t="shared" si="323"/>
        <v>1.4096787403129993E-4</v>
      </c>
      <c r="BC215" s="13">
        <f t="shared" si="324"/>
        <v>1.9040697564759879E-5</v>
      </c>
      <c r="BD215" s="13">
        <f t="shared" si="325"/>
        <v>4.9717076008506259E-6</v>
      </c>
      <c r="BE215" s="13">
        <f t="shared" si="326"/>
        <v>1.2936618885295099E-5</v>
      </c>
      <c r="BF215" s="13">
        <f t="shared" si="327"/>
        <v>1.6830847831310552E-5</v>
      </c>
      <c r="BG215" s="13">
        <f t="shared" si="328"/>
        <v>1.4598221334980042E-5</v>
      </c>
      <c r="BH215" s="13">
        <f t="shared" si="329"/>
        <v>9.4963160032535616E-6</v>
      </c>
      <c r="BI215" s="13">
        <f t="shared" si="330"/>
        <v>4.9419728918652089E-6</v>
      </c>
      <c r="BJ215" s="14">
        <f t="shared" si="331"/>
        <v>0.76941796129081896</v>
      </c>
      <c r="BK215" s="14">
        <f t="shared" si="332"/>
        <v>0.15048707286532961</v>
      </c>
      <c r="BL215" s="14">
        <f t="shared" si="333"/>
        <v>7.1896947165786693E-2</v>
      </c>
      <c r="BM215" s="14">
        <f t="shared" si="334"/>
        <v>0.61877291458959527</v>
      </c>
      <c r="BN215" s="14">
        <f t="shared" si="335"/>
        <v>0.36398471685054462</v>
      </c>
    </row>
    <row r="216" spans="1:66" x14ac:dyDescent="0.25">
      <c r="A216" t="s">
        <v>213</v>
      </c>
      <c r="B216" t="s">
        <v>315</v>
      </c>
      <c r="C216" t="s">
        <v>214</v>
      </c>
      <c r="D216" s="11">
        <v>44232</v>
      </c>
      <c r="E216" s="10">
        <f>VLOOKUP(A216,home!$A$2:$E$405,3,FALSE)</f>
        <v>1.2675000000000001</v>
      </c>
      <c r="F216" s="10">
        <f>VLOOKUP(B216,home!$B$2:$E$405,3,FALSE)</f>
        <v>2.3668999999999998</v>
      </c>
      <c r="G216" s="10">
        <f>VLOOKUP(C216,away!$B$2:$E$405,4,FALSE)</f>
        <v>0.74739999999999995</v>
      </c>
      <c r="H216" s="10">
        <f>VLOOKUP(A216,away!$A$2:$E$405,3,FALSE)</f>
        <v>1.1535</v>
      </c>
      <c r="I216" s="10">
        <f>VLOOKUP(C216,away!$B$2:$E$405,3,FALSE)</f>
        <v>1.6881999999999999</v>
      </c>
      <c r="J216" s="10">
        <f>VLOOKUP(B216,home!$B$2:$E$405,4,FALSE)</f>
        <v>0.1825</v>
      </c>
      <c r="K216" s="12">
        <f t="shared" si="280"/>
        <v>2.2422341935499999</v>
      </c>
      <c r="L216" s="12">
        <f t="shared" si="281"/>
        <v>0.35538931274999996</v>
      </c>
      <c r="M216" s="13">
        <f t="shared" si="282"/>
        <v>7.4450298809554921E-2</v>
      </c>
      <c r="N216" s="13">
        <f t="shared" si="283"/>
        <v>0.16693500571079892</v>
      </c>
      <c r="O216" s="13">
        <f t="shared" si="284"/>
        <v>2.6458840527959861E-2</v>
      </c>
      <c r="P216" s="13">
        <f t="shared" si="285"/>
        <v>5.932691695347813E-2</v>
      </c>
      <c r="Q216" s="13">
        <f t="shared" si="286"/>
        <v>0.18715368895260892</v>
      </c>
      <c r="R216" s="13">
        <f t="shared" si="287"/>
        <v>4.7015945756967506E-3</v>
      </c>
      <c r="S216" s="13">
        <f t="shared" si="288"/>
        <v>1.181890177569434E-2</v>
      </c>
      <c r="T216" s="13">
        <f t="shared" si="289"/>
        <v>6.6512420895494931E-2</v>
      </c>
      <c r="U216" s="13">
        <f t="shared" si="290"/>
        <v>1.0542076121836459E-2</v>
      </c>
      <c r="V216" s="13">
        <f t="shared" si="291"/>
        <v>1.0464535331917066E-3</v>
      </c>
      <c r="W216" s="13">
        <f t="shared" si="292"/>
        <v>0.13988080027285352</v>
      </c>
      <c r="X216" s="13">
        <f t="shared" si="293"/>
        <v>4.9712141475889406E-2</v>
      </c>
      <c r="Y216" s="13">
        <f t="shared" si="294"/>
        <v>8.8335818972235525E-3</v>
      </c>
      <c r="Z216" s="13">
        <f t="shared" si="295"/>
        <v>5.5696548836199882E-4</v>
      </c>
      <c r="AA216" s="13">
        <f t="shared" si="296"/>
        <v>1.2488470626325482E-3</v>
      </c>
      <c r="AB216" s="13">
        <f t="shared" si="297"/>
        <v>1.4001037931745889E-3</v>
      </c>
      <c r="AC216" s="13">
        <f t="shared" si="298"/>
        <v>5.2117707091199126E-5</v>
      </c>
      <c r="AD216" s="13">
        <f t="shared" si="299"/>
        <v>7.8411378348232585E-2</v>
      </c>
      <c r="AE216" s="13">
        <f t="shared" si="300"/>
        <v>2.78665658629586E-2</v>
      </c>
      <c r="AF216" s="13">
        <f t="shared" si="301"/>
        <v>4.9517398453697336E-3</v>
      </c>
      <c r="AG216" s="13">
        <f t="shared" si="302"/>
        <v>5.8659847352091369E-4</v>
      </c>
      <c r="AH216" s="13">
        <f t="shared" si="303"/>
        <v>4.9484895533609694E-5</v>
      </c>
      <c r="AI216" s="13">
        <f t="shared" si="304"/>
        <v>1.1095672482970933E-4</v>
      </c>
      <c r="AJ216" s="13">
        <f t="shared" si="305"/>
        <v>1.2439548120874626E-4</v>
      </c>
      <c r="AK216" s="13">
        <f t="shared" si="306"/>
        <v>9.2974600496452444E-5</v>
      </c>
      <c r="AL216" s="13">
        <f t="shared" si="307"/>
        <v>1.6612332951488142E-6</v>
      </c>
      <c r="AM216" s="13">
        <f t="shared" si="308"/>
        <v>3.5163334739158641E-2</v>
      </c>
      <c r="AN216" s="13">
        <f t="shared" si="309"/>
        <v>1.2496673366947786E-2</v>
      </c>
      <c r="AO216" s="13">
        <f t="shared" si="310"/>
        <v>2.2205920797704012E-3</v>
      </c>
      <c r="AP216" s="13">
        <f t="shared" si="311"/>
        <v>2.6305823104256538E-4</v>
      </c>
      <c r="AQ216" s="13">
        <f t="shared" si="312"/>
        <v>2.3372020985861997E-5</v>
      </c>
      <c r="AR216" s="13">
        <f t="shared" si="313"/>
        <v>3.517280603039018E-6</v>
      </c>
      <c r="AS216" s="13">
        <f t="shared" si="314"/>
        <v>7.8865668364442514E-6</v>
      </c>
      <c r="AT216" s="13">
        <f t="shared" si="315"/>
        <v>8.8417649151963741E-6</v>
      </c>
      <c r="AU216" s="13">
        <f t="shared" si="316"/>
        <v>6.6084358747280075E-6</v>
      </c>
      <c r="AV216" s="13">
        <f t="shared" si="317"/>
        <v>3.7044152210494109E-6</v>
      </c>
      <c r="AW216" s="13">
        <f t="shared" si="318"/>
        <v>3.6771679047608658E-8</v>
      </c>
      <c r="AX216" s="13">
        <f t="shared" si="319"/>
        <v>1.3140738585231007E-2</v>
      </c>
      <c r="AY216" s="13">
        <f t="shared" si="320"/>
        <v>4.6700780548326534E-3</v>
      </c>
      <c r="AZ216" s="13">
        <f t="shared" si="321"/>
        <v>8.2984791519791668E-4</v>
      </c>
      <c r="BA216" s="13">
        <f t="shared" si="322"/>
        <v>9.8306360089735987E-5</v>
      </c>
      <c r="BB216" s="13">
        <f t="shared" si="323"/>
        <v>8.7342574378113212E-6</v>
      </c>
      <c r="BC216" s="13">
        <f t="shared" si="324"/>
        <v>6.2081234964106816E-7</v>
      </c>
      <c r="BD216" s="13">
        <f t="shared" si="325"/>
        <v>2.0833398937715707E-7</v>
      </c>
      <c r="BE216" s="13">
        <f t="shared" si="326"/>
        <v>4.6713359466014401E-7</v>
      </c>
      <c r="BF216" s="13">
        <f t="shared" si="327"/>
        <v>5.2371145945145026E-7</v>
      </c>
      <c r="BG216" s="13">
        <f t="shared" si="328"/>
        <v>3.9142791397867198E-7</v>
      </c>
      <c r="BH216" s="13">
        <f t="shared" si="329"/>
        <v>2.1941826325823161E-7</v>
      </c>
      <c r="BI216" s="13">
        <f t="shared" si="330"/>
        <v>9.8397426513392507E-8</v>
      </c>
      <c r="BJ216" s="14">
        <f t="shared" si="331"/>
        <v>0.7997592781579953</v>
      </c>
      <c r="BK216" s="14">
        <f t="shared" si="332"/>
        <v>0.15136642806713813</v>
      </c>
      <c r="BL216" s="14">
        <f t="shared" si="333"/>
        <v>4.4761740669466428E-2</v>
      </c>
      <c r="BM216" s="14">
        <f t="shared" si="334"/>
        <v>0.47274802556971057</v>
      </c>
      <c r="BN216" s="14">
        <f t="shared" si="335"/>
        <v>0.51902634553009752</v>
      </c>
    </row>
    <row r="217" spans="1:66" x14ac:dyDescent="0.25">
      <c r="A217" t="s">
        <v>340</v>
      </c>
      <c r="B217" t="s">
        <v>429</v>
      </c>
      <c r="C217" t="s">
        <v>356</v>
      </c>
      <c r="D217" s="11">
        <v>44232</v>
      </c>
      <c r="E217" s="10">
        <f>VLOOKUP(A217,home!$A$2:$E$405,3,FALSE)</f>
        <v>1.3684000000000001</v>
      </c>
      <c r="F217" s="10">
        <f>VLOOKUP(B217,home!$B$2:$E$405,3,FALSE)</f>
        <v>0.73080000000000001</v>
      </c>
      <c r="G217" s="10">
        <f>VLOOKUP(C217,away!$B$2:$E$405,4,FALSE)</f>
        <v>1.1153999999999999</v>
      </c>
      <c r="H217" s="10">
        <f>VLOOKUP(A217,away!$A$2:$E$405,3,FALSE)</f>
        <v>1.1395</v>
      </c>
      <c r="I217" s="10">
        <f>VLOOKUP(C217,away!$B$2:$E$405,3,FALSE)</f>
        <v>1.0623</v>
      </c>
      <c r="J217" s="10">
        <f>VLOOKUP(B217,home!$B$2:$E$405,4,FALSE)</f>
        <v>1.3855999999999999</v>
      </c>
      <c r="K217" s="12">
        <f t="shared" si="280"/>
        <v>1.1154298034880001</v>
      </c>
      <c r="L217" s="12">
        <f t="shared" si="281"/>
        <v>1.6772561217599999</v>
      </c>
      <c r="M217" s="13">
        <f t="shared" si="282"/>
        <v>6.1256462479848409E-2</v>
      </c>
      <c r="N217" s="13">
        <f t="shared" si="283"/>
        <v>6.8327283906267355E-2</v>
      </c>
      <c r="O217" s="13">
        <f t="shared" si="284"/>
        <v>0.10274277669168748</v>
      </c>
      <c r="P217" s="13">
        <f t="shared" si="285"/>
        <v>0.11460235521502042</v>
      </c>
      <c r="Q217" s="13">
        <f t="shared" si="286"/>
        <v>3.8107144430218301E-2</v>
      </c>
      <c r="R217" s="13">
        <f t="shared" si="287"/>
        <v>8.6162975586376755E-2</v>
      </c>
      <c r="S217" s="13">
        <f t="shared" si="288"/>
        <v>5.3601282579574097E-2</v>
      </c>
      <c r="T217" s="13">
        <f t="shared" si="289"/>
        <v>6.3915441278376117E-2</v>
      </c>
      <c r="U217" s="13">
        <f t="shared" si="290"/>
        <v>9.6108750926253567E-2</v>
      </c>
      <c r="V217" s="13">
        <f t="shared" si="291"/>
        <v>1.1142286013561157E-2</v>
      </c>
      <c r="W217" s="13">
        <f t="shared" si="292"/>
        <v>1.4168614874429081E-2</v>
      </c>
      <c r="X217" s="13">
        <f t="shared" si="293"/>
        <v>2.3764396034995965E-2</v>
      </c>
      <c r="Y217" s="13">
        <f t="shared" si="294"/>
        <v>1.9929489364813032E-2</v>
      </c>
      <c r="Z217" s="13">
        <f t="shared" si="295"/>
        <v>4.8172459423769277E-2</v>
      </c>
      <c r="AA217" s="13">
        <f t="shared" si="296"/>
        <v>5.3732996948588616E-2</v>
      </c>
      <c r="AB217" s="13">
        <f t="shared" si="297"/>
        <v>2.9967693113592764E-2</v>
      </c>
      <c r="AC217" s="13">
        <f t="shared" si="298"/>
        <v>1.3028545968247469E-3</v>
      </c>
      <c r="AD217" s="13">
        <f t="shared" si="299"/>
        <v>3.9510238262703981E-3</v>
      </c>
      <c r="AE217" s="13">
        <f t="shared" si="300"/>
        <v>6.6268788998316425E-3</v>
      </c>
      <c r="AF217" s="13">
        <f t="shared" si="301"/>
        <v>5.5574866014523995E-3</v>
      </c>
      <c r="AG217" s="13">
        <f t="shared" si="302"/>
        <v>3.1071094746284045E-3</v>
      </c>
      <c r="AH217" s="13">
        <f t="shared" si="303"/>
        <v>2.019938811718805E-2</v>
      </c>
      <c r="AI217" s="13">
        <f t="shared" si="304"/>
        <v>2.2530999518132908E-2</v>
      </c>
      <c r="AJ217" s="13">
        <f t="shared" si="305"/>
        <v>1.256587418244961E-2</v>
      </c>
      <c r="AK217" s="13">
        <f t="shared" si="306"/>
        <v>4.6721168566615677E-3</v>
      </c>
      <c r="AL217" s="13">
        <f t="shared" si="307"/>
        <v>9.7498418455326644E-5</v>
      </c>
      <c r="AM217" s="13">
        <f t="shared" si="308"/>
        <v>8.8141794602263936E-4</v>
      </c>
      <c r="AN217" s="13">
        <f t="shared" si="309"/>
        <v>1.4783636457955968E-3</v>
      </c>
      <c r="AO217" s="13">
        <f t="shared" si="310"/>
        <v>1.239797237549049E-3</v>
      </c>
      <c r="AP217" s="13">
        <f t="shared" si="311"/>
        <v>6.9315250214009301E-4</v>
      </c>
      <c r="AQ217" s="13">
        <f t="shared" si="312"/>
        <v>2.9064856938193305E-4</v>
      </c>
      <c r="AR217" s="13">
        <f t="shared" si="313"/>
        <v>6.7759094750719706E-3</v>
      </c>
      <c r="AS217" s="13">
        <f t="shared" si="314"/>
        <v>7.5580513742320044E-3</v>
      </c>
      <c r="AT217" s="13">
        <f t="shared" si="315"/>
        <v>4.2152378795559083E-3</v>
      </c>
      <c r="AU217" s="13">
        <f t="shared" si="316"/>
        <v>1.5672673198827403E-3</v>
      </c>
      <c r="AV217" s="13">
        <f t="shared" si="317"/>
        <v>4.3704416965749263E-4</v>
      </c>
      <c r="AW217" s="13">
        <f t="shared" si="318"/>
        <v>5.0668342809071903E-6</v>
      </c>
      <c r="AX217" s="13">
        <f t="shared" si="319"/>
        <v>1.6385997438713793E-4</v>
      </c>
      <c r="AY217" s="13">
        <f t="shared" si="320"/>
        <v>2.7483514515226382E-4</v>
      </c>
      <c r="AZ217" s="13">
        <f t="shared" si="321"/>
        <v>2.3048446484071644E-4</v>
      </c>
      <c r="BA217" s="13">
        <f t="shared" si="322"/>
        <v>1.2886049320822302E-4</v>
      </c>
      <c r="BB217" s="13">
        <f t="shared" si="323"/>
        <v>5.4033012771626227E-5</v>
      </c>
      <c r="BC217" s="13">
        <f t="shared" si="324"/>
        <v>1.812544028966927E-5</v>
      </c>
      <c r="BD217" s="13">
        <f t="shared" si="325"/>
        <v>1.8941559412593426E-3</v>
      </c>
      <c r="BE217" s="13">
        <f t="shared" si="326"/>
        <v>2.1127979893345362E-3</v>
      </c>
      <c r="BF217" s="13">
        <f t="shared" si="327"/>
        <v>1.178338923026632E-3</v>
      </c>
      <c r="BG217" s="13">
        <f t="shared" si="328"/>
        <v>4.3811811778461928E-4</v>
      </c>
      <c r="BH217" s="13">
        <f t="shared" si="329"/>
        <v>1.2217250150625765E-4</v>
      </c>
      <c r="BI217" s="13">
        <f t="shared" si="330"/>
        <v>2.7254969869352476E-5</v>
      </c>
      <c r="BJ217" s="14">
        <f t="shared" si="331"/>
        <v>0.25290844712282157</v>
      </c>
      <c r="BK217" s="14">
        <f t="shared" si="332"/>
        <v>0.24227757444843639</v>
      </c>
      <c r="BL217" s="14">
        <f t="shared" si="333"/>
        <v>0.45500992060211209</v>
      </c>
      <c r="BM217" s="14">
        <f t="shared" si="334"/>
        <v>0.52689963497684944</v>
      </c>
      <c r="BN217" s="14">
        <f t="shared" si="335"/>
        <v>0.47119899830941869</v>
      </c>
    </row>
    <row r="218" spans="1:66" x14ac:dyDescent="0.25">
      <c r="A218" t="s">
        <v>340</v>
      </c>
      <c r="B218" t="s">
        <v>431</v>
      </c>
      <c r="C218" t="s">
        <v>385</v>
      </c>
      <c r="D218" s="11">
        <v>44232</v>
      </c>
      <c r="E218" s="10">
        <f>VLOOKUP(A218,home!$A$2:$E$405,3,FALSE)</f>
        <v>1.3684000000000001</v>
      </c>
      <c r="F218" s="10">
        <f>VLOOKUP(B218,home!$B$2:$E$405,3,FALSE)</f>
        <v>1.1153999999999999</v>
      </c>
      <c r="G218" s="10">
        <f>VLOOKUP(C218,away!$B$2:$E$405,4,FALSE)</f>
        <v>1.1538999999999999</v>
      </c>
      <c r="H218" s="10">
        <f>VLOOKUP(A218,away!$A$2:$E$405,3,FALSE)</f>
        <v>1.1395</v>
      </c>
      <c r="I218" s="10">
        <f>VLOOKUP(C218,away!$B$2:$E$405,3,FALSE)</f>
        <v>0.60040000000000004</v>
      </c>
      <c r="J218" s="10">
        <f>VLOOKUP(B218,home!$B$2:$E$405,4,FALSE)</f>
        <v>1.0623</v>
      </c>
      <c r="K218" s="12">
        <f t="shared" si="280"/>
        <v>1.761212986104</v>
      </c>
      <c r="L218" s="12">
        <f t="shared" si="281"/>
        <v>0.72677870633999997</v>
      </c>
      <c r="M218" s="13">
        <f t="shared" si="282"/>
        <v>8.3076642599852007E-2</v>
      </c>
      <c r="N218" s="13">
        <f t="shared" si="283"/>
        <v>0.14631566178878014</v>
      </c>
      <c r="O218" s="13">
        <f t="shared" si="284"/>
        <v>6.0378334835790977E-2</v>
      </c>
      <c r="P218" s="13">
        <f t="shared" si="285"/>
        <v>0.10633910739213058</v>
      </c>
      <c r="Q218" s="13">
        <f t="shared" si="286"/>
        <v>0.12884652180640022</v>
      </c>
      <c r="R218" s="13">
        <f t="shared" si="287"/>
        <v>2.194084404145976E-2</v>
      </c>
      <c r="S218" s="13">
        <f t="shared" si="288"/>
        <v>3.4028835925102814E-2</v>
      </c>
      <c r="T218" s="13">
        <f t="shared" si="289"/>
        <v>9.3642908434864142E-2</v>
      </c>
      <c r="U218" s="13">
        <f t="shared" si="290"/>
        <v>3.8642499451901492E-2</v>
      </c>
      <c r="V218" s="13">
        <f t="shared" si="291"/>
        <v>4.8397023982595525E-3</v>
      </c>
      <c r="W218" s="13">
        <f t="shared" si="292"/>
        <v>7.5642055806588088E-2</v>
      </c>
      <c r="X218" s="13">
        <f t="shared" si="293"/>
        <v>5.4975035464010176E-2</v>
      </c>
      <c r="Y218" s="13">
        <f t="shared" si="294"/>
        <v>1.9977342577764467E-2</v>
      </c>
      <c r="Z218" s="13">
        <f t="shared" si="295"/>
        <v>5.3153794161532736E-3</v>
      </c>
      <c r="AA218" s="13">
        <f t="shared" si="296"/>
        <v>9.3615152537990416E-3</v>
      </c>
      <c r="AB218" s="13">
        <f t="shared" si="297"/>
        <v>8.2438111173007787E-3</v>
      </c>
      <c r="AC218" s="13">
        <f t="shared" si="298"/>
        <v>3.8717985056382128E-4</v>
      </c>
      <c r="AD218" s="13">
        <f t="shared" si="299"/>
        <v>3.3305442745541633E-2</v>
      </c>
      <c r="AE218" s="13">
        <f t="shared" si="300"/>
        <v>2.4205686592685686E-2</v>
      </c>
      <c r="AF218" s="13">
        <f t="shared" si="301"/>
        <v>8.796088793951792E-3</v>
      </c>
      <c r="AG218" s="13">
        <f t="shared" si="302"/>
        <v>2.1309366781733512E-3</v>
      </c>
      <c r="AH218" s="13">
        <f t="shared" si="303"/>
        <v>9.6577614394453512E-4</v>
      </c>
      <c r="AI218" s="13">
        <f t="shared" si="304"/>
        <v>1.7009374863845611E-3</v>
      </c>
      <c r="AJ218" s="13">
        <f t="shared" si="305"/>
        <v>1.4978565947857926E-3</v>
      </c>
      <c r="AK218" s="13">
        <f t="shared" si="306"/>
        <v>8.7934816201941835E-4</v>
      </c>
      <c r="AL218" s="13">
        <f t="shared" si="307"/>
        <v>1.9823795676234304E-5</v>
      </c>
      <c r="AM218" s="13">
        <f t="shared" si="308"/>
        <v>1.1731595654278223E-2</v>
      </c>
      <c r="AN218" s="13">
        <f t="shared" si="309"/>
        <v>8.5262739129202923E-3</v>
      </c>
      <c r="AO218" s="13">
        <f t="shared" si="310"/>
        <v>3.0983571621663497E-3</v>
      </c>
      <c r="AP218" s="13">
        <f t="shared" si="311"/>
        <v>7.5060667003284433E-4</v>
      </c>
      <c r="AQ218" s="13">
        <f t="shared" si="312"/>
        <v>1.3638123615416147E-4</v>
      </c>
      <c r="AR218" s="13">
        <f t="shared" si="313"/>
        <v>1.4038110730200858E-4</v>
      </c>
      <c r="AS218" s="13">
        <f t="shared" si="314"/>
        <v>2.4724102918395656E-4</v>
      </c>
      <c r="AT218" s="13">
        <f t="shared" si="315"/>
        <v>2.177220556482512E-4</v>
      </c>
      <c r="AU218" s="13">
        <f t="shared" si="316"/>
        <v>1.2781830392298593E-4</v>
      </c>
      <c r="AV218" s="13">
        <f t="shared" si="317"/>
        <v>5.6278814182737715E-5</v>
      </c>
      <c r="AW218" s="13">
        <f t="shared" si="318"/>
        <v>7.0485272907986342E-7</v>
      </c>
      <c r="AX218" s="13">
        <f t="shared" si="319"/>
        <v>3.4436397690060096E-3</v>
      </c>
      <c r="AY218" s="13">
        <f t="shared" si="320"/>
        <v>2.5027640564191638E-3</v>
      </c>
      <c r="AZ218" s="13">
        <f t="shared" si="321"/>
        <v>9.0947781159928529E-4</v>
      </c>
      <c r="BA218" s="13">
        <f t="shared" si="322"/>
        <v>2.2032970245302092E-4</v>
      </c>
      <c r="BB218" s="13">
        <f t="shared" si="323"/>
        <v>4.0032734029270918E-5</v>
      </c>
      <c r="BC218" s="13">
        <f t="shared" si="324"/>
        <v>5.8189877298093632E-6</v>
      </c>
      <c r="BD218" s="13">
        <f t="shared" si="325"/>
        <v>1.7004333259921749E-5</v>
      </c>
      <c r="BE218" s="13">
        <f t="shared" si="326"/>
        <v>2.9948252557414345E-5</v>
      </c>
      <c r="BF218" s="13">
        <f t="shared" si="327"/>
        <v>2.637262565762024E-5</v>
      </c>
      <c r="BG218" s="13">
        <f t="shared" si="328"/>
        <v>1.5482603595286771E-5</v>
      </c>
      <c r="BH218" s="13">
        <f t="shared" si="329"/>
        <v>6.8170406276798907E-6</v>
      </c>
      <c r="BI218" s="13">
        <f t="shared" si="330"/>
        <v>2.4012520960536744E-6</v>
      </c>
      <c r="BJ218" s="14">
        <f t="shared" si="331"/>
        <v>0.61920295838554795</v>
      </c>
      <c r="BK218" s="14">
        <f t="shared" si="332"/>
        <v>0.23119405601800416</v>
      </c>
      <c r="BL218" s="14">
        <f t="shared" si="333"/>
        <v>0.14449839050542032</v>
      </c>
      <c r="BM218" s="14">
        <f t="shared" si="334"/>
        <v>0.45081161265702197</v>
      </c>
      <c r="BN218" s="14">
        <f t="shared" si="335"/>
        <v>0.54689711246441375</v>
      </c>
    </row>
    <row r="219" spans="1:66" x14ac:dyDescent="0.25">
      <c r="A219" t="s">
        <v>340</v>
      </c>
      <c r="B219" t="s">
        <v>387</v>
      </c>
      <c r="C219" t="s">
        <v>361</v>
      </c>
      <c r="D219" s="11">
        <v>44232</v>
      </c>
      <c r="E219" s="10">
        <f>VLOOKUP(A219,home!$A$2:$E$405,3,FALSE)</f>
        <v>1.3684000000000001</v>
      </c>
      <c r="F219" s="10">
        <f>VLOOKUP(B219,home!$B$2:$E$405,3,FALSE)</f>
        <v>0.96160000000000001</v>
      </c>
      <c r="G219" s="10">
        <f>VLOOKUP(C219,away!$B$2:$E$405,4,FALSE)</f>
        <v>1.0769</v>
      </c>
      <c r="H219" s="10">
        <f>VLOOKUP(A219,away!$A$2:$E$405,3,FALSE)</f>
        <v>1.1395</v>
      </c>
      <c r="I219" s="10">
        <f>VLOOKUP(C219,away!$B$2:$E$405,3,FALSE)</f>
        <v>0.87760000000000005</v>
      </c>
      <c r="J219" s="10">
        <f>VLOOKUP(B219,home!$B$2:$E$405,4,FALSE)</f>
        <v>1.1547000000000001</v>
      </c>
      <c r="K219" s="12">
        <f t="shared" si="280"/>
        <v>1.4170425695360001</v>
      </c>
      <c r="L219" s="12">
        <f t="shared" si="281"/>
        <v>1.15472909844</v>
      </c>
      <c r="M219" s="13">
        <f t="shared" si="282"/>
        <v>7.6400069893323763E-2</v>
      </c>
      <c r="N219" s="13">
        <f t="shared" si="283"/>
        <v>0.1082621513543655</v>
      </c>
      <c r="O219" s="13">
        <f t="shared" si="284"/>
        <v>8.8221383828670744E-2</v>
      </c>
      <c r="P219" s="13">
        <f t="shared" si="285"/>
        <v>0.12501345642860129</v>
      </c>
      <c r="Q219" s="13">
        <f t="shared" si="286"/>
        <v>7.670603856934273E-2</v>
      </c>
      <c r="R219" s="13">
        <f t="shared" si="287"/>
        <v>5.0935899505805078E-2</v>
      </c>
      <c r="S219" s="13">
        <f t="shared" si="288"/>
        <v>5.1139888713607994E-2</v>
      </c>
      <c r="T219" s="13">
        <f t="shared" si="289"/>
        <v>8.8574694762081005E-2</v>
      </c>
      <c r="U219" s="13">
        <f t="shared" si="290"/>
        <v>7.2178337917333496E-2</v>
      </c>
      <c r="V219" s="13">
        <f t="shared" si="291"/>
        <v>9.2978016299793739E-3</v>
      </c>
      <c r="W219" s="13">
        <f t="shared" si="292"/>
        <v>3.623190733107632E-2</v>
      </c>
      <c r="X219" s="13">
        <f t="shared" si="293"/>
        <v>4.1838037687175388E-2</v>
      </c>
      <c r="Y219" s="13">
        <f t="shared" si="294"/>
        <v>2.4155799769505389E-2</v>
      </c>
      <c r="Z219" s="13">
        <f t="shared" si="295"/>
        <v>1.9605721771522918E-2</v>
      </c>
      <c r="AA219" s="13">
        <f t="shared" si="296"/>
        <v>2.7782142356726731E-2</v>
      </c>
      <c r="AB219" s="13">
        <f t="shared" si="297"/>
        <v>1.96842391961955E-2</v>
      </c>
      <c r="AC219" s="13">
        <f t="shared" si="298"/>
        <v>9.5087471825465713E-4</v>
      </c>
      <c r="AD219" s="13">
        <f t="shared" si="299"/>
        <v>1.283553876590466E-2</v>
      </c>
      <c r="AE219" s="13">
        <f t="shared" si="300"/>
        <v>1.4821570107144759E-2</v>
      </c>
      <c r="AF219" s="13">
        <f t="shared" si="301"/>
        <v>8.5574491436442614E-3</v>
      </c>
      <c r="AG219" s="13">
        <f t="shared" si="302"/>
        <v>3.2938451781954962E-3</v>
      </c>
      <c r="AH219" s="13">
        <f t="shared" si="303"/>
        <v>5.659824356374037E-3</v>
      </c>
      <c r="AI219" s="13">
        <f t="shared" si="304"/>
        <v>8.0202120490787034E-3</v>
      </c>
      <c r="AJ219" s="13">
        <f t="shared" si="305"/>
        <v>5.6824909451250374E-3</v>
      </c>
      <c r="AK219" s="13">
        <f t="shared" si="306"/>
        <v>2.6841105234150127E-3</v>
      </c>
      <c r="AL219" s="13">
        <f t="shared" si="307"/>
        <v>6.2236663042620853E-5</v>
      </c>
      <c r="AM219" s="13">
        <f t="shared" si="308"/>
        <v>3.6377009668432901E-3</v>
      </c>
      <c r="AN219" s="13">
        <f t="shared" si="309"/>
        <v>4.2005591578372688E-3</v>
      </c>
      <c r="AO219" s="13">
        <f t="shared" si="310"/>
        <v>2.425253944636658E-3</v>
      </c>
      <c r="AP219" s="13">
        <f t="shared" si="311"/>
        <v>9.3350376699278073E-4</v>
      </c>
      <c r="AQ219" s="13">
        <f t="shared" si="312"/>
        <v>2.6948599081247951E-4</v>
      </c>
      <c r="AR219" s="13">
        <f t="shared" si="313"/>
        <v>1.3071127752729078E-3</v>
      </c>
      <c r="AS219" s="13">
        <f t="shared" si="314"/>
        <v>1.8522344457460533E-3</v>
      </c>
      <c r="AT219" s="13">
        <f t="shared" si="315"/>
        <v>1.3123475291915382E-3</v>
      </c>
      <c r="AU219" s="13">
        <f t="shared" si="316"/>
        <v>6.1988410496326618E-4</v>
      </c>
      <c r="AV219" s="13">
        <f t="shared" si="317"/>
        <v>2.1960054122791762E-4</v>
      </c>
      <c r="AW219" s="13">
        <f t="shared" si="318"/>
        <v>2.8288297141335973E-6</v>
      </c>
      <c r="AX219" s="13">
        <f t="shared" si="319"/>
        <v>8.5912952087653562E-4</v>
      </c>
      <c r="AY219" s="13">
        <f t="shared" si="320"/>
        <v>9.9206185708495122E-4</v>
      </c>
      <c r="AZ219" s="13">
        <f t="shared" si="321"/>
        <v>5.7278134691420891E-4</v>
      </c>
      <c r="BA219" s="13">
        <f t="shared" si="322"/>
        <v>2.2046909610849783E-4</v>
      </c>
      <c r="BB219" s="13">
        <f t="shared" si="323"/>
        <v>6.3645520145811884E-5</v>
      </c>
      <c r="BC219" s="13">
        <f t="shared" si="324"/>
        <v>1.4698666819543627E-5</v>
      </c>
      <c r="BD219" s="13">
        <f t="shared" si="325"/>
        <v>2.5156019275838224E-4</v>
      </c>
      <c r="BE219" s="13">
        <f t="shared" si="326"/>
        <v>3.5647150193930942E-4</v>
      </c>
      <c r="BF219" s="13">
        <f t="shared" si="327"/>
        <v>2.5256764653721817E-4</v>
      </c>
      <c r="BG219" s="13">
        <f t="shared" si="328"/>
        <v>1.1929970227691998E-4</v>
      </c>
      <c r="BH219" s="13">
        <f t="shared" si="329"/>
        <v>4.2263189164841633E-5</v>
      </c>
      <c r="BI219" s="13">
        <f t="shared" si="330"/>
        <v>1.1977747634186626E-5</v>
      </c>
      <c r="BJ219" s="14">
        <f t="shared" si="331"/>
        <v>0.42946632250350752</v>
      </c>
      <c r="BK219" s="14">
        <f t="shared" si="332"/>
        <v>0.26385638990389465</v>
      </c>
      <c r="BL219" s="14">
        <f t="shared" si="333"/>
        <v>0.28719396005543685</v>
      </c>
      <c r="BM219" s="14">
        <f t="shared" si="334"/>
        <v>0.47359416162688195</v>
      </c>
      <c r="BN219" s="14">
        <f t="shared" si="335"/>
        <v>0.52553899958010908</v>
      </c>
    </row>
    <row r="220" spans="1:66" x14ac:dyDescent="0.25">
      <c r="A220" t="s">
        <v>340</v>
      </c>
      <c r="B220" t="s">
        <v>428</v>
      </c>
      <c r="C220" t="s">
        <v>354</v>
      </c>
      <c r="D220" s="11">
        <v>44232</v>
      </c>
      <c r="E220" s="10">
        <f>VLOOKUP(A220,home!$A$2:$E$405,3,FALSE)</f>
        <v>1.3684000000000001</v>
      </c>
      <c r="F220" s="10">
        <f>VLOOKUP(B220,home!$B$2:$E$405,3,FALSE)</f>
        <v>1.3077000000000001</v>
      </c>
      <c r="G220" s="10">
        <f>VLOOKUP(C220,away!$B$2:$E$405,4,FALSE)</f>
        <v>0.69230000000000003</v>
      </c>
      <c r="H220" s="10">
        <f>VLOOKUP(A220,away!$A$2:$E$405,3,FALSE)</f>
        <v>1.1395</v>
      </c>
      <c r="I220" s="10">
        <f>VLOOKUP(C220,away!$B$2:$E$405,3,FALSE)</f>
        <v>1.8936999999999999</v>
      </c>
      <c r="J220" s="10">
        <f>VLOOKUP(B220,home!$B$2:$E$405,4,FALSE)</f>
        <v>1.0623</v>
      </c>
      <c r="K220" s="12">
        <f t="shared" si="280"/>
        <v>1.2388408595640001</v>
      </c>
      <c r="L220" s="12">
        <f t="shared" si="281"/>
        <v>2.2923065226450001</v>
      </c>
      <c r="M220" s="13">
        <f t="shared" si="282"/>
        <v>2.9271311210317966E-2</v>
      </c>
      <c r="N220" s="13">
        <f t="shared" si="283"/>
        <v>3.6262496340355652E-2</v>
      </c>
      <c r="O220" s="13">
        <f t="shared" si="284"/>
        <v>6.7098817613783585E-2</v>
      </c>
      <c r="P220" s="13">
        <f t="shared" si="285"/>
        <v>8.3124756888387705E-2</v>
      </c>
      <c r="Q220" s="13">
        <f t="shared" si="286"/>
        <v>2.246173106811131E-2</v>
      </c>
      <c r="R220" s="13">
        <f t="shared" si="287"/>
        <v>7.690552863892168E-2</v>
      </c>
      <c r="S220" s="13">
        <f t="shared" si="288"/>
        <v>5.9014483141072341E-2</v>
      </c>
      <c r="T220" s="13">
        <f t="shared" si="289"/>
        <v>5.1489172637329397E-2</v>
      </c>
      <c r="U220" s="13">
        <f t="shared" si="290"/>
        <v>9.5273711204265546E-2</v>
      </c>
      <c r="V220" s="13">
        <f t="shared" si="291"/>
        <v>1.8621056139798118E-2</v>
      </c>
      <c r="W220" s="13">
        <f t="shared" si="292"/>
        <v>9.2755034079048098E-3</v>
      </c>
      <c r="X220" s="13">
        <f t="shared" si="293"/>
        <v>2.1262296962756121E-2</v>
      </c>
      <c r="Y220" s="13">
        <f t="shared" si="294"/>
        <v>2.4369851007070422E-2</v>
      </c>
      <c r="Z220" s="13">
        <f t="shared" si="295"/>
        <v>5.8763681642154016E-2</v>
      </c>
      <c r="AA220" s="13">
        <f t="shared" si="296"/>
        <v>7.2798849876711313E-2</v>
      </c>
      <c r="AB220" s="13">
        <f t="shared" si="297"/>
        <v>4.5093094878267841E-2</v>
      </c>
      <c r="AC220" s="13">
        <f t="shared" si="298"/>
        <v>3.3050081731565099E-3</v>
      </c>
      <c r="AD220" s="13">
        <f t="shared" si="299"/>
        <v>2.8727181536844009E-3</v>
      </c>
      <c r="AE220" s="13">
        <f t="shared" si="300"/>
        <v>6.5851505614114535E-3</v>
      </c>
      <c r="AF220" s="13">
        <f t="shared" si="301"/>
        <v>7.547591792261432E-3</v>
      </c>
      <c r="AG220" s="13">
        <f t="shared" si="302"/>
        <v>5.767131298554249E-3</v>
      </c>
      <c r="AH220" s="13">
        <f t="shared" si="303"/>
        <v>3.3676092680735986E-2</v>
      </c>
      <c r="AI220" s="13">
        <f t="shared" si="304"/>
        <v>4.1719319603359895E-2</v>
      </c>
      <c r="AJ220" s="13">
        <f t="shared" si="305"/>
        <v>2.5841798878925813E-2</v>
      </c>
      <c r="AK220" s="13">
        <f t="shared" si="306"/>
        <v>1.0671292111949492E-2</v>
      </c>
      <c r="AL220" s="13">
        <f t="shared" si="307"/>
        <v>3.7542288274524467E-4</v>
      </c>
      <c r="AM220" s="13">
        <f t="shared" si="308"/>
        <v>7.1176812535909788E-4</v>
      </c>
      <c r="AN220" s="13">
        <f t="shared" si="309"/>
        <v>1.6315907163714639E-3</v>
      </c>
      <c r="AO220" s="13">
        <f t="shared" si="310"/>
        <v>1.8700530207126681E-3</v>
      </c>
      <c r="AP220" s="13">
        <f t="shared" si="311"/>
        <v>1.4289115790238783E-3</v>
      </c>
      <c r="AQ220" s="13">
        <f t="shared" si="312"/>
        <v>8.1887583321985091E-4</v>
      </c>
      <c r="AR220" s="13">
        <f t="shared" si="313"/>
        <v>1.5439185381849728E-2</v>
      </c>
      <c r="AS220" s="13">
        <f t="shared" si="314"/>
        <v>1.9126693689418658E-2</v>
      </c>
      <c r="AT220" s="13">
        <f t="shared" si="315"/>
        <v>1.1847464825408377E-2</v>
      </c>
      <c r="AU220" s="13">
        <f t="shared" si="316"/>
        <v>4.8923745026543917E-3</v>
      </c>
      <c r="AV220" s="13">
        <f t="shared" si="317"/>
        <v>1.5152183585443405E-3</v>
      </c>
      <c r="AW220" s="13">
        <f t="shared" si="318"/>
        <v>2.9614639507444384E-5</v>
      </c>
      <c r="AX220" s="13">
        <f t="shared" si="319"/>
        <v>1.4696123937168705E-4</v>
      </c>
      <c r="AY220" s="13">
        <f t="shared" si="320"/>
        <v>3.3688020758771141E-4</v>
      </c>
      <c r="AZ220" s="13">
        <f t="shared" si="321"/>
        <v>3.8611634860165637E-4</v>
      </c>
      <c r="BA220" s="13">
        <f t="shared" si="322"/>
        <v>2.9503234146648256E-4</v>
      </c>
      <c r="BB220" s="13">
        <f t="shared" si="323"/>
        <v>1.6907614018371128E-4</v>
      </c>
      <c r="BC220" s="13">
        <f t="shared" si="324"/>
        <v>7.7514867793352345E-5</v>
      </c>
      <c r="BD220" s="13">
        <f t="shared" si="325"/>
        <v>5.8985575591899075E-3</v>
      </c>
      <c r="BE220" s="13">
        <f t="shared" si="326"/>
        <v>7.3073741168145539E-3</v>
      </c>
      <c r="BF220" s="13">
        <f t="shared" si="327"/>
        <v>4.5263368160151354E-3</v>
      </c>
      <c r="BG220" s="13">
        <f t="shared" si="328"/>
        <v>1.8691369972761239E-3</v>
      </c>
      <c r="BH220" s="13">
        <f t="shared" si="329"/>
        <v>5.7889082108710671E-4</v>
      </c>
      <c r="BI220" s="13">
        <f t="shared" si="330"/>
        <v>1.4343072047785216E-4</v>
      </c>
      <c r="BJ220" s="14">
        <f t="shared" si="331"/>
        <v>0.19576642364913083</v>
      </c>
      <c r="BK220" s="14">
        <f t="shared" si="332"/>
        <v>0.19404891864306559</v>
      </c>
      <c r="BL220" s="14">
        <f t="shared" si="333"/>
        <v>0.54222316927565706</v>
      </c>
      <c r="BM220" s="14">
        <f t="shared" si="334"/>
        <v>0.67537028588204917</v>
      </c>
      <c r="BN220" s="14">
        <f t="shared" si="335"/>
        <v>0.31512464175987787</v>
      </c>
    </row>
    <row r="221" spans="1:66" x14ac:dyDescent="0.25">
      <c r="A221" t="s">
        <v>342</v>
      </c>
      <c r="B221" t="s">
        <v>384</v>
      </c>
      <c r="C221" t="s">
        <v>363</v>
      </c>
      <c r="D221" s="11">
        <v>44232</v>
      </c>
      <c r="E221" s="10">
        <f>VLOOKUP(A221,home!$A$2:$E$405,3,FALSE)</f>
        <v>1.1741999999999999</v>
      </c>
      <c r="F221" s="10">
        <f>VLOOKUP(B221,home!$B$2:$E$405,3,FALSE)</f>
        <v>0.89419999999999999</v>
      </c>
      <c r="G221" s="10">
        <f>VLOOKUP(C221,away!$B$2:$E$405,4,FALSE)</f>
        <v>1.1496999999999999</v>
      </c>
      <c r="H221" s="10">
        <f>VLOOKUP(A221,away!$A$2:$E$405,3,FALSE)</f>
        <v>0.85970000000000002</v>
      </c>
      <c r="I221" s="10">
        <f>VLOOKUP(C221,away!$B$2:$E$405,3,FALSE)</f>
        <v>0.93059999999999998</v>
      </c>
      <c r="J221" s="10">
        <f>VLOOKUP(B221,home!$B$2:$E$405,4,FALSE)</f>
        <v>1.1632</v>
      </c>
      <c r="K221" s="12">
        <f t="shared" si="280"/>
        <v>1.2071500951079996</v>
      </c>
      <c r="L221" s="12">
        <f t="shared" si="281"/>
        <v>0.93060282902399993</v>
      </c>
      <c r="M221" s="13">
        <f t="shared" si="282"/>
        <v>0.11791951964314076</v>
      </c>
      <c r="N221" s="13">
        <f t="shared" si="283"/>
        <v>0.14234655935230697</v>
      </c>
      <c r="O221" s="13">
        <f t="shared" si="284"/>
        <v>0.10973623857705793</v>
      </c>
      <c r="P221" s="13">
        <f t="shared" si="285"/>
        <v>0.13246811083508961</v>
      </c>
      <c r="Q221" s="13">
        <f t="shared" si="286"/>
        <v>8.5916831330216978E-2</v>
      </c>
      <c r="R221" s="13">
        <f t="shared" si="287"/>
        <v>5.1060427033131343E-2</v>
      </c>
      <c r="S221" s="13">
        <f t="shared" si="288"/>
        <v>3.7202916958367888E-2</v>
      </c>
      <c r="T221" s="13">
        <f t="shared" si="289"/>
        <v>7.995444629667775E-2</v>
      </c>
      <c r="U221" s="13">
        <f t="shared" si="290"/>
        <v>6.163759934929957E-2</v>
      </c>
      <c r="V221" s="13">
        <f t="shared" si="291"/>
        <v>4.6436569072645659E-3</v>
      </c>
      <c r="W221" s="13">
        <f t="shared" si="292"/>
        <v>3.4571503703883129E-2</v>
      </c>
      <c r="X221" s="13">
        <f t="shared" si="293"/>
        <v>3.2172339150447329E-2</v>
      </c>
      <c r="Y221" s="13">
        <f t="shared" si="294"/>
        <v>1.4969834914862937E-2</v>
      </c>
      <c r="Z221" s="13">
        <f t="shared" si="295"/>
        <v>1.5838992616068519E-2</v>
      </c>
      <c r="AA221" s="13">
        <f t="shared" si="296"/>
        <v>1.9120041442902014E-2</v>
      </c>
      <c r="AB221" s="13">
        <f t="shared" si="297"/>
        <v>1.1540379923134034E-2</v>
      </c>
      <c r="AC221" s="13">
        <f t="shared" si="298"/>
        <v>3.2603617054519264E-4</v>
      </c>
      <c r="AD221" s="13">
        <f t="shared" si="299"/>
        <v>1.0433248496042269E-2</v>
      </c>
      <c r="AE221" s="13">
        <f t="shared" si="300"/>
        <v>9.7092105663273282E-3</v>
      </c>
      <c r="AF221" s="13">
        <f t="shared" si="301"/>
        <v>4.5177094103069611E-3</v>
      </c>
      <c r="AG221" s="13">
        <f t="shared" si="302"/>
        <v>1.401397719313335E-3</v>
      </c>
      <c r="AH221" s="13">
        <f t="shared" si="303"/>
        <v>3.6849528343509013E-3</v>
      </c>
      <c r="AI221" s="13">
        <f t="shared" si="304"/>
        <v>4.448291164455183E-3</v>
      </c>
      <c r="AJ221" s="13">
        <f t="shared" si="305"/>
        <v>2.6848775511200749E-3</v>
      </c>
      <c r="AK221" s="13">
        <f t="shared" si="306"/>
        <v>1.0803500637293106E-3</v>
      </c>
      <c r="AL221" s="13">
        <f t="shared" si="307"/>
        <v>1.4650465234842406E-5</v>
      </c>
      <c r="AM221" s="13">
        <f t="shared" si="308"/>
        <v>2.5188993828565622E-3</v>
      </c>
      <c r="AN221" s="13">
        <f t="shared" si="309"/>
        <v>2.3440948917131245E-3</v>
      </c>
      <c r="AO221" s="13">
        <f t="shared" si="310"/>
        <v>1.09071066886447E-3</v>
      </c>
      <c r="AP221" s="13">
        <f t="shared" si="311"/>
        <v>3.3833947803064502E-4</v>
      </c>
      <c r="AQ221" s="13">
        <f t="shared" si="312"/>
        <v>7.8714918856455406E-5</v>
      </c>
      <c r="AR221" s="13">
        <f t="shared" si="313"/>
        <v>6.8584550649339142E-4</v>
      </c>
      <c r="AS221" s="13">
        <f t="shared" si="314"/>
        <v>8.279184683928915E-4</v>
      </c>
      <c r="AT221" s="13">
        <f t="shared" si="315"/>
        <v>4.9971092893107442E-4</v>
      </c>
      <c r="AU221" s="13">
        <f t="shared" si="316"/>
        <v>2.0107536512855109E-4</v>
      </c>
      <c r="AV221" s="13">
        <f t="shared" si="317"/>
        <v>6.0682036534701547E-5</v>
      </c>
      <c r="AW221" s="13">
        <f t="shared" si="318"/>
        <v>4.5716666624922551E-7</v>
      </c>
      <c r="AX221" s="13">
        <f t="shared" si="319"/>
        <v>5.0678160493046345E-4</v>
      </c>
      <c r="AY221" s="13">
        <f t="shared" si="320"/>
        <v>4.7161239524561233E-4</v>
      </c>
      <c r="AZ221" s="13">
        <f t="shared" si="321"/>
        <v>2.1944191460917579E-4</v>
      </c>
      <c r="BA221" s="13">
        <f t="shared" si="322"/>
        <v>6.8071088847247341E-5</v>
      </c>
      <c r="BB221" s="13">
        <f t="shared" si="323"/>
        <v>1.5836786963998103E-5</v>
      </c>
      <c r="BC221" s="13">
        <f t="shared" si="324"/>
        <v>2.9475517502694086E-6</v>
      </c>
      <c r="BD221" s="13">
        <f t="shared" si="325"/>
        <v>1.0637496143602465E-4</v>
      </c>
      <c r="BE221" s="13">
        <f t="shared" si="326"/>
        <v>1.2841054481460692E-4</v>
      </c>
      <c r="BF221" s="13">
        <f t="shared" si="327"/>
        <v>7.7505400692911438E-5</v>
      </c>
      <c r="BG221" s="13">
        <f t="shared" si="328"/>
        <v>3.1186883939277218E-5</v>
      </c>
      <c r="BH221" s="13">
        <f t="shared" si="329"/>
        <v>9.4118124783551584E-6</v>
      </c>
      <c r="BI221" s="13">
        <f t="shared" si="330"/>
        <v>2.2722940656770163E-6</v>
      </c>
      <c r="BJ221" s="14">
        <f t="shared" si="331"/>
        <v>0.42364853162305294</v>
      </c>
      <c r="BK221" s="14">
        <f t="shared" si="332"/>
        <v>0.29304650337488858</v>
      </c>
      <c r="BL221" s="14">
        <f t="shared" si="333"/>
        <v>0.26762355214208777</v>
      </c>
      <c r="BM221" s="14">
        <f t="shared" si="334"/>
        <v>0.36023873775657483</v>
      </c>
      <c r="BN221" s="14">
        <f t="shared" si="335"/>
        <v>0.63944768677094355</v>
      </c>
    </row>
    <row r="222" spans="1:66" x14ac:dyDescent="0.25">
      <c r="A222" t="s">
        <v>342</v>
      </c>
      <c r="B222" t="s">
        <v>380</v>
      </c>
      <c r="C222" t="s">
        <v>399</v>
      </c>
      <c r="D222" s="11">
        <v>44232</v>
      </c>
      <c r="E222" s="10">
        <f>VLOOKUP(A222,home!$A$2:$E$405,3,FALSE)</f>
        <v>1.1741999999999999</v>
      </c>
      <c r="F222" s="10">
        <f>VLOOKUP(B222,home!$B$2:$E$405,3,FALSE)</f>
        <v>1.6627000000000001</v>
      </c>
      <c r="G222" s="10">
        <f>VLOOKUP(C222,away!$B$2:$E$405,4,FALSE)</f>
        <v>1.022</v>
      </c>
      <c r="H222" s="10">
        <f>VLOOKUP(A222,away!$A$2:$E$405,3,FALSE)</f>
        <v>0.85970000000000002</v>
      </c>
      <c r="I222" s="10">
        <f>VLOOKUP(C222,away!$B$2:$E$405,3,FALSE)</f>
        <v>0.98870000000000002</v>
      </c>
      <c r="J222" s="10">
        <f>VLOOKUP(B222,home!$B$2:$E$405,4,FALSE)</f>
        <v>0.66469999999999996</v>
      </c>
      <c r="K222" s="12">
        <f t="shared" si="280"/>
        <v>1.9952938714799999</v>
      </c>
      <c r="L222" s="12">
        <f t="shared" si="281"/>
        <v>0.56498528873300002</v>
      </c>
      <c r="M222" s="13">
        <f t="shared" si="282"/>
        <v>7.7283163047407039E-2</v>
      </c>
      <c r="N222" s="13">
        <f t="shared" si="283"/>
        <v>0.15420262159708087</v>
      </c>
      <c r="O222" s="13">
        <f t="shared" si="284"/>
        <v>4.3663850188538779E-2</v>
      </c>
      <c r="P222" s="13">
        <f t="shared" si="285"/>
        <v>8.7122212686412265E-2</v>
      </c>
      <c r="Q222" s="13">
        <f t="shared" si="286"/>
        <v>0.15383977291940246</v>
      </c>
      <c r="R222" s="13">
        <f t="shared" si="287"/>
        <v>1.2334716502983019E-2</v>
      </c>
      <c r="S222" s="13">
        <f t="shared" si="288"/>
        <v>2.4553472076189561E-2</v>
      </c>
      <c r="T222" s="13">
        <f t="shared" si="289"/>
        <v>8.6917208521487752E-2</v>
      </c>
      <c r="U222" s="13">
        <f t="shared" si="290"/>
        <v>2.4611384244845234E-2</v>
      </c>
      <c r="V222" s="13">
        <f t="shared" si="291"/>
        <v>3.0754906618167739E-3</v>
      </c>
      <c r="W222" s="13">
        <f t="shared" si="292"/>
        <v>0.10231851869865285</v>
      </c>
      <c r="X222" s="13">
        <f t="shared" si="293"/>
        <v>5.780845782969124E-2</v>
      </c>
      <c r="Y222" s="13">
        <f t="shared" si="294"/>
        <v>1.633046411905878E-2</v>
      </c>
      <c r="Z222" s="13">
        <f t="shared" si="295"/>
        <v>2.3229777882925206E-3</v>
      </c>
      <c r="AA222" s="13">
        <f t="shared" si="296"/>
        <v>4.6350233445642307E-3</v>
      </c>
      <c r="AB222" s="13">
        <f t="shared" si="297"/>
        <v>4.6241168367878709E-3</v>
      </c>
      <c r="AC222" s="13">
        <f t="shared" si="298"/>
        <v>2.1668978483508266E-4</v>
      </c>
      <c r="AD222" s="13">
        <f t="shared" si="299"/>
        <v>5.1038878324583467E-2</v>
      </c>
      <c r="AE222" s="13">
        <f t="shared" si="300"/>
        <v>2.8836215406823244E-2</v>
      </c>
      <c r="AF222" s="13">
        <f t="shared" si="301"/>
        <v>8.1460187437955058E-3</v>
      </c>
      <c r="AG222" s="13">
        <f t="shared" si="302"/>
        <v>1.5341269173292449E-3</v>
      </c>
      <c r="AH222" s="13">
        <f t="shared" si="303"/>
        <v>3.2811206910969884E-4</v>
      </c>
      <c r="AI222" s="13">
        <f t="shared" si="304"/>
        <v>6.5468000065320431E-4</v>
      </c>
      <c r="AJ222" s="13">
        <f t="shared" si="305"/>
        <v>6.5313949654193047E-4</v>
      </c>
      <c r="AK222" s="13">
        <f t="shared" si="306"/>
        <v>4.3440174489054882E-4</v>
      </c>
      <c r="AL222" s="13">
        <f t="shared" si="307"/>
        <v>9.7710770506608499E-6</v>
      </c>
      <c r="AM222" s="13">
        <f t="shared" si="308"/>
        <v>2.0367512225650961E-2</v>
      </c>
      <c r="AN222" s="13">
        <f t="shared" si="309"/>
        <v>1.1507344775582313E-2</v>
      </c>
      <c r="AO222" s="13">
        <f t="shared" si="310"/>
        <v>3.2507402552912762E-3</v>
      </c>
      <c r="AP222" s="13">
        <f t="shared" si="311"/>
        <v>6.1220680724390932E-4</v>
      </c>
      <c r="AQ222" s="13">
        <f t="shared" si="312"/>
        <v>8.6471959938752042E-5</v>
      </c>
      <c r="AR222" s="13">
        <f t="shared" si="313"/>
        <v>3.7075698420545064E-5</v>
      </c>
      <c r="AS222" s="13">
        <f t="shared" si="314"/>
        <v>7.3976913839354284E-5</v>
      </c>
      <c r="AT222" s="13">
        <f t="shared" si="315"/>
        <v>7.3802841407333804E-5</v>
      </c>
      <c r="AU222" s="13">
        <f t="shared" si="316"/>
        <v>4.9086119052621166E-5</v>
      </c>
      <c r="AV222" s="13">
        <f t="shared" si="317"/>
        <v>2.4485308130108173E-5</v>
      </c>
      <c r="AW222" s="13">
        <f t="shared" si="318"/>
        <v>3.0597359236966173E-7</v>
      </c>
      <c r="AX222" s="13">
        <f t="shared" si="319"/>
        <v>6.7731953868558833E-3</v>
      </c>
      <c r="AY222" s="13">
        <f t="shared" si="320"/>
        <v>3.8267557512877944E-3</v>
      </c>
      <c r="AZ222" s="13">
        <f t="shared" si="321"/>
        <v>1.0810303515260014E-3</v>
      </c>
      <c r="BA222" s="13">
        <f t="shared" si="322"/>
        <v>2.0358874842868482E-4</v>
      </c>
      <c r="BB222" s="13">
        <f t="shared" si="323"/>
        <v>2.8756161953442648E-5</v>
      </c>
      <c r="BC222" s="13">
        <f t="shared" si="324"/>
        <v>3.2493616928237418E-6</v>
      </c>
      <c r="BD222" s="13">
        <f t="shared" si="325"/>
        <v>3.4912040295182125E-6</v>
      </c>
      <c r="BE222" s="13">
        <f t="shared" si="326"/>
        <v>6.9659780041839698E-6</v>
      </c>
      <c r="BF222" s="13">
        <f t="shared" si="327"/>
        <v>6.9495866103063784E-6</v>
      </c>
      <c r="BG222" s="13">
        <f t="shared" si="328"/>
        <v>4.6221558576212604E-6</v>
      </c>
      <c r="BH222" s="13">
        <f t="shared" si="329"/>
        <v>2.3056398139342717E-6</v>
      </c>
      <c r="BI222" s="13">
        <f t="shared" si="330"/>
        <v>9.2008579811666792E-7</v>
      </c>
      <c r="BJ222" s="14">
        <f t="shared" si="331"/>
        <v>0.70871313486335707</v>
      </c>
      <c r="BK222" s="14">
        <f t="shared" si="332"/>
        <v>0.1960875550849992</v>
      </c>
      <c r="BL222" s="14">
        <f t="shared" si="333"/>
        <v>9.2223105959878163E-2</v>
      </c>
      <c r="BM222" s="14">
        <f t="shared" si="334"/>
        <v>0.46707398697700742</v>
      </c>
      <c r="BN222" s="14">
        <f t="shared" si="335"/>
        <v>0.52844633694182441</v>
      </c>
    </row>
    <row r="223" spans="1:66" x14ac:dyDescent="0.25">
      <c r="A223" t="s">
        <v>342</v>
      </c>
      <c r="B223" t="s">
        <v>364</v>
      </c>
      <c r="C223" t="s">
        <v>396</v>
      </c>
      <c r="D223" s="11">
        <v>44232</v>
      </c>
      <c r="E223" s="10">
        <f>VLOOKUP(A223,home!$A$2:$E$405,3,FALSE)</f>
        <v>1.1741999999999999</v>
      </c>
      <c r="F223" s="10">
        <f>VLOOKUP(B223,home!$B$2:$E$405,3,FALSE)</f>
        <v>0.89419999999999999</v>
      </c>
      <c r="G223" s="10">
        <f>VLOOKUP(C223,away!$B$2:$E$405,4,FALSE)</f>
        <v>1.1496999999999999</v>
      </c>
      <c r="H223" s="10">
        <f>VLOOKUP(A223,away!$A$2:$E$405,3,FALSE)</f>
        <v>0.85970000000000002</v>
      </c>
      <c r="I223" s="10">
        <f>VLOOKUP(C223,away!$B$2:$E$405,3,FALSE)</f>
        <v>0.69789999999999996</v>
      </c>
      <c r="J223" s="10">
        <f>VLOOKUP(B223,home!$B$2:$E$405,4,FALSE)</f>
        <v>1.0468999999999999</v>
      </c>
      <c r="K223" s="12">
        <f t="shared" si="280"/>
        <v>1.2071500951079996</v>
      </c>
      <c r="L223" s="12">
        <f t="shared" si="281"/>
        <v>0.628123909147</v>
      </c>
      <c r="M223" s="13">
        <f t="shared" si="282"/>
        <v>0.15956977298068864</v>
      </c>
      <c r="N223" s="13">
        <f t="shared" si="283"/>
        <v>0.19262466663000019</v>
      </c>
      <c r="O223" s="13">
        <f t="shared" si="284"/>
        <v>0.10022958958632948</v>
      </c>
      <c r="P223" s="13">
        <f t="shared" si="285"/>
        <v>0.1209921586017734</v>
      </c>
      <c r="Q223" s="13">
        <f t="shared" si="286"/>
        <v>0.11626344232127578</v>
      </c>
      <c r="R223" s="13">
        <f t="shared" si="287"/>
        <v>3.1478300811582358E-2</v>
      </c>
      <c r="S223" s="13">
        <f t="shared" si="288"/>
        <v>2.2935268644031254E-2</v>
      </c>
      <c r="T223" s="13">
        <f t="shared" si="289"/>
        <v>7.302784788172649E-2</v>
      </c>
      <c r="U223" s="13">
        <f t="shared" si="290"/>
        <v>3.7999033818539862E-2</v>
      </c>
      <c r="V223" s="13">
        <f t="shared" si="291"/>
        <v>1.9322704833944983E-3</v>
      </c>
      <c r="W223" s="13">
        <f t="shared" si="292"/>
        <v>4.6782475151903827E-2</v>
      </c>
      <c r="X223" s="13">
        <f t="shared" si="293"/>
        <v>2.9385191171986222E-2</v>
      </c>
      <c r="Y223" s="13">
        <f t="shared" si="294"/>
        <v>9.2287705749899505E-3</v>
      </c>
      <c r="Z223" s="13">
        <f t="shared" si="295"/>
        <v>6.5907577863587655E-3</v>
      </c>
      <c r="AA223" s="13">
        <f t="shared" si="296"/>
        <v>7.9560338886367713E-3</v>
      </c>
      <c r="AB223" s="13">
        <f t="shared" si="297"/>
        <v>4.8020635326751753E-3</v>
      </c>
      <c r="AC223" s="13">
        <f t="shared" si="298"/>
        <v>9.1570278482773035E-5</v>
      </c>
      <c r="AD223" s="13">
        <f t="shared" si="299"/>
        <v>1.4118367332252081E-2</v>
      </c>
      <c r="AE223" s="13">
        <f t="shared" si="300"/>
        <v>8.8680840795074788E-3</v>
      </c>
      <c r="AF223" s="13">
        <f t="shared" si="301"/>
        <v>2.7851278193322562E-3</v>
      </c>
      <c r="AG223" s="13">
        <f t="shared" si="302"/>
        <v>5.8313512445101214E-4</v>
      </c>
      <c r="AH223" s="13">
        <f t="shared" si="303"/>
        <v>1.034953136252174E-3</v>
      </c>
      <c r="AI223" s="13">
        <f t="shared" si="304"/>
        <v>1.2493437768591343E-3</v>
      </c>
      <c r="AJ223" s="13">
        <f t="shared" si="305"/>
        <v>7.5407272952904595E-4</v>
      </c>
      <c r="AK223" s="13">
        <f t="shared" si="306"/>
        <v>3.0342632238977891E-4</v>
      </c>
      <c r="AL223" s="13">
        <f t="shared" si="307"/>
        <v>2.7772893200110172E-6</v>
      </c>
      <c r="AM223" s="13">
        <f t="shared" si="308"/>
        <v>3.4085976935795529E-3</v>
      </c>
      <c r="AN223" s="13">
        <f t="shared" si="309"/>
        <v>2.1410217080006367E-3</v>
      </c>
      <c r="AO223" s="13">
        <f t="shared" si="310"/>
        <v>6.7241346239897335E-4</v>
      </c>
      <c r="AP223" s="13">
        <f t="shared" si="311"/>
        <v>1.4078632418837081E-4</v>
      </c>
      <c r="AQ223" s="13">
        <f t="shared" si="312"/>
        <v>2.210781407590908E-5</v>
      </c>
      <c r="AR223" s="13">
        <f t="shared" si="313"/>
        <v>1.3001576194533266E-4</v>
      </c>
      <c r="AS223" s="13">
        <f t="shared" si="314"/>
        <v>1.5694853939784734E-4</v>
      </c>
      <c r="AT223" s="13">
        <f t="shared" si="315"/>
        <v>9.4730222130586558E-5</v>
      </c>
      <c r="AU223" s="13">
        <f t="shared" si="316"/>
        <v>3.8117865551513168E-5</v>
      </c>
      <c r="AV223" s="13">
        <f t="shared" si="317"/>
        <v>1.1503496256455764E-5</v>
      </c>
      <c r="AW223" s="13">
        <f t="shared" si="318"/>
        <v>5.8495872232792132E-8</v>
      </c>
      <c r="AX223" s="13">
        <f t="shared" si="319"/>
        <v>6.8578150499824428E-4</v>
      </c>
      <c r="AY223" s="13">
        <f t="shared" si="320"/>
        <v>4.3075575974021004E-4</v>
      </c>
      <c r="AZ223" s="13">
        <f t="shared" si="321"/>
        <v>1.3528399584780332E-4</v>
      </c>
      <c r="BA223" s="13">
        <f t="shared" si="322"/>
        <v>2.8325037438982918E-5</v>
      </c>
      <c r="BB223" s="13">
        <f t="shared" si="323"/>
        <v>4.4479083107272702E-6</v>
      </c>
      <c r="BC223" s="13">
        <f t="shared" si="324"/>
        <v>5.5876751113228848E-7</v>
      </c>
      <c r="BD223" s="13">
        <f t="shared" si="325"/>
        <v>1.3611001440638016E-5</v>
      </c>
      <c r="BE223" s="13">
        <f t="shared" si="326"/>
        <v>1.64305216835813E-5</v>
      </c>
      <c r="BF223" s="13">
        <f t="shared" si="327"/>
        <v>9.9170529065046118E-6</v>
      </c>
      <c r="BG223" s="13">
        <f t="shared" si="328"/>
        <v>3.9904571197593686E-6</v>
      </c>
      <c r="BH223" s="13">
        <f t="shared" si="329"/>
        <v>1.204270172910479E-6</v>
      </c>
      <c r="BI223" s="13">
        <f t="shared" si="330"/>
        <v>2.9074697075292219E-7</v>
      </c>
      <c r="BJ223" s="14">
        <f t="shared" si="331"/>
        <v>0.50133718806351579</v>
      </c>
      <c r="BK223" s="14">
        <f t="shared" si="332"/>
        <v>0.30595457403743082</v>
      </c>
      <c r="BL223" s="14">
        <f t="shared" si="333"/>
        <v>0.18628357753836969</v>
      </c>
      <c r="BM223" s="14">
        <f t="shared" si="334"/>
        <v>0.27857746923015725</v>
      </c>
      <c r="BN223" s="14">
        <f t="shared" si="335"/>
        <v>0.72115793093164993</v>
      </c>
    </row>
    <row r="224" spans="1:66" x14ac:dyDescent="0.25">
      <c r="A224" t="s">
        <v>342</v>
      </c>
      <c r="B224" t="s">
        <v>393</v>
      </c>
      <c r="C224" t="s">
        <v>420</v>
      </c>
      <c r="D224" s="11">
        <v>44232</v>
      </c>
      <c r="E224" s="10">
        <f>VLOOKUP(A224,home!$A$2:$E$405,3,FALSE)</f>
        <v>1.1741999999999999</v>
      </c>
      <c r="F224" s="10">
        <f>VLOOKUP(B224,home!$B$2:$E$405,3,FALSE)</f>
        <v>1.1496999999999999</v>
      </c>
      <c r="G224" s="10">
        <f>VLOOKUP(C224,away!$B$2:$E$405,4,FALSE)</f>
        <v>0.68130000000000002</v>
      </c>
      <c r="H224" s="10">
        <f>VLOOKUP(A224,away!$A$2:$E$405,3,FALSE)</f>
        <v>0.85970000000000002</v>
      </c>
      <c r="I224" s="10">
        <f>VLOOKUP(C224,away!$B$2:$E$405,3,FALSE)</f>
        <v>0.87239999999999995</v>
      </c>
      <c r="J224" s="10">
        <f>VLOOKUP(B224,home!$B$2:$E$405,4,FALSE)</f>
        <v>0.69789999999999996</v>
      </c>
      <c r="K224" s="12">
        <f t="shared" si="280"/>
        <v>0.91973983426200001</v>
      </c>
      <c r="L224" s="12">
        <f t="shared" si="281"/>
        <v>0.52342659121199997</v>
      </c>
      <c r="M224" s="13">
        <f t="shared" si="282"/>
        <v>0.2361787310873894</v>
      </c>
      <c r="N224" s="13">
        <f t="shared" si="283"/>
        <v>0.21722298698652498</v>
      </c>
      <c r="O224" s="13">
        <f t="shared" si="284"/>
        <v>0.12362222812984783</v>
      </c>
      <c r="P224" s="13">
        <f t="shared" si="285"/>
        <v>0.1137002876112454</v>
      </c>
      <c r="Q224" s="13">
        <f t="shared" si="286"/>
        <v>9.9894317024441528E-2</v>
      </c>
      <c r="R224" s="13">
        <f t="shared" si="287"/>
        <v>3.2353580734019234E-2</v>
      </c>
      <c r="S224" s="13">
        <f t="shared" si="288"/>
        <v>1.3684292551830667E-2</v>
      </c>
      <c r="T224" s="13">
        <f t="shared" si="289"/>
        <v>5.2287341841554279E-2</v>
      </c>
      <c r="U224" s="13">
        <f t="shared" si="290"/>
        <v>2.9756876982089085E-2</v>
      </c>
      <c r="V224" s="13">
        <f t="shared" si="291"/>
        <v>7.3198236669511638E-4</v>
      </c>
      <c r="W224" s="13">
        <f t="shared" si="292"/>
        <v>3.0625594194591849E-2</v>
      </c>
      <c r="X224" s="13">
        <f t="shared" si="293"/>
        <v>1.6030250373117224E-2</v>
      </c>
      <c r="Y224" s="13">
        <f t="shared" si="294"/>
        <v>4.19532965453782E-3</v>
      </c>
      <c r="Z224" s="13">
        <f t="shared" si="295"/>
        <v>5.6449081590366421E-3</v>
      </c>
      <c r="AA224" s="13">
        <f t="shared" si="296"/>
        <v>5.1918468946165726E-3</v>
      </c>
      <c r="AB224" s="13">
        <f t="shared" si="297"/>
        <v>2.3875742011841626E-3</v>
      </c>
      <c r="AC224" s="13">
        <f t="shared" si="298"/>
        <v>2.2024264535911952E-5</v>
      </c>
      <c r="AD224" s="13">
        <f t="shared" si="299"/>
        <v>7.0418947321772944E-3</v>
      </c>
      <c r="AE224" s="13">
        <f t="shared" si="300"/>
        <v>3.6859149553373004E-3</v>
      </c>
      <c r="AF224" s="13">
        <f t="shared" si="301"/>
        <v>9.6465295028476709E-4</v>
      </c>
      <c r="AG224" s="13">
        <f t="shared" si="302"/>
        <v>1.683083351567182E-4</v>
      </c>
      <c r="AH224" s="13">
        <f t="shared" si="303"/>
        <v>7.3867375884733883E-4</v>
      </c>
      <c r="AI224" s="13">
        <f t="shared" si="304"/>
        <v>6.7938768053594004E-4</v>
      </c>
      <c r="AJ224" s="13">
        <f t="shared" si="305"/>
        <v>3.1242995634788497E-4</v>
      </c>
      <c r="AK224" s="13">
        <f t="shared" si="306"/>
        <v>9.5784758756629226E-5</v>
      </c>
      <c r="AL224" s="13">
        <f t="shared" si="307"/>
        <v>4.2411358561034302E-7</v>
      </c>
      <c r="AM224" s="13">
        <f t="shared" si="308"/>
        <v>1.2953422187726392E-3</v>
      </c>
      <c r="AN224" s="13">
        <f t="shared" si="309"/>
        <v>6.7801656202515128E-4</v>
      </c>
      <c r="AO224" s="13">
        <f t="shared" si="310"/>
        <v>1.7744594892305223E-4</v>
      </c>
      <c r="AP224" s="13">
        <f t="shared" si="311"/>
        <v>3.0959976056390638E-5</v>
      </c>
      <c r="AQ224" s="13">
        <f t="shared" si="312"/>
        <v>4.0513186828004219E-6</v>
      </c>
      <c r="AR224" s="13">
        <f t="shared" si="313"/>
        <v>7.7328297522243525E-5</v>
      </c>
      <c r="AS224" s="13">
        <f t="shared" si="314"/>
        <v>7.1121915546870887E-5</v>
      </c>
      <c r="AT224" s="13">
        <f t="shared" si="315"/>
        <v>3.2706829408737486E-5</v>
      </c>
      <c r="AU224" s="13">
        <f t="shared" si="316"/>
        <v>1.0027257953209242E-5</v>
      </c>
      <c r="AV224" s="13">
        <f t="shared" si="317"/>
        <v>2.3056171419967475E-6</v>
      </c>
      <c r="AW224" s="13">
        <f t="shared" si="318"/>
        <v>5.6715329814598214E-9</v>
      </c>
      <c r="AX224" s="13">
        <f t="shared" si="319"/>
        <v>1.9856297293441972E-4</v>
      </c>
      <c r="AY224" s="13">
        <f t="shared" si="320"/>
        <v>1.0393314006398391E-4</v>
      </c>
      <c r="AZ224" s="13">
        <f t="shared" si="321"/>
        <v>2.7200684608825224E-5</v>
      </c>
      <c r="BA224" s="13">
        <f t="shared" si="322"/>
        <v>4.7458538744767007E-6</v>
      </c>
      <c r="BB224" s="13">
        <f t="shared" si="323"/>
        <v>6.2102652897690052E-7</v>
      </c>
      <c r="BC224" s="13">
        <f t="shared" si="324"/>
        <v>6.5012359822919897E-8</v>
      </c>
      <c r="BD224" s="13">
        <f t="shared" si="325"/>
        <v>6.7459478627158761E-6</v>
      </c>
      <c r="BE224" s="13">
        <f t="shared" si="326"/>
        <v>6.2045169691943929E-6</v>
      </c>
      <c r="BF224" s="13">
        <f t="shared" si="327"/>
        <v>2.8532707044613084E-6</v>
      </c>
      <c r="BG224" s="13">
        <f t="shared" si="328"/>
        <v>8.7475557494195471E-7</v>
      </c>
      <c r="BH224" s="13">
        <f t="shared" si="329"/>
        <v>2.011368868792185E-7</v>
      </c>
      <c r="BI224" s="13">
        <f t="shared" si="330"/>
        <v>3.6998721400453421E-8</v>
      </c>
      <c r="BJ224" s="14">
        <f t="shared" si="331"/>
        <v>0.43463753576255437</v>
      </c>
      <c r="BK224" s="14">
        <f t="shared" si="332"/>
        <v>0.36442167513534607</v>
      </c>
      <c r="BL224" s="14">
        <f t="shared" si="333"/>
        <v>0.19534878964053728</v>
      </c>
      <c r="BM224" s="14">
        <f t="shared" si="334"/>
        <v>0.17697684965547494</v>
      </c>
      <c r="BN224" s="14">
        <f t="shared" si="335"/>
        <v>0.82297213157346838</v>
      </c>
    </row>
    <row r="225" spans="1:66" x14ac:dyDescent="0.25">
      <c r="A225" t="s">
        <v>342</v>
      </c>
      <c r="B225" t="s">
        <v>392</v>
      </c>
      <c r="C225" t="s">
        <v>409</v>
      </c>
      <c r="D225" s="11">
        <v>44232</v>
      </c>
      <c r="E225" s="10">
        <f>VLOOKUP(A225,home!$A$2:$E$405,3,FALSE)</f>
        <v>1.1741999999999999</v>
      </c>
      <c r="F225" s="10">
        <f>VLOOKUP(B225,home!$B$2:$E$405,3,FALSE)</f>
        <v>1.32</v>
      </c>
      <c r="G225" s="10">
        <f>VLOOKUP(C225,away!$B$2:$E$405,4,FALSE)</f>
        <v>1.022</v>
      </c>
      <c r="H225" s="10">
        <f>VLOOKUP(A225,away!$A$2:$E$405,3,FALSE)</f>
        <v>0.85970000000000002</v>
      </c>
      <c r="I225" s="10">
        <f>VLOOKUP(C225,away!$B$2:$E$405,3,FALSE)</f>
        <v>1.0468999999999999</v>
      </c>
      <c r="J225" s="10">
        <f>VLOOKUP(B225,home!$B$2:$E$405,4,FALSE)</f>
        <v>1.2214</v>
      </c>
      <c r="K225" s="12">
        <f t="shared" si="280"/>
        <v>1.584042768</v>
      </c>
      <c r="L225" s="12">
        <f t="shared" si="281"/>
        <v>1.099284342502</v>
      </c>
      <c r="M225" s="13">
        <f t="shared" si="282"/>
        <v>6.8335416029077015E-2</v>
      </c>
      <c r="N225" s="13">
        <f t="shared" si="283"/>
        <v>0.10824622155913072</v>
      </c>
      <c r="O225" s="13">
        <f t="shared" si="284"/>
        <v>7.5120052879124571E-2</v>
      </c>
      <c r="P225" s="13">
        <f t="shared" si="285"/>
        <v>0.11899337649495484</v>
      </c>
      <c r="Q225" s="13">
        <f t="shared" si="286"/>
        <v>8.5733322212033364E-2</v>
      </c>
      <c r="R225" s="13">
        <f t="shared" si="287"/>
        <v>4.1289148968971956E-2</v>
      </c>
      <c r="S225" s="13">
        <f t="shared" si="288"/>
        <v>5.1801190628755281E-2</v>
      </c>
      <c r="T225" s="13">
        <f t="shared" si="289"/>
        <v>9.4245298738367234E-2</v>
      </c>
      <c r="U225" s="13">
        <f t="shared" si="290"/>
        <v>6.5403777821174666E-2</v>
      </c>
      <c r="V225" s="13">
        <f t="shared" si="291"/>
        <v>1.002245644850069E-2</v>
      </c>
      <c r="W225" s="13">
        <f t="shared" si="292"/>
        <v>4.526841634219507E-2</v>
      </c>
      <c r="X225" s="13">
        <f t="shared" si="293"/>
        <v>4.9762861294836709E-2</v>
      </c>
      <c r="Y225" s="13">
        <f t="shared" si="294"/>
        <v>2.7351767129756392E-2</v>
      </c>
      <c r="Z225" s="13">
        <f t="shared" si="295"/>
        <v>1.512950499227449E-2</v>
      </c>
      <c r="AA225" s="13">
        <f t="shared" si="296"/>
        <v>2.39657829664323E-2</v>
      </c>
      <c r="AB225" s="13">
        <f t="shared" si="297"/>
        <v>1.8981412593717339E-2</v>
      </c>
      <c r="AC225" s="13">
        <f t="shared" si="298"/>
        <v>1.0907648651334687E-3</v>
      </c>
      <c r="AD225" s="13">
        <f t="shared" si="299"/>
        <v>1.7926776881416782E-2</v>
      </c>
      <c r="AE225" s="13">
        <f t="shared" si="300"/>
        <v>1.9706625137268303E-2</v>
      </c>
      <c r="AF225" s="13">
        <f t="shared" si="301"/>
        <v>1.0831592228477684E-2</v>
      </c>
      <c r="AG225" s="13">
        <f t="shared" si="302"/>
        <v>3.9689999137106219E-3</v>
      </c>
      <c r="AH225" s="13">
        <f t="shared" si="303"/>
        <v>4.1579069869532971E-3</v>
      </c>
      <c r="AI225" s="13">
        <f t="shared" si="304"/>
        <v>6.5863024927000392E-3</v>
      </c>
      <c r="AJ225" s="13">
        <f t="shared" si="305"/>
        <v>5.2164924157109367E-3</v>
      </c>
      <c r="AK225" s="13">
        <f t="shared" si="306"/>
        <v>2.7543823618112529E-3</v>
      </c>
      <c r="AL225" s="13">
        <f t="shared" si="307"/>
        <v>7.5974539591047586E-5</v>
      </c>
      <c r="AM225" s="13">
        <f t="shared" si="308"/>
        <v>5.6793562545115672E-3</v>
      </c>
      <c r="AN225" s="13">
        <f t="shared" si="309"/>
        <v>6.2432274060753709E-3</v>
      </c>
      <c r="AO225" s="13">
        <f t="shared" si="310"/>
        <v>3.4315410670890147E-3</v>
      </c>
      <c r="AP225" s="13">
        <f t="shared" si="311"/>
        <v>1.2574131219011864E-3</v>
      </c>
      <c r="AQ225" s="13">
        <f t="shared" si="312"/>
        <v>3.455636392406332E-4</v>
      </c>
      <c r="AR225" s="13">
        <f t="shared" si="313"/>
        <v>9.1414440966748579E-4</v>
      </c>
      <c r="AS225" s="13">
        <f t="shared" si="314"/>
        <v>1.4480438410414099E-3</v>
      </c>
      <c r="AT225" s="13">
        <f t="shared" si="315"/>
        <v>1.1468816870742939E-3</v>
      </c>
      <c r="AU225" s="13">
        <f t="shared" si="316"/>
        <v>6.0556988072055804E-4</v>
      </c>
      <c r="AV225" s="13">
        <f t="shared" si="317"/>
        <v>2.3981214751850569E-4</v>
      </c>
      <c r="AW225" s="13">
        <f t="shared" si="318"/>
        <v>3.6748745781891226E-6</v>
      </c>
      <c r="AX225" s="13">
        <f t="shared" si="319"/>
        <v>1.4993905336424358E-3</v>
      </c>
      <c r="AY225" s="13">
        <f t="shared" si="320"/>
        <v>1.6482565369288482E-3</v>
      </c>
      <c r="AZ225" s="13">
        <f t="shared" si="321"/>
        <v>9.0595130173622596E-4</v>
      </c>
      <c r="BA225" s="13">
        <f t="shared" si="322"/>
        <v>3.3196602702264611E-4</v>
      </c>
      <c r="BB225" s="13">
        <f t="shared" si="323"/>
        <v>9.1231263937147658E-5</v>
      </c>
      <c r="BC225" s="13">
        <f t="shared" si="324"/>
        <v>2.0057819998554766E-5</v>
      </c>
      <c r="BD225" s="13">
        <f t="shared" si="325"/>
        <v>1.6748410605553344E-4</v>
      </c>
      <c r="BE225" s="13">
        <f t="shared" si="326"/>
        <v>2.6530198695221273E-4</v>
      </c>
      <c r="BF225" s="13">
        <f t="shared" si="327"/>
        <v>2.1012484688384152E-4</v>
      </c>
      <c r="BG225" s="13">
        <f t="shared" si="328"/>
        <v>1.1094891469448549E-4</v>
      </c>
      <c r="BH225" s="13">
        <f t="shared" si="329"/>
        <v>4.3936956484812171E-5</v>
      </c>
      <c r="BI225" s="13">
        <f t="shared" si="330"/>
        <v>1.391960363353948E-5</v>
      </c>
      <c r="BJ225" s="14">
        <f t="shared" si="331"/>
        <v>0.48449583640927651</v>
      </c>
      <c r="BK225" s="14">
        <f t="shared" si="332"/>
        <v>0.25196743554294121</v>
      </c>
      <c r="BL225" s="14">
        <f t="shared" si="333"/>
        <v>0.24864142786732296</v>
      </c>
      <c r="BM225" s="14">
        <f t="shared" si="334"/>
        <v>0.50087208500617209</v>
      </c>
      <c r="BN225" s="14">
        <f t="shared" si="335"/>
        <v>0.49771753814329245</v>
      </c>
    </row>
    <row r="226" spans="1:66" x14ac:dyDescent="0.25">
      <c r="A226" t="s">
        <v>40</v>
      </c>
      <c r="B226" t="s">
        <v>238</v>
      </c>
      <c r="C226" t="s">
        <v>233</v>
      </c>
      <c r="D226" s="11">
        <v>44232</v>
      </c>
      <c r="E226" s="10">
        <f>VLOOKUP(A226,home!$A$2:$E$405,3,FALSE)</f>
        <v>1.5047999999999999</v>
      </c>
      <c r="F226" s="10">
        <f>VLOOKUP(B226,home!$B$2:$E$405,3,FALSE)</f>
        <v>0.7974</v>
      </c>
      <c r="G226" s="10">
        <f>VLOOKUP(C226,away!$B$2:$E$405,4,FALSE)</f>
        <v>1.0632999999999999</v>
      </c>
      <c r="H226" s="10">
        <f>VLOOKUP(A226,away!$A$2:$E$405,3,FALSE)</f>
        <v>1.2</v>
      </c>
      <c r="I226" s="10">
        <f>VLOOKUP(C226,away!$B$2:$E$405,3,FALSE)</f>
        <v>1</v>
      </c>
      <c r="J226" s="10">
        <f>VLOOKUP(B226,home!$B$2:$E$405,4,FALSE)</f>
        <v>1.1667000000000001</v>
      </c>
      <c r="K226" s="12">
        <f t="shared" si="280"/>
        <v>1.2758829320159999</v>
      </c>
      <c r="L226" s="12">
        <f t="shared" si="281"/>
        <v>1.40004</v>
      </c>
      <c r="M226" s="13">
        <f t="shared" si="282"/>
        <v>6.8843261415128629E-2</v>
      </c>
      <c r="N226" s="13">
        <f t="shared" si="283"/>
        <v>8.7835942223878263E-2</v>
      </c>
      <c r="O226" s="13">
        <f t="shared" si="284"/>
        <v>9.6383319711636675E-2</v>
      </c>
      <c r="P226" s="13">
        <f t="shared" si="285"/>
        <v>0.1229738325511185</v>
      </c>
      <c r="Q226" s="13">
        <f t="shared" si="286"/>
        <v>5.60341897504949E-2</v>
      </c>
      <c r="R226" s="13">
        <f t="shared" si="287"/>
        <v>6.7470251464539915E-2</v>
      </c>
      <c r="S226" s="13">
        <f t="shared" si="288"/>
        <v>5.4916643914938376E-2</v>
      </c>
      <c r="T226" s="13">
        <f t="shared" si="289"/>
        <v>7.8450107018282866E-2</v>
      </c>
      <c r="U226" s="13">
        <f t="shared" si="290"/>
        <v>8.608414226243398E-2</v>
      </c>
      <c r="V226" s="13">
        <f t="shared" si="291"/>
        <v>1.0899654978320496E-2</v>
      </c>
      <c r="W226" s="13">
        <f t="shared" si="292"/>
        <v>2.383102210400077E-2</v>
      </c>
      <c r="X226" s="13">
        <f t="shared" si="293"/>
        <v>3.3364384186485234E-2</v>
      </c>
      <c r="Y226" s="13">
        <f t="shared" si="294"/>
        <v>2.3355736218223396E-2</v>
      </c>
      <c r="Z226" s="13">
        <f t="shared" si="295"/>
        <v>3.1487016953471489E-2</v>
      </c>
      <c r="AA226" s="13">
        <f t="shared" si="296"/>
        <v>4.0173747511032698E-2</v>
      </c>
      <c r="AB226" s="13">
        <f t="shared" si="297"/>
        <v>2.5628499382223446E-2</v>
      </c>
      <c r="AC226" s="13">
        <f t="shared" si="298"/>
        <v>1.216869594983336E-3</v>
      </c>
      <c r="AD226" s="13">
        <f t="shared" si="299"/>
        <v>7.6013985887476553E-3</v>
      </c>
      <c r="AE226" s="13">
        <f t="shared" si="300"/>
        <v>1.0642262080190265E-2</v>
      </c>
      <c r="AF226" s="13">
        <f t="shared" si="301"/>
        <v>7.4497963013747904E-3</v>
      </c>
      <c r="AG226" s="13">
        <f t="shared" si="302"/>
        <v>3.4766709379255877E-3</v>
      </c>
      <c r="AH226" s="13">
        <f t="shared" si="303"/>
        <v>1.1020770803884566E-2</v>
      </c>
      <c r="AI226" s="13">
        <f t="shared" si="304"/>
        <v>1.4061213366336566E-2</v>
      </c>
      <c r="AJ226" s="13">
        <f t="shared" si="305"/>
        <v>8.9702310687720353E-3</v>
      </c>
      <c r="AK226" s="13">
        <f t="shared" si="306"/>
        <v>3.8149882389619597E-3</v>
      </c>
      <c r="AL226" s="13">
        <f t="shared" si="307"/>
        <v>8.6947140349828499E-5</v>
      </c>
      <c r="AM226" s="13">
        <f t="shared" si="308"/>
        <v>1.9396989437667283E-3</v>
      </c>
      <c r="AN226" s="13">
        <f t="shared" si="309"/>
        <v>2.71565610923117E-3</v>
      </c>
      <c r="AO226" s="13">
        <f t="shared" si="310"/>
        <v>1.9010135895840038E-3</v>
      </c>
      <c r="AP226" s="13">
        <f t="shared" si="311"/>
        <v>8.8716502198706298E-4</v>
      </c>
      <c r="AQ226" s="13">
        <f t="shared" si="312"/>
        <v>3.105166293456922E-4</v>
      </c>
      <c r="AR226" s="13">
        <f t="shared" si="313"/>
        <v>3.0859039912541067E-3</v>
      </c>
      <c r="AS226" s="13">
        <f t="shared" si="314"/>
        <v>3.9372522322811652E-3</v>
      </c>
      <c r="AT226" s="13">
        <f t="shared" si="315"/>
        <v>2.5117364611047179E-3</v>
      </c>
      <c r="AU226" s="13">
        <f t="shared" si="316"/>
        <v>1.0682272268152594E-3</v>
      </c>
      <c r="AV226" s="13">
        <f t="shared" si="317"/>
        <v>3.4073322155209364E-4</v>
      </c>
      <c r="AW226" s="13">
        <f t="shared" si="318"/>
        <v>4.3142377410782867E-6</v>
      </c>
      <c r="AX226" s="13">
        <f t="shared" si="319"/>
        <v>4.1247146260023831E-4</v>
      </c>
      <c r="AY226" s="13">
        <f t="shared" si="320"/>
        <v>5.7747654649883756E-4</v>
      </c>
      <c r="AZ226" s="13">
        <f t="shared" si="321"/>
        <v>4.0424513208011634E-4</v>
      </c>
      <c r="BA226" s="13">
        <f t="shared" si="322"/>
        <v>1.8865311823914869E-4</v>
      </c>
      <c r="BB226" s="13">
        <f t="shared" si="323"/>
        <v>6.6030477914884496E-5</v>
      </c>
      <c r="BC226" s="13">
        <f t="shared" si="324"/>
        <v>1.8489062059990961E-5</v>
      </c>
      <c r="BD226" s="13">
        <f t="shared" si="325"/>
        <v>7.2006483731923258E-4</v>
      </c>
      <c r="BE226" s="13">
        <f t="shared" si="326"/>
        <v>9.1871843588048634E-4</v>
      </c>
      <c r="BF226" s="13">
        <f t="shared" si="327"/>
        <v>5.8608858583417437E-4</v>
      </c>
      <c r="BG226" s="13">
        <f t="shared" si="328"/>
        <v>2.4926014110507241E-4</v>
      </c>
      <c r="BH226" s="13">
        <f t="shared" si="329"/>
        <v>7.9506689916965457E-5</v>
      </c>
      <c r="BI226" s="13">
        <f t="shared" si="330"/>
        <v>2.0288245729228963E-5</v>
      </c>
      <c r="BJ226" s="14">
        <f t="shared" si="331"/>
        <v>0.34146292550291141</v>
      </c>
      <c r="BK226" s="14">
        <f t="shared" si="332"/>
        <v>0.25951468614133805</v>
      </c>
      <c r="BL226" s="14">
        <f t="shared" si="333"/>
        <v>0.36712494387861438</v>
      </c>
      <c r="BM226" s="14">
        <f t="shared" si="334"/>
        <v>0.4994756130507807</v>
      </c>
      <c r="BN226" s="14">
        <f t="shared" si="335"/>
        <v>0.49954079711679689</v>
      </c>
    </row>
    <row r="227" spans="1:66" x14ac:dyDescent="0.25">
      <c r="A227" t="s">
        <v>40</v>
      </c>
      <c r="B227" t="s">
        <v>316</v>
      </c>
      <c r="C227" t="s">
        <v>319</v>
      </c>
      <c r="D227" s="11">
        <v>44232</v>
      </c>
      <c r="E227" s="10">
        <f>VLOOKUP(A227,home!$A$2:$E$405,3,FALSE)</f>
        <v>1.5047999999999999</v>
      </c>
      <c r="F227" s="10">
        <f>VLOOKUP(B227,home!$B$2:$E$405,3,FALSE)</f>
        <v>0.56489999999999996</v>
      </c>
      <c r="G227" s="10">
        <f>VLOOKUP(C227,away!$B$2:$E$405,4,FALSE)</f>
        <v>1.2959000000000001</v>
      </c>
      <c r="H227" s="10">
        <f>VLOOKUP(A227,away!$A$2:$E$405,3,FALSE)</f>
        <v>1.2</v>
      </c>
      <c r="I227" s="10">
        <f>VLOOKUP(C227,away!$B$2:$E$405,3,FALSE)</f>
        <v>1.0832999999999999</v>
      </c>
      <c r="J227" s="10">
        <f>VLOOKUP(B227,home!$B$2:$E$405,4,FALSE)</f>
        <v>1.125</v>
      </c>
      <c r="K227" s="12">
        <f t="shared" si="280"/>
        <v>1.1015947237679999</v>
      </c>
      <c r="L227" s="12">
        <f t="shared" si="281"/>
        <v>1.4624549999999998</v>
      </c>
      <c r="M227" s="13">
        <f t="shared" si="282"/>
        <v>7.6992310652715945E-2</v>
      </c>
      <c r="N227" s="13">
        <f t="shared" si="283"/>
        <v>8.4814323185738658E-2</v>
      </c>
      <c r="O227" s="13">
        <f t="shared" si="284"/>
        <v>0.11259778967561768</v>
      </c>
      <c r="P227" s="13">
        <f t="shared" si="285"/>
        <v>0.12403713101459941</v>
      </c>
      <c r="Q227" s="13">
        <f t="shared" si="286"/>
        <v>4.6715505460681837E-2</v>
      </c>
      <c r="R227" s="13">
        <f t="shared" si="287"/>
        <v>8.2334600250027715E-2</v>
      </c>
      <c r="S227" s="13">
        <f t="shared" si="288"/>
        <v>4.9956968883977063E-2</v>
      </c>
      <c r="T227" s="13">
        <f t="shared" si="289"/>
        <v>6.8319324538501452E-2</v>
      </c>
      <c r="U227" s="13">
        <f t="shared" si="290"/>
        <v>9.0699361218977981E-2</v>
      </c>
      <c r="V227" s="13">
        <f t="shared" si="291"/>
        <v>8.9424790057633929E-3</v>
      </c>
      <c r="W227" s="13">
        <f t="shared" si="292"/>
        <v>1.7153851444547428E-2</v>
      </c>
      <c r="X227" s="13">
        <f t="shared" si="293"/>
        <v>2.5086735814335605E-2</v>
      </c>
      <c r="Y227" s="13">
        <f t="shared" si="294"/>
        <v>1.8344111112677086E-2</v>
      </c>
      <c r="Z227" s="13">
        <f t="shared" si="295"/>
        <v>4.0136882602884776E-2</v>
      </c>
      <c r="AA227" s="13">
        <f t="shared" si="296"/>
        <v>4.4214578103833502E-2</v>
      </c>
      <c r="AB227" s="13">
        <f t="shared" si="297"/>
        <v>2.4353272976405566E-2</v>
      </c>
      <c r="AC227" s="13">
        <f t="shared" si="298"/>
        <v>9.0041413765035692E-4</v>
      </c>
      <c r="AD227" s="13">
        <f t="shared" si="299"/>
        <v>4.7241480609033831E-3</v>
      </c>
      <c r="AE227" s="13">
        <f t="shared" si="300"/>
        <v>6.9088539524084563E-3</v>
      </c>
      <c r="AF227" s="13">
        <f t="shared" si="301"/>
        <v>5.0519440034847542E-3</v>
      </c>
      <c r="AG227" s="13">
        <f t="shared" si="302"/>
        <v>2.4627469225387663E-3</v>
      </c>
      <c r="AH227" s="13">
        <f t="shared" si="303"/>
        <v>1.467459616175045E-2</v>
      </c>
      <c r="AI227" s="13">
        <f t="shared" si="304"/>
        <v>1.616545770521044E-2</v>
      </c>
      <c r="AJ227" s="13">
        <f t="shared" si="305"/>
        <v>8.9038914576772907E-3</v>
      </c>
      <c r="AK227" s="13">
        <f t="shared" si="306"/>
        <v>3.2694932835934222E-3</v>
      </c>
      <c r="AL227" s="13">
        <f t="shared" si="307"/>
        <v>5.8023865195008292E-5</v>
      </c>
      <c r="AM227" s="13">
        <f t="shared" si="308"/>
        <v>1.0408193156379985E-3</v>
      </c>
      <c r="AN227" s="13">
        <f t="shared" si="309"/>
        <v>1.5221514122513689E-3</v>
      </c>
      <c r="AO227" s="13">
        <f t="shared" si="310"/>
        <v>1.1130389718020377E-3</v>
      </c>
      <c r="AP227" s="13">
        <f t="shared" si="311"/>
        <v>5.4258980316891658E-4</v>
      </c>
      <c r="AQ227" s="13">
        <f t="shared" si="312"/>
        <v>1.9837829264834927E-4</v>
      </c>
      <c r="AR227" s="13">
        <f t="shared" si="313"/>
        <v>4.2921873059465487E-3</v>
      </c>
      <c r="AS227" s="13">
        <f t="shared" si="314"/>
        <v>4.7282508896547039E-3</v>
      </c>
      <c r="AT227" s="13">
        <f t="shared" si="315"/>
        <v>2.6043081163474873E-3</v>
      </c>
      <c r="AU227" s="13">
        <f t="shared" si="316"/>
        <v>9.5629736001152314E-4</v>
      </c>
      <c r="AV227" s="13">
        <f t="shared" si="317"/>
        <v>2.6336303153549038E-4</v>
      </c>
      <c r="AW227" s="13">
        <f t="shared" si="318"/>
        <v>2.5966206914228419E-6</v>
      </c>
      <c r="AX227" s="13">
        <f t="shared" si="319"/>
        <v>1.9109351108377348E-4</v>
      </c>
      <c r="AY227" s="13">
        <f t="shared" si="320"/>
        <v>2.7946566075201989E-4</v>
      </c>
      <c r="AZ227" s="13">
        <f t="shared" si="321"/>
        <v>2.0435297644754761E-4</v>
      </c>
      <c r="BA227" s="13">
        <f t="shared" si="322"/>
        <v>9.9619010723532789E-5</v>
      </c>
      <c r="BB227" s="13">
        <f t="shared" si="323"/>
        <v>3.6422080081920998E-5</v>
      </c>
      <c r="BC227" s="13">
        <f t="shared" si="324"/>
        <v>1.065313062524115E-5</v>
      </c>
      <c r="BD227" s="13">
        <f t="shared" si="325"/>
        <v>1.046188464419677E-3</v>
      </c>
      <c r="BE227" s="13">
        <f t="shared" si="326"/>
        <v>1.1524756924716621E-3</v>
      </c>
      <c r="BF227" s="13">
        <f t="shared" si="327"/>
        <v>6.3478057104882763E-4</v>
      </c>
      <c r="BG227" s="13">
        <f t="shared" si="328"/>
        <v>2.3309030927260878E-4</v>
      </c>
      <c r="BH227" s="13">
        <f t="shared" si="329"/>
        <v>6.4192763714039286E-5</v>
      </c>
      <c r="BI227" s="13">
        <f t="shared" si="330"/>
        <v>1.4142881962294314E-5</v>
      </c>
      <c r="BJ227" s="14">
        <f t="shared" si="331"/>
        <v>0.28482012866104012</v>
      </c>
      <c r="BK227" s="14">
        <f t="shared" si="332"/>
        <v>0.26116679322065317</v>
      </c>
      <c r="BL227" s="14">
        <f t="shared" si="333"/>
        <v>0.41320231821947889</v>
      </c>
      <c r="BM227" s="14">
        <f t="shared" si="334"/>
        <v>0.47155759342461517</v>
      </c>
      <c r="BN227" s="14">
        <f t="shared" si="335"/>
        <v>0.52749166023938121</v>
      </c>
    </row>
    <row r="228" spans="1:66" x14ac:dyDescent="0.25">
      <c r="A228" t="s">
        <v>40</v>
      </c>
      <c r="B228" t="s">
        <v>232</v>
      </c>
      <c r="C228" t="s">
        <v>42</v>
      </c>
      <c r="D228" s="11">
        <v>44232</v>
      </c>
      <c r="E228" s="10">
        <f>VLOOKUP(A228,home!$A$2:$E$405,3,FALSE)</f>
        <v>1.5047999999999999</v>
      </c>
      <c r="F228" s="10">
        <f>VLOOKUP(B228,home!$B$2:$E$405,3,FALSE)</f>
        <v>0.89710000000000001</v>
      </c>
      <c r="G228" s="10">
        <f>VLOOKUP(C228,away!$B$2:$E$405,4,FALSE)</f>
        <v>1.0632999999999999</v>
      </c>
      <c r="H228" s="10">
        <f>VLOOKUP(A228,away!$A$2:$E$405,3,FALSE)</f>
        <v>1.2</v>
      </c>
      <c r="I228" s="10">
        <f>VLOOKUP(C228,away!$B$2:$E$405,3,FALSE)</f>
        <v>0.91669999999999996</v>
      </c>
      <c r="J228" s="10">
        <f>VLOOKUP(B228,home!$B$2:$E$405,4,FALSE)</f>
        <v>0.79169999999999996</v>
      </c>
      <c r="K228" s="12">
        <f t="shared" si="280"/>
        <v>1.4354082998639999</v>
      </c>
      <c r="L228" s="12">
        <f t="shared" si="281"/>
        <v>0.87090166799999991</v>
      </c>
      <c r="M228" s="13">
        <f t="shared" si="282"/>
        <v>9.9628205387087707E-2</v>
      </c>
      <c r="N228" s="13">
        <f t="shared" si="283"/>
        <v>0.14300715291318095</v>
      </c>
      <c r="O228" s="13">
        <f t="shared" si="284"/>
        <v>8.6766370251461264E-2</v>
      </c>
      <c r="P228" s="13">
        <f t="shared" si="285"/>
        <v>0.12454516800802035</v>
      </c>
      <c r="Q228" s="13">
        <f t="shared" si="286"/>
        <v>0.10263682711575009</v>
      </c>
      <c r="R228" s="13">
        <f t="shared" si="287"/>
        <v>3.7782488289151588E-2</v>
      </c>
      <c r="S228" s="13">
        <f t="shared" si="288"/>
        <v>3.892346252218145E-2</v>
      </c>
      <c r="T228" s="13">
        <f t="shared" si="289"/>
        <v>8.9386583933334374E-2</v>
      </c>
      <c r="U228" s="13">
        <f t="shared" si="290"/>
        <v>5.4233297279762567E-2</v>
      </c>
      <c r="V228" s="13">
        <f t="shared" si="291"/>
        <v>5.4064667067188904E-3</v>
      </c>
      <c r="W228" s="13">
        <f t="shared" si="292"/>
        <v>4.9108584504551363E-2</v>
      </c>
      <c r="X228" s="13">
        <f t="shared" si="293"/>
        <v>4.2768748158132738E-2</v>
      </c>
      <c r="Y228" s="13">
        <f t="shared" si="294"/>
        <v>1.862368705459486E-2</v>
      </c>
      <c r="Z228" s="13">
        <f t="shared" si="295"/>
        <v>1.0968277357404197E-2</v>
      </c>
      <c r="AA228" s="13">
        <f t="shared" si="296"/>
        <v>1.5743956354028362E-2</v>
      </c>
      <c r="AB228" s="13">
        <f t="shared" si="297"/>
        <v>1.1299502811634438E-2</v>
      </c>
      <c r="AC228" s="13">
        <f t="shared" si="298"/>
        <v>4.2241382705197135E-4</v>
      </c>
      <c r="AD228" s="13">
        <f t="shared" si="299"/>
        <v>1.7622717448101417E-2</v>
      </c>
      <c r="AE228" s="13">
        <f t="shared" si="300"/>
        <v>1.5347654020244227E-2</v>
      </c>
      <c r="AF228" s="13">
        <f t="shared" si="301"/>
        <v>6.6831487430588001E-3</v>
      </c>
      <c r="AG228" s="13">
        <f t="shared" si="302"/>
        <v>1.940121795940671E-3</v>
      </c>
      <c r="AH228" s="13">
        <f t="shared" si="303"/>
        <v>2.3880727614124858E-3</v>
      </c>
      <c r="AI228" s="13">
        <f t="shared" si="304"/>
        <v>3.4278594624106238E-3</v>
      </c>
      <c r="AJ228" s="13">
        <f t="shared" si="305"/>
        <v>2.4601889615557797E-3</v>
      </c>
      <c r="AK228" s="13">
        <f t="shared" si="306"/>
        <v>1.1771252182169868E-3</v>
      </c>
      <c r="AL228" s="13">
        <f t="shared" si="307"/>
        <v>2.1122372265843113E-5</v>
      </c>
      <c r="AM228" s="13">
        <f t="shared" si="308"/>
        <v>5.0591589782325733E-3</v>
      </c>
      <c r="AN228" s="13">
        <f t="shared" si="309"/>
        <v>4.406029992819924E-3</v>
      </c>
      <c r="AO228" s="13">
        <f t="shared" si="310"/>
        <v>1.9186094350024494E-3</v>
      </c>
      <c r="AP228" s="13">
        <f t="shared" si="311"/>
        <v>5.5697338572805702E-4</v>
      </c>
      <c r="AQ228" s="13">
        <f t="shared" si="312"/>
        <v>1.2126726266554302E-4</v>
      </c>
      <c r="AR228" s="13">
        <f t="shared" si="313"/>
        <v>4.1595531024390009E-4</v>
      </c>
      <c r="AS228" s="13">
        <f t="shared" si="314"/>
        <v>5.9706570469659917E-4</v>
      </c>
      <c r="AT228" s="13">
        <f t="shared" si="315"/>
        <v>4.2851653404282335E-4</v>
      </c>
      <c r="AU228" s="13">
        <f t="shared" si="316"/>
        <v>2.050320631980076E-4</v>
      </c>
      <c r="AV228" s="13">
        <f t="shared" si="317"/>
        <v>7.3576181313165086E-5</v>
      </c>
      <c r="AW228" s="13">
        <f t="shared" si="318"/>
        <v>7.3347407336336646E-7</v>
      </c>
      <c r="AX228" s="13">
        <f t="shared" si="319"/>
        <v>1.2103264646144167E-3</v>
      </c>
      <c r="AY228" s="13">
        <f t="shared" si="320"/>
        <v>1.0540753368572383E-3</v>
      </c>
      <c r="AZ228" s="13">
        <f t="shared" si="321"/>
        <v>4.5899798453331528E-4</v>
      </c>
      <c r="BA228" s="13">
        <f t="shared" si="322"/>
        <v>1.3324737011290085E-4</v>
      </c>
      <c r="BB228" s="13">
        <f t="shared" si="323"/>
        <v>2.9011339221984663E-5</v>
      </c>
      <c r="BC228" s="13">
        <f t="shared" si="324"/>
        <v>5.0532047438680539E-6</v>
      </c>
      <c r="BD228" s="13">
        <f t="shared" si="325"/>
        <v>6.0376028917478315E-5</v>
      </c>
      <c r="BE228" s="13">
        <f t="shared" si="326"/>
        <v>8.666425302097724E-5</v>
      </c>
      <c r="BF228" s="13">
        <f t="shared" si="327"/>
        <v>6.2199294043912244E-5</v>
      </c>
      <c r="BG228" s="13">
        <f t="shared" si="328"/>
        <v>2.9760460972104356E-5</v>
      </c>
      <c r="BH228" s="13">
        <f t="shared" si="329"/>
        <v>1.0679603171784313E-5</v>
      </c>
      <c r="BI228" s="13">
        <f t="shared" si="330"/>
        <v>3.065918206406616E-6</v>
      </c>
      <c r="BJ228" s="14">
        <f t="shared" si="331"/>
        <v>0.5020779764414216</v>
      </c>
      <c r="BK228" s="14">
        <f t="shared" si="332"/>
        <v>0.27000091416018351</v>
      </c>
      <c r="BL228" s="14">
        <f t="shared" si="333"/>
        <v>0.21725175274146122</v>
      </c>
      <c r="BM228" s="14">
        <f t="shared" si="334"/>
        <v>0.40487936687303483</v>
      </c>
      <c r="BN228" s="14">
        <f t="shared" si="335"/>
        <v>0.59436621196465189</v>
      </c>
    </row>
    <row r="229" spans="1:66" x14ac:dyDescent="0.25">
      <c r="A229" t="s">
        <v>40</v>
      </c>
      <c r="B229" t="s">
        <v>41</v>
      </c>
      <c r="C229" t="s">
        <v>321</v>
      </c>
      <c r="D229" s="11">
        <v>44232</v>
      </c>
      <c r="E229" s="10">
        <f>VLOOKUP(A229,home!$A$2:$E$405,3,FALSE)</f>
        <v>1.5047999999999999</v>
      </c>
      <c r="F229" s="10">
        <f>VLOOKUP(B229,home!$B$2:$E$405,3,FALSE)</f>
        <v>0.89710000000000001</v>
      </c>
      <c r="G229" s="10">
        <f>VLOOKUP(C229,away!$B$2:$E$405,4,FALSE)</f>
        <v>0.63129999999999997</v>
      </c>
      <c r="H229" s="10">
        <f>VLOOKUP(A229,away!$A$2:$E$405,3,FALSE)</f>
        <v>1.2</v>
      </c>
      <c r="I229" s="10">
        <f>VLOOKUP(C229,away!$B$2:$E$405,3,FALSE)</f>
        <v>1.4582999999999999</v>
      </c>
      <c r="J229" s="10">
        <f>VLOOKUP(B229,home!$B$2:$E$405,4,FALSE)</f>
        <v>1.4582999999999999</v>
      </c>
      <c r="K229" s="12">
        <f t="shared" ref="K229:K257" si="336">E229*F229*G229</f>
        <v>0.85222727330399994</v>
      </c>
      <c r="L229" s="12">
        <f t="shared" ref="L229:L257" si="337">H229*I229*J229</f>
        <v>2.5519666679999999</v>
      </c>
      <c r="M229" s="13">
        <f t="shared" ref="M229:M257" si="338">_xlfn.POISSON.DIST(0,K229,FALSE) * _xlfn.POISSON.DIST(0,L229,FALSE)</f>
        <v>3.3233597518727349E-2</v>
      </c>
      <c r="N229" s="13">
        <f t="shared" ref="N229:N257" si="339">_xlfn.POISSON.DIST(1,K229,FALSE) * _xlfn.POISSON.DIST(0,L229,FALSE)</f>
        <v>2.8322578195467584E-2</v>
      </c>
      <c r="O229" s="13">
        <f t="shared" ref="O229:O257" si="340">_xlfn.POISSON.DIST(0,K229,FALSE) * _xlfn.POISSON.DIST(1,L229,FALSE)</f>
        <v>8.48110331255197E-2</v>
      </c>
      <c r="P229" s="13">
        <f t="shared" ref="P229:P257" si="341">_xlfn.POISSON.DIST(1,K229,FALSE) * _xlfn.POISSON.DIST(1,L229,FALSE)</f>
        <v>7.2278275506656858E-2</v>
      </c>
      <c r="Q229" s="13">
        <f t="shared" ref="Q229:Q257" si="342">_xlfn.POISSON.DIST(2,K229,FALSE) * _xlfn.POISSON.DIST(0,L229,FALSE)</f>
        <v>1.2068636794231329E-2</v>
      </c>
      <c r="R229" s="13">
        <f t="shared" ref="R229:R257" si="343">_xlfn.POISSON.DIST(0,K229,FALSE) * _xlfn.POISSON.DIST(2,L229,FALSE)</f>
        <v>0.10821746480748508</v>
      </c>
      <c r="S229" s="13">
        <f t="shared" ref="S229:S257" si="344">_xlfn.POISSON.DIST(2,K229,FALSE) * _xlfn.POISSON.DIST(2,L229,FALSE)</f>
        <v>3.9298702971235298E-2</v>
      </c>
      <c r="T229" s="13">
        <f t="shared" ref="T229:T257" si="345">_xlfn.POISSON.DIST(2,K229,FALSE) * _xlfn.POISSON.DIST(1,L229,FALSE)</f>
        <v>3.0798758827076726E-2</v>
      </c>
      <c r="U229" s="13">
        <f t="shared" ref="U229:U257" si="346">_xlfn.POISSON.DIST(1,K229,FALSE) * _xlfn.POISSON.DIST(2,L229,FALSE)</f>
        <v>9.2225874956754578E-2</v>
      </c>
      <c r="V229" s="13">
        <f t="shared" ref="V229:V257" si="347">_xlfn.POISSON.DIST(3,K229,FALSE) * _xlfn.POISSON.DIST(3,L229,FALSE)</f>
        <v>9.4965560038338791E-3</v>
      </c>
      <c r="W229" s="13">
        <f t="shared" ref="W229:W257" si="348">_xlfn.POISSON.DIST(3,K229,FALSE) * _xlfn.POISSON.DIST(0,L229,FALSE)</f>
        <v>3.4284071425480316E-3</v>
      </c>
      <c r="X229" s="13">
        <f t="shared" ref="X229:X257" si="349">_xlfn.POISSON.DIST(3,K229,FALSE) * _xlfn.POISSON.DIST(1,L229,FALSE)</f>
        <v>8.7491807521157001E-3</v>
      </c>
      <c r="Y229" s="13">
        <f t="shared" ref="Y229:Y257" si="350">_xlfn.POISSON.DIST(3,K229,FALSE) * _xlfn.POISSON.DIST(2,L229,FALSE)</f>
        <v>1.1163808825853222E-2</v>
      </c>
      <c r="Z229" s="13">
        <f t="shared" ref="Z229:Z257" si="351">_xlfn.POISSON.DIST(0,K229,FALSE) * _xlfn.POISSON.DIST(3,L229,FALSE)</f>
        <v>9.2055787694721641E-2</v>
      </c>
      <c r="AA229" s="13">
        <f t="shared" ref="AA229:AA257" si="352">_xlfn.POISSON.DIST(1,K229,FALSE) * _xlfn.POISSON.DIST(3,L229,FALSE)</f>
        <v>7.8452452938924527E-2</v>
      </c>
      <c r="AB229" s="13">
        <f t="shared" ref="AB229:AB257" si="353">_xlfn.POISSON.DIST(2,K229,FALSE) * _xlfn.POISSON.DIST(3,L229,FALSE)</f>
        <v>3.342966002607501E-2</v>
      </c>
      <c r="AC229" s="13">
        <f t="shared" ref="AC229:AC257" si="354">_xlfn.POISSON.DIST(4,K229,FALSE) * _xlfn.POISSON.DIST(4,L229,FALSE)</f>
        <v>1.2908523724047506E-3</v>
      </c>
      <c r="AD229" s="13">
        <f t="shared" ref="AD229:AD257" si="355">_xlfn.POISSON.DIST(4,K229,FALSE) * _xlfn.POISSON.DIST(0,L229,FALSE)</f>
        <v>7.3044551771741649E-4</v>
      </c>
      <c r="AE229" s="13">
        <f t="shared" ref="AE229:AE257" si="356">_xlfn.POISSON.DIST(4,K229,FALSE) * _xlfn.POISSON.DIST(1,L229,FALSE)</f>
        <v>1.8640726140048505E-3</v>
      </c>
      <c r="AF229" s="13">
        <f t="shared" ref="AF229:AF257" si="357">_xlfn.POISSON.DIST(4,K229,FALSE) * _xlfn.POISSON.DIST(2,L229,FALSE)</f>
        <v>2.3785255888360045E-3</v>
      </c>
      <c r="AG229" s="13">
        <f t="shared" ref="AG229:AG257" si="358">_xlfn.POISSON.DIST(4,K229,FALSE) * _xlfn.POISSON.DIST(3,L229,FALSE)</f>
        <v>2.0233060072315187E-3</v>
      </c>
      <c r="AH229" s="13">
        <f t="shared" ref="AH229:AH257" si="359">_xlfn.POISSON.DIST(0,K229,FALSE) * _xlfn.POISSON.DIST(4,L229,FALSE)</f>
        <v>5.8730825448353542E-2</v>
      </c>
      <c r="AI229" s="13">
        <f t="shared" ref="AI229:AI257" si="360">_xlfn.POISSON.DIST(1,K229,FALSE) * _xlfn.POISSON.DIST(4,L229,FALSE)</f>
        <v>5.0052011230743508E-2</v>
      </c>
      <c r="AJ229" s="13">
        <f t="shared" ref="AJ229:AJ257" si="361">_xlfn.POISSON.DIST(2,K229,FALSE) * _xlfn.POISSON.DIST(4,L229,FALSE)</f>
        <v>2.1327844527278858E-2</v>
      </c>
      <c r="AK229" s="13">
        <f t="shared" ref="AK229:AK257" si="362">_xlfn.POISSON.DIST(3,K229,FALSE) * _xlfn.POISSON.DIST(4,L229,FALSE)</f>
        <v>6.058723595644834E-3</v>
      </c>
      <c r="AL229" s="13">
        <f t="shared" ref="AL229:AL257" si="363">_xlfn.POISSON.DIST(5,K229,FALSE) * _xlfn.POISSON.DIST(5,L229,FALSE)</f>
        <v>1.1229670017940936E-4</v>
      </c>
      <c r="AM229" s="13">
        <f t="shared" ref="AM229:AM257" si="364">_xlfn.POISSON.DIST(5,K229,FALSE) * _xlfn.POISSON.DIST(0,L229,FALSE)</f>
        <v>1.2450111837228854E-4</v>
      </c>
      <c r="AN229" s="13">
        <f t="shared" ref="AN229:AN257" si="365">_xlfn.POISSON.DIST(5,K229,FALSE) * _xlfn.POISSON.DIST(1,L229,FALSE)</f>
        <v>3.1772270421480278E-4</v>
      </c>
      <c r="AO229" s="13">
        <f t="shared" ref="AO229:AO257" si="366">_xlfn.POISSON.DIST(5,K229,FALSE) * _xlfn.POISSON.DIST(2,L229,FALSE)</f>
        <v>4.0540887541149997E-4</v>
      </c>
      <c r="AP229" s="13">
        <f t="shared" ref="AP229:AP257" si="367">_xlfn.POISSON.DIST(5,K229,FALSE) * _xlfn.POISSON.DIST(3,L229,FALSE)</f>
        <v>3.448633123205042E-4</v>
      </c>
      <c r="AQ229" s="13">
        <f t="shared" ref="AQ229:AQ257" si="368">_xlfn.POISSON.DIST(5,K229,FALSE) * _xlfn.POISSON.DIST(4,L229,FALSE)</f>
        <v>2.2001991951450011E-4</v>
      </c>
      <c r="AR229" s="13">
        <f t="shared" ref="AR229:AR257" si="369">_xlfn.POISSON.DIST(0,K229,FALSE) * _xlfn.POISSON.DIST(5,L229,FALSE)</f>
        <v>2.997582178566487E-2</v>
      </c>
      <c r="AS229" s="13">
        <f t="shared" ref="AS229:AS257" si="370">_xlfn.POISSON.DIST(1,K229,FALSE) * _xlfn.POISSON.DIST(5,L229,FALSE)</f>
        <v>2.5546212865443809E-2</v>
      </c>
      <c r="AT229" s="13">
        <f t="shared" ref="AT229:AT257" si="371">_xlfn.POISSON.DIST(2,K229,FALSE) * _xlfn.POISSON.DIST(5,L229,FALSE)</f>
        <v>1.0885589666780368E-2</v>
      </c>
      <c r="AU229" s="13">
        <f t="shared" ref="AU229:AU257" si="372">_xlfn.POISSON.DIST(3,K229,FALSE) * _xlfn.POISSON.DIST(5,L229,FALSE)</f>
        <v>3.0923321333421439E-3</v>
      </c>
      <c r="AV229" s="13">
        <f t="shared" ref="AV229:AV257" si="373">_xlfn.POISSON.DIST(4,K229,FALSE) * _xlfn.POISSON.DIST(5,L229,FALSE)</f>
        <v>6.5884244553712898E-4</v>
      </c>
      <c r="AW229" s="13">
        <f t="shared" ref="AW229:AW257" si="374">_xlfn.POISSON.DIST(6,K229,FALSE) * _xlfn.POISSON.DIST(6,L229,FALSE)</f>
        <v>6.7841418524682497E-6</v>
      </c>
      <c r="AX229" s="13">
        <f t="shared" ref="AX229:AX257" si="375">_xlfn.POISSON.DIST(6,K229,FALSE) * _xlfn.POISSON.DIST(0,L229,FALSE)</f>
        <v>1.7683874772285662E-5</v>
      </c>
      <c r="AY229" s="13">
        <f t="shared" ref="AY229:AY257" si="376">_xlfn.POISSON.DIST(6,K229,FALSE) * _xlfn.POISSON.DIST(1,L229,FALSE)</f>
        <v>4.5128658979959094E-5</v>
      </c>
      <c r="AZ229" s="13">
        <f t="shared" ref="AZ229:AZ257" si="377">_xlfn.POISSON.DIST(6,K229,FALSE) * _xlfn.POISSON.DIST(2,L229,FALSE)</f>
        <v>5.7583416744197258E-5</v>
      </c>
      <c r="BA229" s="13">
        <f t="shared" ref="BA229:BA257" si="378">_xlfn.POISSON.DIST(6,K229,FALSE) * _xlfn.POISSON.DIST(3,L229,FALSE)</f>
        <v>4.8983653386914826E-5</v>
      </c>
      <c r="BB229" s="13">
        <f t="shared" ref="BB229:BB257" si="379">_xlfn.POISSON.DIST(6,K229,FALSE) * _xlfn.POISSON.DIST(4,L229,FALSE)</f>
        <v>3.125116268006798E-5</v>
      </c>
      <c r="BC229" s="13">
        <f t="shared" ref="BC229:BC257" si="380">_xlfn.POISSON.DIST(6,K229,FALSE) * _xlfn.POISSON.DIST(5,L229,FALSE)</f>
        <v>1.5950385099155802E-5</v>
      </c>
      <c r="BD229" s="13">
        <f t="shared" ref="BD229:BD257" si="381">_xlfn.POISSON.DIST(0,K229,FALSE) * _xlfn.POISSON.DIST(6,L229,FALSE)</f>
        <v>1.2749549673820837E-2</v>
      </c>
      <c r="BE229" s="13">
        <f t="shared" ref="BE229:BE257" si="382">_xlfn.POISSON.DIST(1,K229,FALSE) * _xlfn.POISSON.DIST(6,L229,FALSE)</f>
        <v>1.0865513954374233E-2</v>
      </c>
      <c r="BF229" s="13">
        <f t="shared" ref="BF229:BF257" si="383">_xlfn.POISSON.DIST(2,K229,FALSE) * _xlfn.POISSON.DIST(6,L229,FALSE)</f>
        <v>4.6299436651914567E-3</v>
      </c>
      <c r="BG229" s="13">
        <f t="shared" ref="BG229:BG257" si="384">_xlfn.POISSON.DIST(3,K229,FALSE) * _xlfn.POISSON.DIST(6,L229,FALSE)</f>
        <v>1.3152547551124145E-3</v>
      </c>
      <c r="BH229" s="13">
        <f t="shared" ref="BH229:BH257" si="385">_xlfn.POISSON.DIST(4,K229,FALSE) * _xlfn.POISSON.DIST(6,L229,FALSE)</f>
        <v>2.8022399341239322E-4</v>
      </c>
      <c r="BI229" s="13">
        <f t="shared" ref="BI229:BI257" si="386">_xlfn.POISSON.DIST(5,K229,FALSE) * _xlfn.POISSON.DIST(6,L229,FALSE)</f>
        <v>4.7762905964040408E-5</v>
      </c>
      <c r="BJ229" s="14">
        <f t="shared" ref="BJ229:BJ257" si="387">SUM(N229,Q229,T229,W229,X229,Y229,AD229,AE229,AF229,AG229,AM229,AN229,AO229,AP229,AQ229,AX229,AY229,AZ229,BA229,BB229,BC229)</f>
        <v>0.10315681734657857</v>
      </c>
      <c r="BK229" s="14">
        <f t="shared" ref="BK229:BK257" si="388">SUM(M229,P229,S229,V229,AC229,AL229,AY229)</f>
        <v>0.15575540973201749</v>
      </c>
      <c r="BL229" s="14">
        <f t="shared" ref="BL229:BL257" si="389">SUM(O229,R229,U229,AA229,AB229,AH229,AI229,AJ229,AK229,AR229,AS229,AT229,AU229,AV229,BD229,BE229,BF229,BG229,BH229,BI229)</f>
        <v>0.63335293850142327</v>
      </c>
      <c r="BM229" s="14">
        <f t="shared" ref="BM229:BM257" si="390">SUM(S229:BI229)</f>
        <v>0.64535102280952561</v>
      </c>
      <c r="BN229" s="14">
        <f t="shared" ref="BN229:BN257" si="391">SUM(M229:R229)</f>
        <v>0.33893158594808792</v>
      </c>
    </row>
    <row r="230" spans="1:66" s="10" customFormat="1" x14ac:dyDescent="0.25">
      <c r="A230" t="s">
        <v>13</v>
      </c>
      <c r="B230" t="s">
        <v>52</v>
      </c>
      <c r="C230" t="s">
        <v>54</v>
      </c>
      <c r="D230" s="11">
        <v>44260</v>
      </c>
      <c r="E230" s="10">
        <f>VLOOKUP(A230,home!$A$2:$E$405,3,FALSE)</f>
        <v>1.4837</v>
      </c>
      <c r="F230" s="10">
        <f>VLOOKUP(B230,home!$B$2:$E$405,3,FALSE)</f>
        <v>0.55510000000000004</v>
      </c>
      <c r="G230" s="10">
        <f>VLOOKUP(C230,away!$B$2:$E$405,4,FALSE)</f>
        <v>0.87219999999999998</v>
      </c>
      <c r="H230" s="10">
        <f>VLOOKUP(A230,away!$A$2:$E$405,3,FALSE)</f>
        <v>1.2190000000000001</v>
      </c>
      <c r="I230" s="10">
        <f>VLOOKUP(C230,away!$B$2:$E$405,3,FALSE)</f>
        <v>0.77210000000000001</v>
      </c>
      <c r="J230" s="10">
        <f>VLOOKUP(B230,home!$B$2:$E$405,4,FALSE)</f>
        <v>1.0616000000000001</v>
      </c>
      <c r="K230" s="12">
        <f t="shared" si="336"/>
        <v>0.71834555101399999</v>
      </c>
      <c r="L230" s="12">
        <f t="shared" si="337"/>
        <v>0.99916719784000008</v>
      </c>
      <c r="M230" s="13">
        <f t="shared" si="338"/>
        <v>0.17951208474164584</v>
      </c>
      <c r="N230" s="13">
        <f t="shared" si="339"/>
        <v>0.12895170742740944</v>
      </c>
      <c r="O230" s="13">
        <f t="shared" si="340"/>
        <v>0.1793625866897269</v>
      </c>
      <c r="P230" s="13">
        <f t="shared" si="341"/>
        <v>0.12884431616692821</v>
      </c>
      <c r="Q230" s="13">
        <f t="shared" si="342"/>
        <v>4.6315942663069272E-2</v>
      </c>
      <c r="R230" s="13">
        <f t="shared" si="343"/>
        <v>8.9606606570054245E-2</v>
      </c>
      <c r="S230" s="13">
        <f t="shared" si="344"/>
        <v>2.311941537587197E-2</v>
      </c>
      <c r="T230" s="13">
        <f t="shared" si="345"/>
        <v>4.6277370645977034E-2</v>
      </c>
      <c r="U230" s="13">
        <f t="shared" si="346"/>
        <v>6.4368507171060324E-2</v>
      </c>
      <c r="V230" s="13">
        <f t="shared" si="347"/>
        <v>1.8437664693967497E-3</v>
      </c>
      <c r="W230" s="13">
        <f t="shared" si="348"/>
        <v>1.1090283784345109E-2</v>
      </c>
      <c r="X230" s="13">
        <f t="shared" si="349"/>
        <v>1.1081047772054495E-2</v>
      </c>
      <c r="Y230" s="13">
        <f t="shared" si="350"/>
        <v>5.5359097257674317E-3</v>
      </c>
      <c r="Z230" s="13">
        <f t="shared" si="351"/>
        <v>2.9843993998184156E-2</v>
      </c>
      <c r="AA230" s="13">
        <f t="shared" si="352"/>
        <v>2.1438300313084104E-2</v>
      </c>
      <c r="AB230" s="13">
        <f t="shared" si="353"/>
        <v>7.7000538256030036E-3</v>
      </c>
      <c r="AC230" s="13">
        <f t="shared" si="354"/>
        <v>8.2709901628221476E-5</v>
      </c>
      <c r="AD230" s="13">
        <f t="shared" si="355"/>
        <v>1.9916640039917542E-3</v>
      </c>
      <c r="AE230" s="13">
        <f t="shared" si="356"/>
        <v>1.9900053419072356E-3</v>
      </c>
      <c r="AF230" s="13">
        <f t="shared" si="357"/>
        <v>9.9417403058004177E-4</v>
      </c>
      <c r="AG230" s="13">
        <f t="shared" si="358"/>
        <v>3.3111536009998633E-4</v>
      </c>
      <c r="AH230" s="13">
        <f t="shared" si="359"/>
        <v>7.4547849638798595E-3</v>
      </c>
      <c r="AI230" s="13">
        <f t="shared" si="360"/>
        <v>5.3551116125691595E-3</v>
      </c>
      <c r="AJ230" s="13">
        <f t="shared" si="361"/>
        <v>1.9234103010362313E-3</v>
      </c>
      <c r="AK230" s="13">
        <f t="shared" si="362"/>
        <v>4.6055774417462514E-4</v>
      </c>
      <c r="AL230" s="13">
        <f t="shared" si="363"/>
        <v>2.374592380420349E-6</v>
      </c>
      <c r="AM230" s="13">
        <f t="shared" si="364"/>
        <v>2.8614059527644136E-4</v>
      </c>
      <c r="AN230" s="13">
        <f t="shared" si="365"/>
        <v>2.8590229677063144E-4</v>
      </c>
      <c r="AO230" s="13">
        <f t="shared" si="366"/>
        <v>1.4283209836016595E-4</v>
      </c>
      <c r="AP230" s="13">
        <f t="shared" si="367"/>
        <v>4.7571049160044764E-5</v>
      </c>
      <c r="AQ230" s="13">
        <f t="shared" si="368"/>
        <v>1.1882857971887704E-5</v>
      </c>
      <c r="AR230" s="13">
        <f t="shared" si="369"/>
        <v>1.4897153205719214E-3</v>
      </c>
      <c r="AS230" s="13">
        <f t="shared" si="370"/>
        <v>1.0701303728102346E-3</v>
      </c>
      <c r="AT230" s="13">
        <f t="shared" si="371"/>
        <v>3.8436169615659255E-4</v>
      </c>
      <c r="AU230" s="13">
        <f t="shared" si="372"/>
        <v>9.2034838138094376E-5</v>
      </c>
      <c r="AV230" s="13">
        <f t="shared" si="373"/>
        <v>1.6528204128698426E-5</v>
      </c>
      <c r="AW230" s="13">
        <f t="shared" si="374"/>
        <v>4.7343258234735083E-8</v>
      </c>
      <c r="AX230" s="13">
        <f t="shared" si="375"/>
        <v>3.4257970596888188E-5</v>
      </c>
      <c r="AY230" s="13">
        <f t="shared" si="376"/>
        <v>3.4229440484977886E-5</v>
      </c>
      <c r="AZ230" s="13">
        <f t="shared" si="377"/>
        <v>1.7100467066503199E-5</v>
      </c>
      <c r="BA230" s="13">
        <f t="shared" si="378"/>
        <v>5.6954085868644041E-6</v>
      </c>
      <c r="BB230" s="13">
        <f t="shared" si="379"/>
        <v>1.4226663595727952E-6</v>
      </c>
      <c r="BC230" s="13">
        <f t="shared" si="380"/>
        <v>2.8429631199111678E-7</v>
      </c>
      <c r="BD230" s="13">
        <f t="shared" si="381"/>
        <v>2.4807911373919396E-4</v>
      </c>
      <c r="BE230" s="13">
        <f t="shared" si="382"/>
        <v>1.7820652765404603E-4</v>
      </c>
      <c r="BF230" s="13">
        <f t="shared" si="383"/>
        <v>6.4006933150968656E-5</v>
      </c>
      <c r="BG230" s="13">
        <f t="shared" si="384"/>
        <v>1.5326365221016284E-5</v>
      </c>
      <c r="BH230" s="13">
        <f t="shared" si="385"/>
        <v>2.7524065674331865E-6</v>
      </c>
      <c r="BI230" s="13">
        <f t="shared" si="386"/>
        <v>3.9543580245946918E-7</v>
      </c>
      <c r="BJ230" s="14">
        <f t="shared" si="387"/>
        <v>0.25542653990214764</v>
      </c>
      <c r="BK230" s="14">
        <f t="shared" si="388"/>
        <v>0.33343889668833643</v>
      </c>
      <c r="BL230" s="14">
        <f t="shared" si="389"/>
        <v>0.38123145640512895</v>
      </c>
      <c r="BM230" s="14">
        <f t="shared" si="390"/>
        <v>0.2473134606377369</v>
      </c>
      <c r="BN230" s="14">
        <f t="shared" si="391"/>
        <v>0.75259324425883389</v>
      </c>
    </row>
    <row r="231" spans="1:66" x14ac:dyDescent="0.25">
      <c r="A231" t="s">
        <v>16</v>
      </c>
      <c r="B231" t="s">
        <v>66</v>
      </c>
      <c r="C231" t="s">
        <v>255</v>
      </c>
      <c r="D231" s="11">
        <v>44260</v>
      </c>
      <c r="E231" s="10">
        <f>VLOOKUP(A231,home!$A$2:$E$405,3,FALSE)</f>
        <v>1.6373</v>
      </c>
      <c r="F231" s="10">
        <f>VLOOKUP(B231,home!$B$2:$E$405,3,FALSE)</f>
        <v>1.1496999999999999</v>
      </c>
      <c r="G231" s="10">
        <f>VLOOKUP(C231,away!$B$2:$E$405,4,FALSE)</f>
        <v>0.93410000000000004</v>
      </c>
      <c r="H231" s="10">
        <f>VLOOKUP(A231,away!$A$2:$E$405,3,FALSE)</f>
        <v>1.3301000000000001</v>
      </c>
      <c r="I231" s="10">
        <f>VLOOKUP(C231,away!$B$2:$E$405,3,FALSE)</f>
        <v>1.4152</v>
      </c>
      <c r="J231" s="10">
        <f>VLOOKUP(B231,home!$B$2:$E$405,4,FALSE)</f>
        <v>0.88449999999999995</v>
      </c>
      <c r="K231" s="12">
        <f t="shared" si="336"/>
        <v>1.7583533989209998</v>
      </c>
      <c r="L231" s="12">
        <f t="shared" si="337"/>
        <v>1.66494522644</v>
      </c>
      <c r="M231" s="13">
        <f t="shared" si="338"/>
        <v>3.2604706646830239E-2</v>
      </c>
      <c r="N231" s="13">
        <f t="shared" si="339"/>
        <v>5.7330596753276064E-2</v>
      </c>
      <c r="O231" s="13">
        <f t="shared" si="340"/>
        <v>5.428505069111654E-2</v>
      </c>
      <c r="P231" s="13">
        <f t="shared" si="341"/>
        <v>9.5452303393323543E-2</v>
      </c>
      <c r="Q231" s="13">
        <f t="shared" si="342"/>
        <v>5.0403724831646103E-2</v>
      </c>
      <c r="R231" s="13">
        <f t="shared" si="343"/>
        <v>4.5190818007613959E-2</v>
      </c>
      <c r="S231" s="13">
        <f t="shared" si="344"/>
        <v>6.9860636393556177E-2</v>
      </c>
      <c r="T231" s="13">
        <f t="shared" si="345"/>
        <v>8.3919441053244476E-2</v>
      </c>
      <c r="U231" s="13">
        <f t="shared" si="346"/>
        <v>7.9461428443708335E-2</v>
      </c>
      <c r="V231" s="13">
        <f t="shared" si="347"/>
        <v>2.2724594582545478E-2</v>
      </c>
      <c r="W231" s="13">
        <f t="shared" si="348"/>
        <v>2.9542520292001242E-2</v>
      </c>
      <c r="X231" s="13">
        <f t="shared" si="349"/>
        <v>4.9186678137174304E-2</v>
      </c>
      <c r="Y231" s="13">
        <f t="shared" si="350"/>
        <v>4.0946562484464537E-2</v>
      </c>
      <c r="Z231" s="13">
        <f t="shared" si="351"/>
        <v>2.5080078906898558E-2</v>
      </c>
      <c r="AA231" s="13">
        <f t="shared" si="352"/>
        <v>4.4099641991151954E-2</v>
      </c>
      <c r="AB231" s="13">
        <f t="shared" si="353"/>
        <v>3.8771377693170642E-2</v>
      </c>
      <c r="AC231" s="13">
        <f t="shared" si="354"/>
        <v>4.1579788619151041E-3</v>
      </c>
      <c r="AD231" s="13">
        <f t="shared" si="355"/>
        <v>1.2986547742033248E-2</v>
      </c>
      <c r="AE231" s="13">
        <f t="shared" si="356"/>
        <v>2.1621890671033418E-2</v>
      </c>
      <c r="AF231" s="13">
        <f t="shared" si="357"/>
        <v>1.7999631829672329E-2</v>
      </c>
      <c r="AG231" s="13">
        <f t="shared" si="358"/>
        <v>9.9894670308301459E-3</v>
      </c>
      <c r="AH231" s="13">
        <f t="shared" si="359"/>
        <v>1.0439239413694826E-2</v>
      </c>
      <c r="AI231" s="13">
        <f t="shared" si="360"/>
        <v>1.8355872105220362E-2</v>
      </c>
      <c r="AJ231" s="13">
        <f t="shared" si="361"/>
        <v>1.6138055053186696E-2</v>
      </c>
      <c r="AK231" s="13">
        <f t="shared" si="362"/>
        <v>9.4588013182483489E-3</v>
      </c>
      <c r="AL231" s="13">
        <f t="shared" si="363"/>
        <v>4.869096528051488E-4</v>
      </c>
      <c r="AM231" s="13">
        <f t="shared" si="364"/>
        <v>4.5669880724907956E-3</v>
      </c>
      <c r="AN231" s="13">
        <f t="shared" si="365"/>
        <v>7.6037849905019666E-3</v>
      </c>
      <c r="AO231" s="13">
        <f t="shared" si="366"/>
        <v>6.3299427614061854E-3</v>
      </c>
      <c r="AP231" s="13">
        <f t="shared" si="367"/>
        <v>3.5130026614138879E-3</v>
      </c>
      <c r="AQ231" s="13">
        <f t="shared" si="368"/>
        <v>1.4622392528980176E-3</v>
      </c>
      <c r="AR231" s="13">
        <f t="shared" si="369"/>
        <v>3.4761523658990976E-3</v>
      </c>
      <c r="AS231" s="13">
        <f t="shared" si="370"/>
        <v>6.1123043277459526E-3</v>
      </c>
      <c r="AT231" s="13">
        <f t="shared" si="371"/>
        <v>5.3737955449658171E-3</v>
      </c>
      <c r="AU231" s="13">
        <f t="shared" si="372"/>
        <v>3.1496772205323901E-3</v>
      </c>
      <c r="AV231" s="13">
        <f t="shared" si="373"/>
        <v>1.3845614115567939E-3</v>
      </c>
      <c r="AW231" s="13">
        <f t="shared" si="374"/>
        <v>3.9596062351879666E-5</v>
      </c>
      <c r="AX231" s="13">
        <f t="shared" si="375"/>
        <v>1.338396500015976E-3</v>
      </c>
      <c r="AY231" s="13">
        <f t="shared" si="376"/>
        <v>2.2283568637856024E-3</v>
      </c>
      <c r="AZ231" s="13">
        <f t="shared" si="377"/>
        <v>1.8550460615823243E-3</v>
      </c>
      <c r="BA231" s="13">
        <f t="shared" si="378"/>
        <v>1.0295166950192714E-3</v>
      </c>
      <c r="BB231" s="13">
        <f t="shared" si="379"/>
        <v>4.2852222672815543E-4</v>
      </c>
      <c r="BC231" s="13">
        <f t="shared" si="380"/>
        <v>1.4269320716289621E-4</v>
      </c>
      <c r="BD231" s="13">
        <f t="shared" si="381"/>
        <v>9.646005479969689E-4</v>
      </c>
      <c r="BE231" s="13">
        <f t="shared" si="382"/>
        <v>1.6961086521715292E-3</v>
      </c>
      <c r="BF231" s="13">
        <f t="shared" si="383"/>
        <v>1.4911792067425621E-3</v>
      </c>
      <c r="BG231" s="13">
        <f t="shared" si="384"/>
        <v>8.7400667552536815E-4</v>
      </c>
      <c r="BH231" s="13">
        <f t="shared" si="385"/>
        <v>3.8420315214741864E-4</v>
      </c>
      <c r="BI231" s="13">
        <f t="shared" si="386"/>
        <v>1.35112983690915E-4</v>
      </c>
      <c r="BJ231" s="14">
        <f t="shared" si="387"/>
        <v>0.40442555011838094</v>
      </c>
      <c r="BK231" s="14">
        <f t="shared" si="388"/>
        <v>0.2275154863947613</v>
      </c>
      <c r="BL231" s="14">
        <f t="shared" si="389"/>
        <v>0.34124198680608647</v>
      </c>
      <c r="BM231" s="14">
        <f t="shared" si="390"/>
        <v>0.66080714110088723</v>
      </c>
      <c r="BN231" s="14">
        <f t="shared" si="391"/>
        <v>0.33526720032380652</v>
      </c>
    </row>
    <row r="232" spans="1:66" x14ac:dyDescent="0.25">
      <c r="A232" t="s">
        <v>69</v>
      </c>
      <c r="B232" t="s">
        <v>71</v>
      </c>
      <c r="C232" t="s">
        <v>70</v>
      </c>
      <c r="D232" s="11">
        <v>44260</v>
      </c>
      <c r="E232" s="10">
        <f>VLOOKUP(A232,home!$A$2:$E$405,3,FALSE)</f>
        <v>1.3526</v>
      </c>
      <c r="F232" s="10">
        <f>VLOOKUP(B232,home!$B$2:$E$405,3,FALSE)</f>
        <v>0.5837</v>
      </c>
      <c r="G232" s="10">
        <f>VLOOKUP(C232,away!$B$2:$E$405,4,FALSE)</f>
        <v>1.0506</v>
      </c>
      <c r="H232" s="10">
        <f>VLOOKUP(A232,away!$A$2:$E$405,3,FALSE)</f>
        <v>1.3421000000000001</v>
      </c>
      <c r="I232" s="10">
        <f>VLOOKUP(C232,away!$B$2:$E$405,3,FALSE)</f>
        <v>0.58819999999999995</v>
      </c>
      <c r="J232" s="10">
        <f>VLOOKUP(B232,home!$B$2:$E$405,4,FALSE)</f>
        <v>1.5294000000000001</v>
      </c>
      <c r="K232" s="12">
        <f t="shared" si="336"/>
        <v>0.829461958572</v>
      </c>
      <c r="L232" s="12">
        <f t="shared" si="337"/>
        <v>1.2073438726680001</v>
      </c>
      <c r="M232" s="13">
        <f t="shared" si="338"/>
        <v>0.13044470855431506</v>
      </c>
      <c r="N232" s="13">
        <f t="shared" si="339"/>
        <v>0.10819892344281591</v>
      </c>
      <c r="O232" s="13">
        <f t="shared" si="340"/>
        <v>0.15749161959501534</v>
      </c>
      <c r="P232" s="13">
        <f t="shared" si="341"/>
        <v>0.13063330724795783</v>
      </c>
      <c r="Q232" s="13">
        <f t="shared" si="342"/>
        <v>4.4873445477129972E-2</v>
      </c>
      <c r="R232" s="13">
        <f t="shared" si="343"/>
        <v>9.5073270957300685E-2</v>
      </c>
      <c r="S232" s="13">
        <f t="shared" si="344"/>
        <v>3.2705544655024718E-2</v>
      </c>
      <c r="T232" s="13">
        <f t="shared" si="345"/>
        <v>5.4177679442314455E-2</v>
      </c>
      <c r="U232" s="13">
        <f t="shared" si="346"/>
        <v>7.8859661536089073E-2</v>
      </c>
      <c r="V232" s="13">
        <f t="shared" si="347"/>
        <v>3.6392034184716806E-3</v>
      </c>
      <c r="W232" s="13">
        <f t="shared" si="348"/>
        <v>1.2406938657778029E-2</v>
      </c>
      <c r="X232" s="13">
        <f t="shared" si="349"/>
        <v>1.4979441367036045E-2</v>
      </c>
      <c r="Y232" s="13">
        <f t="shared" si="350"/>
        <v>9.0426683752402714E-3</v>
      </c>
      <c r="Z232" s="13">
        <f t="shared" si="351"/>
        <v>3.8262043714933837E-2</v>
      </c>
      <c r="AA232" s="13">
        <f t="shared" si="352"/>
        <v>3.1736909718756506E-2</v>
      </c>
      <c r="AB232" s="13">
        <f t="shared" si="353"/>
        <v>1.3162279647171253E-2</v>
      </c>
      <c r="AC232" s="13">
        <f t="shared" si="354"/>
        <v>2.2777906419690094E-4</v>
      </c>
      <c r="AD232" s="13">
        <f t="shared" si="355"/>
        <v>2.5727709097408064E-3</v>
      </c>
      <c r="AE232" s="13">
        <f t="shared" si="356"/>
        <v>3.1062191936540385E-3</v>
      </c>
      <c r="AF232" s="13">
        <f t="shared" si="357"/>
        <v>1.8751373553109701E-3</v>
      </c>
      <c r="AG232" s="13">
        <f t="shared" si="358"/>
        <v>7.5464519878185954E-4</v>
      </c>
      <c r="AH232" s="13">
        <f t="shared" si="359"/>
        <v>1.1548861008745142E-2</v>
      </c>
      <c r="AI232" s="13">
        <f t="shared" si="360"/>
        <v>9.579340871589551E-3</v>
      </c>
      <c r="AJ232" s="13">
        <f t="shared" si="361"/>
        <v>3.972849420588738E-3</v>
      </c>
      <c r="AK232" s="13">
        <f t="shared" si="362"/>
        <v>1.0984424871710568E-3</v>
      </c>
      <c r="AL232" s="13">
        <f t="shared" si="363"/>
        <v>9.1243356078322888E-6</v>
      </c>
      <c r="AM232" s="13">
        <f t="shared" si="364"/>
        <v>4.2680311955013516E-4</v>
      </c>
      <c r="AN232" s="13">
        <f t="shared" si="365"/>
        <v>5.1529813122444361E-4</v>
      </c>
      <c r="AO232" s="13">
        <f t="shared" si="366"/>
        <v>3.1107102066555158E-4</v>
      </c>
      <c r="AP232" s="13">
        <f t="shared" si="367"/>
        <v>1.2518989692171151E-4</v>
      </c>
      <c r="AQ232" s="13">
        <f t="shared" si="368"/>
        <v>3.7786813742091763E-5</v>
      </c>
      <c r="AR232" s="13">
        <f t="shared" si="369"/>
        <v>2.7886893150405631E-3</v>
      </c>
      <c r="AS232" s="13">
        <f t="shared" si="370"/>
        <v>2.3131117011023551E-3</v>
      </c>
      <c r="AT232" s="13">
        <f t="shared" si="371"/>
        <v>9.5931908099608477E-4</v>
      </c>
      <c r="AU232" s="13">
        <f t="shared" si="372"/>
        <v>2.6523956127283454E-4</v>
      </c>
      <c r="AV232" s="13">
        <f t="shared" si="373"/>
        <v>5.500153149603584E-5</v>
      </c>
      <c r="AW232" s="13">
        <f t="shared" si="374"/>
        <v>2.5382021370957809E-7</v>
      </c>
      <c r="AX232" s="13">
        <f t="shared" si="375"/>
        <v>5.9002825244449072E-5</v>
      </c>
      <c r="AY232" s="13">
        <f t="shared" si="376"/>
        <v>7.1236699528986379E-5</v>
      </c>
      <c r="AZ232" s="13">
        <f t="shared" si="377"/>
        <v>4.3003596342706568E-5</v>
      </c>
      <c r="BA232" s="13">
        <f t="shared" si="378"/>
        <v>1.730670951568493E-5</v>
      </c>
      <c r="BB232" s="13">
        <f t="shared" si="379"/>
        <v>5.2237874224517974E-6</v>
      </c>
      <c r="BC232" s="13">
        <f t="shared" si="380"/>
        <v>1.2613815473234677E-6</v>
      </c>
      <c r="BD232" s="13">
        <f t="shared" si="381"/>
        <v>5.6115115954815731E-4</v>
      </c>
      <c r="BE232" s="13">
        <f t="shared" si="382"/>
        <v>4.6545353985376348E-4</v>
      </c>
      <c r="BF232" s="13">
        <f t="shared" si="383"/>
        <v>1.9303800239568649E-4</v>
      </c>
      <c r="BG232" s="13">
        <f t="shared" si="384"/>
        <v>5.3372559848650854E-5</v>
      </c>
      <c r="BH232" s="13">
        <f t="shared" si="385"/>
        <v>1.1067627006515807E-5</v>
      </c>
      <c r="BI232" s="13">
        <f t="shared" si="386"/>
        <v>1.836035114713793E-6</v>
      </c>
      <c r="BJ232" s="14">
        <f t="shared" si="387"/>
        <v>0.2536010534015079</v>
      </c>
      <c r="BK232" s="14">
        <f t="shared" si="388"/>
        <v>0.29773090397510299</v>
      </c>
      <c r="BL232" s="14">
        <f t="shared" si="389"/>
        <v>0.41019051535610268</v>
      </c>
      <c r="BM232" s="14">
        <f t="shared" si="390"/>
        <v>0.33299825829379742</v>
      </c>
      <c r="BN232" s="14">
        <f t="shared" si="391"/>
        <v>0.66671527527453478</v>
      </c>
    </row>
    <row r="233" spans="1:66" x14ac:dyDescent="0.25">
      <c r="A233" t="s">
        <v>69</v>
      </c>
      <c r="B233" t="s">
        <v>75</v>
      </c>
      <c r="C233" t="s">
        <v>74</v>
      </c>
      <c r="D233" s="11">
        <v>44260</v>
      </c>
      <c r="E233" s="10">
        <f>VLOOKUP(A233,home!$A$2:$E$405,3,FALSE)</f>
        <v>1.3526</v>
      </c>
      <c r="F233" s="10">
        <f>VLOOKUP(B233,home!$B$2:$E$405,3,FALSE)</f>
        <v>0.54479999999999995</v>
      </c>
      <c r="G233" s="10">
        <f>VLOOKUP(C233,away!$B$2:$E$405,4,FALSE)</f>
        <v>0.9728</v>
      </c>
      <c r="H233" s="10">
        <f>VLOOKUP(A233,away!$A$2:$E$405,3,FALSE)</f>
        <v>1.3421000000000001</v>
      </c>
      <c r="I233" s="10">
        <f>VLOOKUP(C233,away!$B$2:$E$405,3,FALSE)</f>
        <v>1.1765000000000001</v>
      </c>
      <c r="J233" s="10">
        <f>VLOOKUP(B233,home!$B$2:$E$405,4,FALSE)</f>
        <v>1.0588</v>
      </c>
      <c r="K233" s="12">
        <f t="shared" si="336"/>
        <v>0.71685289574400002</v>
      </c>
      <c r="L233" s="12">
        <f t="shared" si="337"/>
        <v>1.6718247122200003</v>
      </c>
      <c r="M233" s="13">
        <f t="shared" si="338"/>
        <v>9.175093439441516E-2</v>
      </c>
      <c r="N233" s="13">
        <f t="shared" si="339"/>
        <v>6.5771923007854283E-2</v>
      </c>
      <c r="O233" s="13">
        <f t="shared" si="340"/>
        <v>0.15339147948985921</v>
      </c>
      <c r="P233" s="13">
        <f t="shared" si="341"/>
        <v>0.10995912625476197</v>
      </c>
      <c r="Q233" s="13">
        <f t="shared" si="342"/>
        <v>2.3574396733415878E-2</v>
      </c>
      <c r="R233" s="13">
        <f t="shared" si="343"/>
        <v>0.12822183302756701</v>
      </c>
      <c r="S233" s="13">
        <f t="shared" si="344"/>
        <v>3.2945194309232727E-2</v>
      </c>
      <c r="T233" s="13">
        <f t="shared" si="345"/>
        <v>3.9412259034603103E-2</v>
      </c>
      <c r="U233" s="13">
        <f t="shared" si="346"/>
        <v>9.1916192303415079E-2</v>
      </c>
      <c r="V233" s="13">
        <f t="shared" si="347"/>
        <v>4.38702741460654E-3</v>
      </c>
      <c r="W233" s="13">
        <f t="shared" si="348"/>
        <v>5.6331248545890234E-3</v>
      </c>
      <c r="X233" s="13">
        <f t="shared" si="349"/>
        <v>9.4175973389226224E-3</v>
      </c>
      <c r="Y233" s="13">
        <f t="shared" si="350"/>
        <v>7.8722859804740801E-3</v>
      </c>
      <c r="Z233" s="13">
        <f t="shared" si="351"/>
        <v>7.1454809700544381E-2</v>
      </c>
      <c r="AA233" s="13">
        <f t="shared" si="352"/>
        <v>5.1222587248671701E-2</v>
      </c>
      <c r="AB233" s="13">
        <f t="shared" si="353"/>
        <v>1.8359529998354995E-2</v>
      </c>
      <c r="AC233" s="13">
        <f t="shared" si="354"/>
        <v>3.2860271706616095E-4</v>
      </c>
      <c r="AD233" s="13">
        <f t="shared" si="355"/>
        <v>1.0095304660249099E-3</v>
      </c>
      <c r="AE233" s="13">
        <f t="shared" si="356"/>
        <v>1.6877579808394173E-3</v>
      </c>
      <c r="AF233" s="13">
        <f t="shared" si="357"/>
        <v>1.4108177503069342E-3</v>
      </c>
      <c r="AG233" s="13">
        <f t="shared" si="358"/>
        <v>7.8621332646725277E-4</v>
      </c>
      <c r="AH233" s="13">
        <f t="shared" si="359"/>
        <v>2.9864979166086866E-2</v>
      </c>
      <c r="AI233" s="13">
        <f t="shared" si="360"/>
        <v>2.1408796796543603E-2</v>
      </c>
      <c r="AJ233" s="13">
        <f t="shared" si="361"/>
        <v>7.6734789889985749E-3</v>
      </c>
      <c r="AK233" s="13">
        <f t="shared" si="362"/>
        <v>1.8335852112314572E-3</v>
      </c>
      <c r="AL233" s="13">
        <f t="shared" si="363"/>
        <v>1.5752588414286585E-5</v>
      </c>
      <c r="AM233" s="13">
        <f t="shared" si="364"/>
        <v>1.4473696758234933E-4</v>
      </c>
      <c r="AN233" s="13">
        <f t="shared" si="365"/>
        <v>2.4197483917595661E-4</v>
      </c>
      <c r="AO233" s="13">
        <f t="shared" si="366"/>
        <v>2.0226975793491233E-4</v>
      </c>
      <c r="AP233" s="13">
        <f t="shared" si="367"/>
        <v>1.1271985995011462E-4</v>
      </c>
      <c r="AQ233" s="13">
        <f t="shared" si="368"/>
        <v>4.7111961855644771E-5</v>
      </c>
      <c r="AR233" s="13">
        <f t="shared" si="369"/>
        <v>9.9858020399598933E-3</v>
      </c>
      <c r="AS233" s="13">
        <f t="shared" si="370"/>
        <v>7.158351108671592E-3</v>
      </c>
      <c r="AT233" s="13">
        <f t="shared" si="371"/>
        <v>2.5657423605017515E-3</v>
      </c>
      <c r="AU233" s="13">
        <f t="shared" si="372"/>
        <v>6.1308661361957572E-4</v>
      </c>
      <c r="AV233" s="13">
        <f t="shared" si="373"/>
        <v>1.0987322857876891E-4</v>
      </c>
      <c r="AW233" s="13">
        <f t="shared" si="374"/>
        <v>5.2440908813460597E-7</v>
      </c>
      <c r="AX233" s="13">
        <f t="shared" si="375"/>
        <v>1.7292519055435426E-5</v>
      </c>
      <c r="AY233" s="13">
        <f t="shared" si="376"/>
        <v>2.8910060693412193E-5</v>
      </c>
      <c r="AZ233" s="13">
        <f t="shared" si="377"/>
        <v>2.4166276949513299E-5</v>
      </c>
      <c r="BA233" s="13">
        <f t="shared" si="378"/>
        <v>1.346725966884963E-5</v>
      </c>
      <c r="BB233" s="13">
        <f t="shared" si="379"/>
        <v>5.6287243800666368E-6</v>
      </c>
      <c r="BC233" s="13">
        <f t="shared" si="380"/>
        <v>1.8820481033741203E-6</v>
      </c>
      <c r="BD233" s="13">
        <f t="shared" si="381"/>
        <v>2.7824184369569733E-3</v>
      </c>
      <c r="BE233" s="13">
        <f t="shared" si="382"/>
        <v>1.9945847137041008E-3</v>
      </c>
      <c r="BF233" s="13">
        <f t="shared" si="383"/>
        <v>7.1491191391275086E-4</v>
      </c>
      <c r="BG233" s="13">
        <f t="shared" si="384"/>
        <v>1.7082889189674695E-4</v>
      </c>
      <c r="BH233" s="13">
        <f t="shared" si="385"/>
        <v>3.0614796458230438E-5</v>
      </c>
      <c r="BI233" s="13">
        <f t="shared" si="386"/>
        <v>4.38926109873913E-6</v>
      </c>
      <c r="BJ233" s="14">
        <f t="shared" si="387"/>
        <v>0.15741606674884714</v>
      </c>
      <c r="BK233" s="14">
        <f t="shared" si="388"/>
        <v>0.23941554773919027</v>
      </c>
      <c r="BL233" s="14">
        <f t="shared" si="389"/>
        <v>0.53002306559608758</v>
      </c>
      <c r="BM233" s="14">
        <f t="shared" si="390"/>
        <v>0.42561141122519053</v>
      </c>
      <c r="BN233" s="14">
        <f t="shared" si="391"/>
        <v>0.57266969290787351</v>
      </c>
    </row>
    <row r="234" spans="1:66" x14ac:dyDescent="0.25">
      <c r="A234" t="s">
        <v>154</v>
      </c>
      <c r="B234" t="s">
        <v>156</v>
      </c>
      <c r="C234" t="s">
        <v>167</v>
      </c>
      <c r="D234" s="11">
        <v>44260</v>
      </c>
      <c r="E234" s="10">
        <f>VLOOKUP(A234,home!$A$2:$E$405,3,FALSE)</f>
        <v>1.3447</v>
      </c>
      <c r="F234" s="10">
        <f>VLOOKUP(B234,home!$B$2:$E$405,3,FALSE)</f>
        <v>1.3698999999999999</v>
      </c>
      <c r="G234" s="10">
        <f>VLOOKUP(C234,away!$B$2:$E$405,4,FALSE)</f>
        <v>0.62619999999999998</v>
      </c>
      <c r="H234" s="10">
        <f>VLOOKUP(A234,away!$A$2:$E$405,3,FALSE)</f>
        <v>1.05</v>
      </c>
      <c r="I234" s="10">
        <f>VLOOKUP(C234,away!$B$2:$E$405,3,FALSE)</f>
        <v>1.2030000000000001</v>
      </c>
      <c r="J234" s="10">
        <f>VLOOKUP(B234,home!$B$2:$E$405,4,FALSE)</f>
        <v>0.70179999999999998</v>
      </c>
      <c r="K234" s="12">
        <f t="shared" si="336"/>
        <v>1.1535258566859998</v>
      </c>
      <c r="L234" s="12">
        <f t="shared" si="337"/>
        <v>0.88647867000000014</v>
      </c>
      <c r="M234" s="13">
        <f t="shared" si="338"/>
        <v>0.130028122280613</v>
      </c>
      <c r="N234" s="13">
        <f t="shared" si="339"/>
        <v>0.14999080114701602</v>
      </c>
      <c r="O234" s="13">
        <f t="shared" si="340"/>
        <v>0.11526715690191518</v>
      </c>
      <c r="P234" s="13">
        <f t="shared" si="341"/>
        <v>0.13296364591304125</v>
      </c>
      <c r="Q234" s="13">
        <f t="shared" si="342"/>
        <v>8.6509133694065585E-2</v>
      </c>
      <c r="R234" s="13">
        <f t="shared" si="343"/>
        <v>5.1090937972545561E-2</v>
      </c>
      <c r="S234" s="13">
        <f t="shared" si="344"/>
        <v>3.39913605310991E-2</v>
      </c>
      <c r="T234" s="13">
        <f t="shared" si="345"/>
        <v>7.6688501779967458E-2</v>
      </c>
      <c r="U234" s="13">
        <f t="shared" si="346"/>
        <v>5.8934717993671885E-2</v>
      </c>
      <c r="V234" s="13">
        <f t="shared" si="347"/>
        <v>3.8620835302465729E-3</v>
      </c>
      <c r="W234" s="13">
        <f t="shared" si="348"/>
        <v>3.3263507518536892E-2</v>
      </c>
      <c r="X234" s="13">
        <f t="shared" si="349"/>
        <v>2.9487389904567587E-2</v>
      </c>
      <c r="Y234" s="13">
        <f t="shared" si="350"/>
        <v>1.3069971092186255E-2</v>
      </c>
      <c r="Z234" s="13">
        <f t="shared" si="351"/>
        <v>1.5097008914318229E-2</v>
      </c>
      <c r="AA234" s="13">
        <f t="shared" si="352"/>
        <v>1.7414790141285108E-2</v>
      </c>
      <c r="AB234" s="13">
        <f t="shared" si="353"/>
        <v>1.0044205358366408E-2</v>
      </c>
      <c r="AC234" s="13">
        <f t="shared" si="354"/>
        <v>2.468296367333504E-4</v>
      </c>
      <c r="AD234" s="13">
        <f t="shared" si="355"/>
        <v>9.5925790016753703E-3</v>
      </c>
      <c r="AE234" s="13">
        <f t="shared" si="356"/>
        <v>8.5036166752751104E-3</v>
      </c>
      <c r="AF234" s="13">
        <f t="shared" si="357"/>
        <v>3.769137400243852E-3</v>
      </c>
      <c r="AG234" s="13">
        <f t="shared" si="358"/>
        <v>1.1137533032051427E-3</v>
      </c>
      <c r="AH234" s="13">
        <f t="shared" si="359"/>
        <v>3.3457940958357417E-3</v>
      </c>
      <c r="AI234" s="13">
        <f t="shared" si="360"/>
        <v>3.8594600006938836E-3</v>
      </c>
      <c r="AJ234" s="13">
        <f t="shared" si="361"/>
        <v>2.2259934518228815E-3</v>
      </c>
      <c r="AK234" s="13">
        <f t="shared" si="362"/>
        <v>8.5591366783047173E-4</v>
      </c>
      <c r="AL234" s="13">
        <f t="shared" si="363"/>
        <v>1.0096083168418132E-5</v>
      </c>
      <c r="AM234" s="13">
        <f t="shared" si="364"/>
        <v>2.2130575821471409E-3</v>
      </c>
      <c r="AN234" s="13">
        <f t="shared" si="365"/>
        <v>1.9618283420552132E-3</v>
      </c>
      <c r="AO234" s="13">
        <f t="shared" si="366"/>
        <v>8.6955948971670545E-4</v>
      </c>
      <c r="AP234" s="13">
        <f t="shared" si="367"/>
        <v>2.5694864664331459E-4</v>
      </c>
      <c r="AQ234" s="13">
        <f t="shared" si="368"/>
        <v>5.6944873633666368E-5</v>
      </c>
      <c r="AR234" s="13">
        <f t="shared" si="369"/>
        <v>5.9319502003406461E-4</v>
      </c>
      <c r="AS234" s="13">
        <f t="shared" si="370"/>
        <v>6.8426579366666308E-4</v>
      </c>
      <c r="AT234" s="13">
        <f t="shared" si="371"/>
        <v>3.9465914292013168E-4</v>
      </c>
      <c r="AU234" s="13">
        <f t="shared" si="372"/>
        <v>1.5174984197863575E-4</v>
      </c>
      <c r="AV234" s="13">
        <f t="shared" si="373"/>
        <v>4.3761841617592746E-5</v>
      </c>
      <c r="AW234" s="13">
        <f t="shared" si="374"/>
        <v>2.8677813947071315E-7</v>
      </c>
      <c r="AX234" s="13">
        <f t="shared" si="375"/>
        <v>4.2546985722362172E-4</v>
      </c>
      <c r="AY234" s="13">
        <f t="shared" si="376"/>
        <v>3.7716995315668607E-4</v>
      </c>
      <c r="AZ234" s="13">
        <f t="shared" si="377"/>
        <v>1.6717655921915072E-4</v>
      </c>
      <c r="BA234" s="13">
        <f t="shared" si="378"/>
        <v>4.9399484623922995E-5</v>
      </c>
      <c r="BB234" s="13">
        <f t="shared" si="379"/>
        <v>1.0947897357025178E-5</v>
      </c>
      <c r="BC234" s="13">
        <f t="shared" si="380"/>
        <v>1.94101549767044E-6</v>
      </c>
      <c r="BD234" s="13">
        <f t="shared" si="381"/>
        <v>8.7642455401736773E-5</v>
      </c>
      <c r="BE234" s="13">
        <f t="shared" si="382"/>
        <v>1.0109783844935293E-4</v>
      </c>
      <c r="BF234" s="13">
        <f t="shared" si="383"/>
        <v>5.8309485353196348E-5</v>
      </c>
      <c r="BG234" s="13">
        <f t="shared" si="384"/>
        <v>2.2420499681655189E-5</v>
      </c>
      <c r="BH234" s="13">
        <f t="shared" si="385"/>
        <v>6.465656525652375E-6</v>
      </c>
      <c r="BI234" s="13">
        <f t="shared" si="386"/>
        <v>1.4916603965581146E-6</v>
      </c>
      <c r="BJ234" s="14">
        <f t="shared" si="387"/>
        <v>0.41837883521801339</v>
      </c>
      <c r="BK234" s="14">
        <f t="shared" si="388"/>
        <v>0.30147930792805833</v>
      </c>
      <c r="BL234" s="14">
        <f t="shared" si="389"/>
        <v>0.26518402881999237</v>
      </c>
      <c r="BM234" s="14">
        <f t="shared" si="390"/>
        <v>0.33391249979616855</v>
      </c>
      <c r="BN234" s="14">
        <f t="shared" si="391"/>
        <v>0.66584979790919663</v>
      </c>
    </row>
    <row r="235" spans="1:66" x14ac:dyDescent="0.25">
      <c r="A235" t="s">
        <v>24</v>
      </c>
      <c r="B235" t="s">
        <v>182</v>
      </c>
      <c r="C235" t="s">
        <v>291</v>
      </c>
      <c r="D235" s="11">
        <v>44260</v>
      </c>
      <c r="E235" s="10">
        <f>VLOOKUP(A235,home!$A$2:$E$405,3,FALSE)</f>
        <v>1.6263000000000001</v>
      </c>
      <c r="F235" s="10">
        <f>VLOOKUP(B235,home!$B$2:$E$405,3,FALSE)</f>
        <v>0.80910000000000004</v>
      </c>
      <c r="G235" s="10">
        <f>VLOOKUP(C235,away!$B$2:$E$405,4,FALSE)</f>
        <v>1.4239999999999999</v>
      </c>
      <c r="H235" s="10">
        <f>VLOOKUP(A235,away!$A$2:$E$405,3,FALSE)</f>
        <v>1.4262999999999999</v>
      </c>
      <c r="I235" s="10">
        <f>VLOOKUP(C235,away!$B$2:$E$405,3,FALSE)</f>
        <v>0.84870000000000001</v>
      </c>
      <c r="J235" s="10">
        <f>VLOOKUP(B235,home!$B$2:$E$405,4,FALSE)</f>
        <v>1.3284</v>
      </c>
      <c r="K235" s="12">
        <f t="shared" si="336"/>
        <v>1.8737552059200002</v>
      </c>
      <c r="L235" s="12">
        <f t="shared" si="337"/>
        <v>1.6080292760039998</v>
      </c>
      <c r="M235" s="13">
        <f t="shared" si="338"/>
        <v>3.0752484786660029E-2</v>
      </c>
      <c r="N235" s="13">
        <f t="shared" si="339"/>
        <v>5.7622628463979829E-2</v>
      </c>
      <c r="O235" s="13">
        <f t="shared" si="340"/>
        <v>4.9450895846816945E-2</v>
      </c>
      <c r="P235" s="13">
        <f t="shared" si="341"/>
        <v>9.2658873530380964E-2</v>
      </c>
      <c r="Q235" s="13">
        <f t="shared" si="342"/>
        <v>5.3985350031588109E-2</v>
      </c>
      <c r="R235" s="13">
        <f t="shared" si="343"/>
        <v>3.975924412315314E-2</v>
      </c>
      <c r="S235" s="13">
        <f t="shared" si="344"/>
        <v>6.9796529479493261E-2</v>
      </c>
      <c r="T235" s="13">
        <f t="shared" si="345"/>
        <v>8.6810023326117133E-2</v>
      </c>
      <c r="U235" s="13">
        <f t="shared" si="346"/>
        <v>7.4499090659202349E-2</v>
      </c>
      <c r="V235" s="13">
        <f t="shared" si="347"/>
        <v>2.3366739821605413E-2</v>
      </c>
      <c r="W235" s="13">
        <f t="shared" si="348"/>
        <v>3.3718443555033888E-2</v>
      </c>
      <c r="X235" s="13">
        <f t="shared" si="349"/>
        <v>5.4220244377782882E-2</v>
      </c>
      <c r="Y235" s="13">
        <f t="shared" si="350"/>
        <v>4.3593870155783088E-2</v>
      </c>
      <c r="Z235" s="13">
        <f t="shared" si="351"/>
        <v>2.1311342847273405E-2</v>
      </c>
      <c r="AA235" s="13">
        <f t="shared" si="352"/>
        <v>3.9932239605224497E-2</v>
      </c>
      <c r="AB235" s="13">
        <f t="shared" si="353"/>
        <v>3.7411620922167113E-2</v>
      </c>
      <c r="AC235" s="13">
        <f t="shared" si="354"/>
        <v>4.4003269267664539E-3</v>
      </c>
      <c r="AD235" s="13">
        <f t="shared" si="355"/>
        <v>1.5795027286691112E-2</v>
      </c>
      <c r="AE235" s="13">
        <f t="shared" si="356"/>
        <v>2.539886629228133E-2</v>
      </c>
      <c r="AF235" s="13">
        <f t="shared" si="357"/>
        <v>2.0421060287649777E-2</v>
      </c>
      <c r="AG235" s="13">
        <f t="shared" si="358"/>
        <v>1.0945887596527832E-2</v>
      </c>
      <c r="AH235" s="13">
        <f t="shared" si="359"/>
        <v>8.5673158023435204E-3</v>
      </c>
      <c r="AI235" s="13">
        <f t="shared" si="360"/>
        <v>1.6053052585401854E-2</v>
      </c>
      <c r="AJ235" s="13">
        <f t="shared" si="361"/>
        <v>1.5039745426402124E-2</v>
      </c>
      <c r="AK235" s="13">
        <f t="shared" si="362"/>
        <v>9.3936004294774972E-3</v>
      </c>
      <c r="AL235" s="13">
        <f t="shared" si="363"/>
        <v>5.3033676989437846E-4</v>
      </c>
      <c r="AM235" s="13">
        <f t="shared" si="364"/>
        <v>5.9192029212171799E-3</v>
      </c>
      <c r="AN235" s="13">
        <f t="shared" si="365"/>
        <v>9.5182515879256233E-3</v>
      </c>
      <c r="AO235" s="13">
        <f t="shared" si="366"/>
        <v>7.6528136048779824E-3</v>
      </c>
      <c r="AP235" s="13">
        <f t="shared" si="367"/>
        <v>4.1019827734818329E-3</v>
      </c>
      <c r="AQ235" s="13">
        <f t="shared" si="368"/>
        <v>1.6490270973557183E-3</v>
      </c>
      <c r="AR235" s="13">
        <f t="shared" si="369"/>
        <v>2.7552989253880147E-3</v>
      </c>
      <c r="AS235" s="13">
        <f t="shared" si="370"/>
        <v>5.1627557053115745E-3</v>
      </c>
      <c r="AT235" s="13">
        <f t="shared" si="371"/>
        <v>4.8368701898603731E-3</v>
      </c>
      <c r="AU235" s="13">
        <f t="shared" si="372"/>
        <v>3.0210368995367116E-3</v>
      </c>
      <c r="AV235" s="13">
        <f t="shared" si="373"/>
        <v>1.4151709044458328E-3</v>
      </c>
      <c r="AW235" s="13">
        <f t="shared" si="374"/>
        <v>4.4387025445131456E-5</v>
      </c>
      <c r="AX235" s="13">
        <f t="shared" si="375"/>
        <v>1.8485228814212602E-3</v>
      </c>
      <c r="AY235" s="13">
        <f t="shared" si="376"/>
        <v>2.9724789106886566E-3</v>
      </c>
      <c r="AZ235" s="13">
        <f t="shared" si="377"/>
        <v>2.38991655534592E-3</v>
      </c>
      <c r="BA235" s="13">
        <f t="shared" si="378"/>
        <v>1.2810185960676239E-3</v>
      </c>
      <c r="BB235" s="13">
        <f t="shared" si="379"/>
        <v>5.149788513955705E-4</v>
      </c>
      <c r="BC235" s="13">
        <f t="shared" si="380"/>
        <v>1.6562021391339809E-4</v>
      </c>
      <c r="BD235" s="13">
        <f t="shared" si="381"/>
        <v>7.384335560277136E-4</v>
      </c>
      <c r="BE235" s="13">
        <f t="shared" si="382"/>
        <v>1.3836437198329462E-3</v>
      </c>
      <c r="BF235" s="13">
        <f t="shared" si="383"/>
        <v>1.2963048115877489E-3</v>
      </c>
      <c r="BG235" s="13">
        <f t="shared" si="384"/>
        <v>8.0965262972389662E-4</v>
      </c>
      <c r="BH235" s="13">
        <f t="shared" si="385"/>
        <v>3.7927270748299249E-4</v>
      </c>
      <c r="BI235" s="13">
        <f t="shared" si="386"/>
        <v>1.4213284202192598E-4</v>
      </c>
      <c r="BJ235" s="14">
        <f t="shared" si="387"/>
        <v>0.44052521536712569</v>
      </c>
      <c r="BK235" s="14">
        <f t="shared" si="388"/>
        <v>0.22447777022548918</v>
      </c>
      <c r="BL235" s="14">
        <f t="shared" si="389"/>
        <v>0.31204737829140877</v>
      </c>
      <c r="BM235" s="14">
        <f t="shared" si="390"/>
        <v>0.67120413806347445</v>
      </c>
      <c r="BN235" s="14">
        <f t="shared" si="391"/>
        <v>0.32422947678257896</v>
      </c>
    </row>
    <row r="236" spans="1:66" x14ac:dyDescent="0.25">
      <c r="A236" t="s">
        <v>340</v>
      </c>
      <c r="B236" t="s">
        <v>415</v>
      </c>
      <c r="C236" t="s">
        <v>352</v>
      </c>
      <c r="D236" s="11">
        <v>44260</v>
      </c>
      <c r="E236" s="10">
        <f>VLOOKUP(A236,home!$A$2:$E$405,3,FALSE)</f>
        <v>1.3684000000000001</v>
      </c>
      <c r="F236" s="10">
        <f>VLOOKUP(B236,home!$B$2:$E$405,3,FALSE)</f>
        <v>1.0385</v>
      </c>
      <c r="G236" s="10">
        <f>VLOOKUP(C236,away!$B$2:$E$405,4,FALSE)</f>
        <v>0.88460000000000005</v>
      </c>
      <c r="H236" s="10">
        <f>VLOOKUP(A236,away!$A$2:$E$405,3,FALSE)</f>
        <v>1.1395</v>
      </c>
      <c r="I236" s="10">
        <f>VLOOKUP(C236,away!$B$2:$E$405,3,FALSE)</f>
        <v>0.78520000000000001</v>
      </c>
      <c r="J236" s="10">
        <f>VLOOKUP(B236,home!$B$2:$E$405,4,FALSE)</f>
        <v>0.5081</v>
      </c>
      <c r="K236" s="12">
        <f t="shared" si="336"/>
        <v>1.2570903756400003</v>
      </c>
      <c r="L236" s="12">
        <f t="shared" si="337"/>
        <v>0.45461505673999997</v>
      </c>
      <c r="M236" s="13">
        <f t="shared" si="338"/>
        <v>0.1805576011125419</v>
      </c>
      <c r="N236" s="13">
        <f t="shared" si="339"/>
        <v>0.22697722260722261</v>
      </c>
      <c r="O236" s="13">
        <f t="shared" si="340"/>
        <v>8.2084204074616515E-2</v>
      </c>
      <c r="P236" s="13">
        <f t="shared" si="341"/>
        <v>0.10318726293427011</v>
      </c>
      <c r="Q236" s="13">
        <f t="shared" si="342"/>
        <v>0.14266544101451875</v>
      </c>
      <c r="R236" s="13">
        <f t="shared" si="343"/>
        <v>1.8658357546419757E-2</v>
      </c>
      <c r="S236" s="13">
        <f t="shared" si="344"/>
        <v>1.4742679297712755E-2</v>
      </c>
      <c r="T236" s="13">
        <f t="shared" si="345"/>
        <v>6.4857857561652563E-2</v>
      </c>
      <c r="U236" s="13">
        <f t="shared" si="346"/>
        <v>2.3455241696854246E-2</v>
      </c>
      <c r="V236" s="13">
        <f t="shared" si="347"/>
        <v>9.3614737880825117E-4</v>
      </c>
      <c r="W236" s="13">
        <f t="shared" si="348"/>
        <v>5.978111761192921E-2</v>
      </c>
      <c r="X236" s="13">
        <f t="shared" si="349"/>
        <v>2.7177396175127808E-2</v>
      </c>
      <c r="Y236" s="13">
        <f t="shared" si="350"/>
        <v>6.1776267521005922E-3</v>
      </c>
      <c r="Z236" s="13">
        <f t="shared" si="351"/>
        <v>2.8274567582136094E-3</v>
      </c>
      <c r="AA236" s="13">
        <f t="shared" si="352"/>
        <v>3.5543686782886037E-3</v>
      </c>
      <c r="AB236" s="13">
        <f t="shared" si="353"/>
        <v>2.2340813284764368E-3</v>
      </c>
      <c r="AC236" s="13">
        <f t="shared" si="354"/>
        <v>3.3437558543334575E-5</v>
      </c>
      <c r="AD236" s="13">
        <f t="shared" si="355"/>
        <v>1.8787566898739783E-2</v>
      </c>
      <c r="AE236" s="13">
        <f t="shared" si="356"/>
        <v>8.5411107916771312E-3</v>
      </c>
      <c r="AF236" s="13">
        <f t="shared" si="357"/>
        <v>1.9414587835904621E-3</v>
      </c>
      <c r="AG236" s="13">
        <f t="shared" si="358"/>
        <v>2.9420546502011656E-4</v>
      </c>
      <c r="AH236" s="13">
        <f t="shared" si="359"/>
        <v>3.2135110364129395E-4</v>
      </c>
      <c r="AI236" s="13">
        <f t="shared" si="360"/>
        <v>4.0396737958876285E-4</v>
      </c>
      <c r="AJ236" s="13">
        <f t="shared" si="361"/>
        <v>2.539117524767723E-4</v>
      </c>
      <c r="AK236" s="13">
        <f t="shared" si="362"/>
        <v>1.0639667343347878E-4</v>
      </c>
      <c r="AL236" s="13">
        <f t="shared" si="363"/>
        <v>7.6437217243277793E-7</v>
      </c>
      <c r="AM236" s="13">
        <f t="shared" si="364"/>
        <v>4.7235339060196857E-3</v>
      </c>
      <c r="AN236" s="13">
        <f t="shared" si="365"/>
        <v>2.1473896346984531E-3</v>
      </c>
      <c r="AO236" s="13">
        <f t="shared" si="366"/>
        <v>4.881178303106625E-4</v>
      </c>
      <c r="AP236" s="13">
        <f t="shared" si="367"/>
        <v>7.3968571707495859E-5</v>
      </c>
      <c r="AQ236" s="13">
        <f t="shared" si="368"/>
        <v>8.4068066059449922E-6</v>
      </c>
      <c r="AR236" s="13">
        <f t="shared" si="369"/>
        <v>2.9218210043069692E-5</v>
      </c>
      <c r="AS236" s="13">
        <f t="shared" si="370"/>
        <v>3.6729930638570906E-5</v>
      </c>
      <c r="AT236" s="13">
        <f t="shared" si="371"/>
        <v>2.3086421151836135E-5</v>
      </c>
      <c r="AU236" s="13">
        <f t="shared" si="372"/>
        <v>9.6739059459816414E-6</v>
      </c>
      <c r="AV236" s="13">
        <f t="shared" si="373"/>
        <v>3.0402435148850234E-6</v>
      </c>
      <c r="AW236" s="13">
        <f t="shared" si="374"/>
        <v>1.2134242887721395E-8</v>
      </c>
      <c r="AX236" s="13">
        <f t="shared" si="375"/>
        <v>9.8965150204442733E-4</v>
      </c>
      <c r="AY236" s="13">
        <f t="shared" si="376"/>
        <v>4.4991047375475351E-4</v>
      </c>
      <c r="AZ236" s="13">
        <f t="shared" si="377"/>
        <v>1.0226803777696875E-4</v>
      </c>
      <c r="BA236" s="13">
        <f t="shared" si="378"/>
        <v>1.5497529932221708E-5</v>
      </c>
      <c r="BB236" s="13">
        <f t="shared" si="379"/>
        <v>1.7613526123667041E-6</v>
      </c>
      <c r="BC236" s="13">
        <f t="shared" si="380"/>
        <v>1.6014748356204727E-7</v>
      </c>
      <c r="BD236" s="13">
        <f t="shared" si="381"/>
        <v>2.2138397027618952E-6</v>
      </c>
      <c r="BE236" s="13">
        <f t="shared" si="382"/>
        <v>2.782996583551697E-6</v>
      </c>
      <c r="BF236" s="13">
        <f t="shared" si="383"/>
        <v>1.7492391103109207E-6</v>
      </c>
      <c r="BG236" s="13">
        <f t="shared" si="384"/>
        <v>7.3298388342164484E-7</v>
      </c>
      <c r="BH236" s="13">
        <f t="shared" si="385"/>
        <v>2.3035674633714541E-7</v>
      </c>
      <c r="BI236" s="13">
        <f t="shared" si="386"/>
        <v>5.7915849756834085E-8</v>
      </c>
      <c r="BJ236" s="14">
        <f t="shared" si="387"/>
        <v>0.56620166945452544</v>
      </c>
      <c r="BK236" s="14">
        <f t="shared" si="388"/>
        <v>0.29990780312780357</v>
      </c>
      <c r="BL236" s="14">
        <f t="shared" si="389"/>
        <v>0.13118139627696632</v>
      </c>
      <c r="BM236" s="14">
        <f t="shared" si="390"/>
        <v>0.24553833798840749</v>
      </c>
      <c r="BN236" s="14">
        <f t="shared" si="391"/>
        <v>0.75413008928958958</v>
      </c>
    </row>
    <row r="237" spans="1:66" x14ac:dyDescent="0.25">
      <c r="A237" t="s">
        <v>342</v>
      </c>
      <c r="B237" t="s">
        <v>414</v>
      </c>
      <c r="C237" t="s">
        <v>430</v>
      </c>
      <c r="D237" s="11">
        <v>44260</v>
      </c>
      <c r="E237" s="10">
        <f>VLOOKUP(A237,home!$A$2:$E$405,3,FALSE)</f>
        <v>1.1741999999999999</v>
      </c>
      <c r="F237" s="10">
        <f>VLOOKUP(B237,home!$B$2:$E$405,3,FALSE)</f>
        <v>0.76649999999999996</v>
      </c>
      <c r="G237" s="10">
        <f>VLOOKUP(C237,away!$B$2:$E$405,4,FALSE)</f>
        <v>0.85160000000000002</v>
      </c>
      <c r="H237" s="10">
        <f>VLOOKUP(A237,away!$A$2:$E$405,3,FALSE)</f>
        <v>0.85970000000000002</v>
      </c>
      <c r="I237" s="10">
        <f>VLOOKUP(C237,away!$B$2:$E$405,3,FALSE)</f>
        <v>1.105</v>
      </c>
      <c r="J237" s="10">
        <f>VLOOKUP(B237,home!$B$2:$E$405,4,FALSE)</f>
        <v>1.2214</v>
      </c>
      <c r="K237" s="12">
        <f t="shared" si="336"/>
        <v>0.76646069387999993</v>
      </c>
      <c r="L237" s="12">
        <f t="shared" si="337"/>
        <v>1.1602915259</v>
      </c>
      <c r="M237" s="13">
        <f t="shared" si="338"/>
        <v>0.145620374278185</v>
      </c>
      <c r="N237" s="13">
        <f t="shared" si="339"/>
        <v>0.11161229311232299</v>
      </c>
      <c r="O237" s="13">
        <f t="shared" si="340"/>
        <v>0.16896208627336437</v>
      </c>
      <c r="P237" s="13">
        <f t="shared" si="341"/>
        <v>0.12950279788449526</v>
      </c>
      <c r="Q237" s="13">
        <f t="shared" si="342"/>
        <v>4.27732178122045E-2</v>
      </c>
      <c r="R237" s="13">
        <f t="shared" si="343"/>
        <v>9.8022638450684721E-2</v>
      </c>
      <c r="S237" s="13">
        <f t="shared" si="344"/>
        <v>2.8792287382591989E-2</v>
      </c>
      <c r="T237" s="13">
        <f t="shared" si="345"/>
        <v>4.9629402162975809E-2</v>
      </c>
      <c r="U237" s="13">
        <f t="shared" si="346"/>
        <v>7.5130499482860172E-2</v>
      </c>
      <c r="V237" s="13">
        <f t="shared" si="347"/>
        <v>2.8450550061513979E-3</v>
      </c>
      <c r="W237" s="13">
        <f t="shared" si="348"/>
        <v>1.0927996734607547E-2</v>
      </c>
      <c r="X237" s="13">
        <f t="shared" si="349"/>
        <v>1.2679662006228005E-2</v>
      </c>
      <c r="Y237" s="13">
        <f t="shared" si="350"/>
        <v>7.3560521885512762E-3</v>
      </c>
      <c r="Z237" s="13">
        <f t="shared" si="351"/>
        <v>3.791161224689632E-2</v>
      </c>
      <c r="AA237" s="13">
        <f t="shared" si="352"/>
        <v>2.9057760628865659E-2</v>
      </c>
      <c r="AB237" s="13">
        <f t="shared" si="353"/>
        <v>1.1135815687099657E-2</v>
      </c>
      <c r="AC237" s="13">
        <f t="shared" si="354"/>
        <v>1.5813488722740633E-4</v>
      </c>
      <c r="AD237" s="13">
        <f t="shared" si="355"/>
        <v>2.0939699899814178E-3</v>
      </c>
      <c r="AE237" s="13">
        <f t="shared" si="356"/>
        <v>2.4296156348643468E-3</v>
      </c>
      <c r="AF237" s="13">
        <f t="shared" si="357"/>
        <v>1.4095312161636255E-3</v>
      </c>
      <c r="AG237" s="13">
        <f t="shared" si="358"/>
        <v>5.4515570853539178E-4</v>
      </c>
      <c r="AH237" s="13">
        <f t="shared" si="359"/>
        <v>1.0997130605820114E-2</v>
      </c>
      <c r="AI237" s="13">
        <f t="shared" si="360"/>
        <v>8.4288683548258692E-3</v>
      </c>
      <c r="AJ237" s="13">
        <f t="shared" si="361"/>
        <v>3.230198143931504E-3</v>
      </c>
      <c r="AK237" s="13">
        <f t="shared" si="362"/>
        <v>8.2527330358920972E-4</v>
      </c>
      <c r="AL237" s="13">
        <f t="shared" si="363"/>
        <v>5.6252871043928242E-6</v>
      </c>
      <c r="AM237" s="13">
        <f t="shared" si="364"/>
        <v>3.2098913829701087E-4</v>
      </c>
      <c r="AN237" s="13">
        <f t="shared" si="365"/>
        <v>3.7244097707196482E-4</v>
      </c>
      <c r="AO237" s="13">
        <f t="shared" si="366"/>
        <v>2.1607005479725856E-4</v>
      </c>
      <c r="AP237" s="13">
        <f t="shared" si="367"/>
        <v>8.3568084527335892E-5</v>
      </c>
      <c r="AQ237" s="13">
        <f t="shared" si="368"/>
        <v>2.4240835078190685E-5</v>
      </c>
      <c r="AR237" s="13">
        <f t="shared" si="369"/>
        <v>2.5519754902297229E-3</v>
      </c>
      <c r="AS237" s="13">
        <f t="shared" si="370"/>
        <v>1.9559889050062267E-3</v>
      </c>
      <c r="AT237" s="13">
        <f t="shared" si="371"/>
        <v>7.4959430667632671E-4</v>
      </c>
      <c r="AU237" s="13">
        <f t="shared" si="372"/>
        <v>1.9151152414121166E-4</v>
      </c>
      <c r="AV237" s="13">
        <f t="shared" si="373"/>
        <v>3.6696513919822357E-5</v>
      </c>
      <c r="AW237" s="13">
        <f t="shared" si="374"/>
        <v>1.3896300617529224E-7</v>
      </c>
      <c r="AX237" s="13">
        <f t="shared" si="375"/>
        <v>4.1004259611178362E-5</v>
      </c>
      <c r="AY237" s="13">
        <f t="shared" si="376"/>
        <v>4.7576894952653868E-5</v>
      </c>
      <c r="AZ237" s="13">
        <f t="shared" si="377"/>
        <v>2.7601534021099394E-5</v>
      </c>
      <c r="BA237" s="13">
        <f t="shared" si="378"/>
        <v>1.0675275342174057E-5</v>
      </c>
      <c r="BB237" s="13">
        <f t="shared" si="379"/>
        <v>3.0966078790434448E-6</v>
      </c>
      <c r="BC237" s="13">
        <f t="shared" si="380"/>
        <v>7.1859357621785654E-7</v>
      </c>
      <c r="BD237" s="13">
        <f t="shared" si="381"/>
        <v>4.9350592260300689E-4</v>
      </c>
      <c r="BE237" s="13">
        <f t="shared" si="382"/>
        <v>3.7825289187219023E-4</v>
      </c>
      <c r="BF237" s="13">
        <f t="shared" si="383"/>
        <v>1.4495798698323773E-4</v>
      </c>
      <c r="BG237" s="13">
        <f t="shared" si="384"/>
        <v>3.7034866428873476E-5</v>
      </c>
      <c r="BH237" s="13">
        <f t="shared" si="385"/>
        <v>7.0964423552068683E-6</v>
      </c>
      <c r="BI237" s="13">
        <f t="shared" si="386"/>
        <v>1.0878288263302555E-6</v>
      </c>
      <c r="BJ237" s="14">
        <f t="shared" si="387"/>
        <v>0.24260487882158904</v>
      </c>
      <c r="BK237" s="14">
        <f t="shared" si="388"/>
        <v>0.30697185162070806</v>
      </c>
      <c r="BL237" s="14">
        <f t="shared" si="389"/>
        <v>0.4123379736100834</v>
      </c>
      <c r="BM237" s="14">
        <f t="shared" si="390"/>
        <v>0.30328547055607347</v>
      </c>
      <c r="BN237" s="14">
        <f t="shared" si="391"/>
        <v>0.6964934078112569</v>
      </c>
    </row>
    <row r="238" spans="1:66" x14ac:dyDescent="0.25">
      <c r="A238" t="s">
        <v>342</v>
      </c>
      <c r="B238" t="s">
        <v>343</v>
      </c>
      <c r="C238" t="s">
        <v>346</v>
      </c>
      <c r="D238" s="11">
        <v>44260</v>
      </c>
      <c r="E238" s="10">
        <f>VLOOKUP(A238,home!$A$2:$E$405,3,FALSE)</f>
        <v>1.1741999999999999</v>
      </c>
      <c r="F238" s="10">
        <f>VLOOKUP(B238,home!$B$2:$E$405,3,FALSE)</f>
        <v>0.63870000000000005</v>
      </c>
      <c r="G238" s="10">
        <f>VLOOKUP(C238,away!$B$2:$E$405,4,FALSE)</f>
        <v>0.76649999999999996</v>
      </c>
      <c r="H238" s="10">
        <f>VLOOKUP(A238,away!$A$2:$E$405,3,FALSE)</f>
        <v>0.85970000000000002</v>
      </c>
      <c r="I238" s="10">
        <f>VLOOKUP(C238,away!$B$2:$E$405,3,FALSE)</f>
        <v>0.69789999999999996</v>
      </c>
      <c r="J238" s="10">
        <f>VLOOKUP(B238,home!$B$2:$E$405,4,FALSE)</f>
        <v>1.2214</v>
      </c>
      <c r="K238" s="12">
        <f t="shared" si="336"/>
        <v>0.57484552041000003</v>
      </c>
      <c r="L238" s="12">
        <f t="shared" si="337"/>
        <v>0.73282122708200004</v>
      </c>
      <c r="M238" s="13">
        <f t="shared" si="338"/>
        <v>0.27045034973878318</v>
      </c>
      <c r="N238" s="13">
        <f t="shared" si="339"/>
        <v>0.1554671720406573</v>
      </c>
      <c r="O238" s="13">
        <f t="shared" si="340"/>
        <v>0.19819175716033111</v>
      </c>
      <c r="P238" s="13">
        <f t="shared" si="341"/>
        <v>0.11392964378580288</v>
      </c>
      <c r="Q238" s="13">
        <f t="shared" si="342"/>
        <v>4.4684803709191326E-2</v>
      </c>
      <c r="R238" s="13">
        <f t="shared" si="343"/>
        <v>7.2619563339885812E-2</v>
      </c>
      <c r="S238" s="13">
        <f t="shared" si="344"/>
        <v>1.1998471942906291E-2</v>
      </c>
      <c r="T238" s="13">
        <f t="shared" si="345"/>
        <v>3.2745972686087886E-2</v>
      </c>
      <c r="U238" s="13">
        <f t="shared" si="346"/>
        <v>4.1745030680063612E-2</v>
      </c>
      <c r="V238" s="13">
        <f t="shared" si="347"/>
        <v>5.616071431100738E-4</v>
      </c>
      <c r="W238" s="13">
        <f t="shared" si="348"/>
        <v>8.5622864142095977E-3</v>
      </c>
      <c r="X238" s="13">
        <f t="shared" si="349"/>
        <v>6.2746252366886147E-3</v>
      </c>
      <c r="Y238" s="13">
        <f t="shared" si="350"/>
        <v>2.2990892827149177E-3</v>
      </c>
      <c r="Z238" s="13">
        <f t="shared" si="351"/>
        <v>1.7739052505631382E-2</v>
      </c>
      <c r="AA238" s="13">
        <f t="shared" si="352"/>
        <v>1.0197214869179985E-2</v>
      </c>
      <c r="AB238" s="13">
        <f t="shared" si="353"/>
        <v>2.9309116441031792E-3</v>
      </c>
      <c r="AC238" s="13">
        <f t="shared" si="354"/>
        <v>1.4786378956408346E-5</v>
      </c>
      <c r="AD238" s="13">
        <f t="shared" si="355"/>
        <v>1.230497997418947E-3</v>
      </c>
      <c r="AE238" s="13">
        <f t="shared" si="356"/>
        <v>9.0173505239049643E-4</v>
      </c>
      <c r="AF238" s="13">
        <f t="shared" si="357"/>
        <v>3.3040529379782757E-4</v>
      </c>
      <c r="AG238" s="13">
        <f t="shared" si="358"/>
        <v>8.0709337611770913E-5</v>
      </c>
      <c r="AH238" s="13">
        <f t="shared" si="359"/>
        <v>3.2498885561122043E-3</v>
      </c>
      <c r="AI238" s="13">
        <f t="shared" si="360"/>
        <v>1.8681838783128233E-3</v>
      </c>
      <c r="AJ238" s="13">
        <f t="shared" si="361"/>
        <v>5.3695856687515351E-4</v>
      </c>
      <c r="AK238" s="13">
        <f t="shared" si="362"/>
        <v>1.0288940893798518E-4</v>
      </c>
      <c r="AL238" s="13">
        <f t="shared" si="363"/>
        <v>2.4915580830456872E-7</v>
      </c>
      <c r="AM238" s="13">
        <f t="shared" si="364"/>
        <v>1.4146925233795153E-4</v>
      </c>
      <c r="AN238" s="13">
        <f t="shared" si="365"/>
        <v>1.0367167109267072E-4</v>
      </c>
      <c r="AO238" s="13">
        <f t="shared" si="366"/>
        <v>3.798640061188624E-5</v>
      </c>
      <c r="AP238" s="13">
        <f t="shared" si="367"/>
        <v>9.2790802362769701E-6</v>
      </c>
      <c r="AQ238" s="13">
        <f t="shared" si="368"/>
        <v>1.6999767412352061E-6</v>
      </c>
      <c r="AR238" s="13">
        <f t="shared" si="369"/>
        <v>4.7631746391397909E-4</v>
      </c>
      <c r="AS238" s="13">
        <f t="shared" si="370"/>
        <v>2.738089604240027E-4</v>
      </c>
      <c r="AT238" s="13">
        <f t="shared" si="371"/>
        <v>7.8698927173928465E-5</v>
      </c>
      <c r="AU238" s="13">
        <f t="shared" si="372"/>
        <v>1.5079908582335205E-5</v>
      </c>
      <c r="AV238" s="13">
        <f t="shared" si="373"/>
        <v>2.1671544741869258E-6</v>
      </c>
      <c r="AW238" s="13">
        <f t="shared" si="374"/>
        <v>2.9155312934231107E-9</v>
      </c>
      <c r="AX238" s="13">
        <f t="shared" si="375"/>
        <v>1.3553827663703894E-5</v>
      </c>
      <c r="AY238" s="13">
        <f t="shared" si="376"/>
        <v>9.9325326201734439E-6</v>
      </c>
      <c r="AZ238" s="13">
        <f t="shared" si="377"/>
        <v>3.639385371373748E-6</v>
      </c>
      <c r="BA238" s="13">
        <f t="shared" si="378"/>
        <v>8.8900628455813014E-7</v>
      </c>
      <c r="BB238" s="13">
        <f t="shared" si="379"/>
        <v>1.6287066908337466E-7</v>
      </c>
      <c r="BC238" s="13">
        <f t="shared" si="380"/>
        <v>2.3871016714669005E-8</v>
      </c>
      <c r="BD238" s="13">
        <f t="shared" si="381"/>
        <v>5.8175924731004713E-5</v>
      </c>
      <c r="BE238" s="13">
        <f t="shared" si="382"/>
        <v>3.344216972732739E-5</v>
      </c>
      <c r="BF238" s="13">
        <f t="shared" si="383"/>
        <v>9.6120407302725301E-6</v>
      </c>
      <c r="BG238" s="13">
        <f t="shared" si="384"/>
        <v>1.8418128519318771E-6</v>
      </c>
      <c r="BH238" s="13">
        <f t="shared" si="385"/>
        <v>2.6468946684165147E-7</v>
      </c>
      <c r="BI238" s="13">
        <f t="shared" si="386"/>
        <v>3.0431110862726924E-8</v>
      </c>
      <c r="BJ238" s="14">
        <f t="shared" si="387"/>
        <v>0.25289960492541425</v>
      </c>
      <c r="BK238" s="14">
        <f t="shared" si="388"/>
        <v>0.39696504067798732</v>
      </c>
      <c r="BL238" s="14">
        <f t="shared" si="389"/>
        <v>0.33239183758698865</v>
      </c>
      <c r="BM238" s="14">
        <f t="shared" si="390"/>
        <v>0.14464231630428112</v>
      </c>
      <c r="BN238" s="14">
        <f t="shared" si="391"/>
        <v>0.85534328977465157</v>
      </c>
    </row>
    <row r="239" spans="1:66" x14ac:dyDescent="0.25">
      <c r="A239" t="s">
        <v>40</v>
      </c>
      <c r="B239" t="s">
        <v>234</v>
      </c>
      <c r="C239" t="s">
        <v>333</v>
      </c>
      <c r="D239" s="11">
        <v>44260</v>
      </c>
      <c r="E239" s="10">
        <f>VLOOKUP(A239,home!$A$2:$E$405,3,FALSE)</f>
        <v>1.5047999999999999</v>
      </c>
      <c r="F239" s="10">
        <f>VLOOKUP(B239,home!$B$2:$E$405,3,FALSE)</f>
        <v>0.8639</v>
      </c>
      <c r="G239" s="10">
        <f>VLOOKUP(C239,away!$B$2:$E$405,4,FALSE)</f>
        <v>1.3290999999999999</v>
      </c>
      <c r="H239" s="10">
        <f>VLOOKUP(A239,away!$A$2:$E$405,3,FALSE)</f>
        <v>1.2</v>
      </c>
      <c r="I239" s="10">
        <f>VLOOKUP(C239,away!$B$2:$E$405,3,FALSE)</f>
        <v>0.83330000000000004</v>
      </c>
      <c r="J239" s="10">
        <f>VLOOKUP(B239,home!$B$2:$E$405,4,FALSE)</f>
        <v>1.1667000000000001</v>
      </c>
      <c r="K239" s="12">
        <f t="shared" si="336"/>
        <v>1.7278256405519998</v>
      </c>
      <c r="L239" s="12">
        <f t="shared" si="337"/>
        <v>1.1666533320000001</v>
      </c>
      <c r="M239" s="13">
        <f t="shared" si="338"/>
        <v>5.5327844911919305E-2</v>
      </c>
      <c r="N239" s="13">
        <f t="shared" si="339"/>
        <v>9.5596869075298671E-2</v>
      </c>
      <c r="O239" s="13">
        <f t="shared" si="340"/>
        <v>6.4548414618869912E-2</v>
      </c>
      <c r="P239" s="13">
        <f t="shared" si="341"/>
        <v>0.11152840583546494</v>
      </c>
      <c r="Q239" s="13">
        <f t="shared" si="342"/>
        <v>8.2587360772396798E-2</v>
      </c>
      <c r="R239" s="13">
        <f t="shared" si="343"/>
        <v>3.7652811495211047E-2</v>
      </c>
      <c r="S239" s="13">
        <f t="shared" si="344"/>
        <v>5.6204002378920273E-2</v>
      </c>
      <c r="T239" s="13">
        <f t="shared" si="345"/>
        <v>9.635081962620283E-2</v>
      </c>
      <c r="U239" s="13">
        <f t="shared" si="346"/>
        <v>6.5057493140296727E-2</v>
      </c>
      <c r="V239" s="13">
        <f t="shared" si="347"/>
        <v>1.2588282319433517E-2</v>
      </c>
      <c r="W239" s="13">
        <f t="shared" si="348"/>
        <v>4.7565519842688551E-2</v>
      </c>
      <c r="X239" s="13">
        <f t="shared" si="349"/>
        <v>5.5492472212784721E-2</v>
      </c>
      <c r="Y239" s="13">
        <f t="shared" si="350"/>
        <v>3.2370238803981356E-2</v>
      </c>
      <c r="Z239" s="13">
        <f t="shared" si="351"/>
        <v>1.464259266335196E-2</v>
      </c>
      <c r="AA239" s="13">
        <f t="shared" si="352"/>
        <v>2.5299847047898109E-2</v>
      </c>
      <c r="AB239" s="13">
        <f t="shared" si="353"/>
        <v>2.185686221570109E-2</v>
      </c>
      <c r="AC239" s="13">
        <f t="shared" si="354"/>
        <v>1.5859454013709637E-3</v>
      </c>
      <c r="AD239" s="13">
        <f t="shared" si="355"/>
        <v>2.0546231197595546E-2</v>
      </c>
      <c r="AE239" s="13">
        <f t="shared" si="356"/>
        <v>2.3970329086717194E-2</v>
      </c>
      <c r="AF239" s="13">
        <f t="shared" si="357"/>
        <v>1.3982532149077569E-2</v>
      </c>
      <c r="AG239" s="13">
        <f t="shared" si="358"/>
        <v>5.4375892405061563E-3</v>
      </c>
      <c r="AH239" s="13">
        <f t="shared" si="359"/>
        <v>4.2707073799545785E-3</v>
      </c>
      <c r="AI239" s="13">
        <f t="shared" si="360"/>
        <v>7.3790377143801711E-3</v>
      </c>
      <c r="AJ239" s="13">
        <f t="shared" si="361"/>
        <v>6.3748452827531426E-3</v>
      </c>
      <c r="AK239" s="13">
        <f t="shared" si="362"/>
        <v>3.671540378030949E-3</v>
      </c>
      <c r="AL239" s="13">
        <f t="shared" si="363"/>
        <v>1.2787627108091853E-4</v>
      </c>
      <c r="AM239" s="13">
        <f t="shared" si="364"/>
        <v>7.1000610159829966E-3</v>
      </c>
      <c r="AN239" s="13">
        <f t="shared" si="365"/>
        <v>8.2833098416998686E-3</v>
      </c>
      <c r="AO239" s="13">
        <f t="shared" si="366"/>
        <v>4.8318755134037729E-3</v>
      </c>
      <c r="AP239" s="13">
        <f t="shared" si="367"/>
        <v>1.8790412225072411E-3</v>
      </c>
      <c r="AQ239" s="13">
        <f t="shared" si="368"/>
        <v>5.4804742580085635E-4</v>
      </c>
      <c r="AR239" s="13">
        <f t="shared" si="369"/>
        <v>9.9648699896420084E-4</v>
      </c>
      <c r="AS239" s="13">
        <f t="shared" si="370"/>
        <v>1.7217557872870601E-3</v>
      </c>
      <c r="AT239" s="13">
        <f t="shared" si="371"/>
        <v>1.487446898021689E-3</v>
      </c>
      <c r="AU239" s="13">
        <f t="shared" si="372"/>
        <v>8.5668296312047031E-4</v>
      </c>
      <c r="AV239" s="13">
        <f t="shared" si="373"/>
        <v>3.7004969737590285E-4</v>
      </c>
      <c r="AW239" s="13">
        <f t="shared" si="374"/>
        <v>7.1602667701062182E-6</v>
      </c>
      <c r="AX239" s="13">
        <f t="shared" si="375"/>
        <v>2.0446112454831863E-3</v>
      </c>
      <c r="AY239" s="13">
        <f t="shared" si="376"/>
        <v>2.3853525221876294E-3</v>
      </c>
      <c r="AZ239" s="13">
        <f t="shared" si="377"/>
        <v>1.3914397340024011E-3</v>
      </c>
      <c r="BA239" s="13">
        <f t="shared" si="378"/>
        <v>5.411092673170317E-4</v>
      </c>
      <c r="BB239" s="13">
        <f t="shared" si="379"/>
        <v>1.578217324228734E-4</v>
      </c>
      <c r="BC239" s="13">
        <f t="shared" si="380"/>
        <v>3.6824649998631577E-5</v>
      </c>
      <c r="BD239" s="13">
        <f t="shared" si="381"/>
        <v>1.9375914627271085E-4</v>
      </c>
      <c r="BE239" s="13">
        <f t="shared" si="382"/>
        <v>3.3478202102145519E-4</v>
      </c>
      <c r="BF239" s="13">
        <f t="shared" si="383"/>
        <v>2.892224799583445E-4</v>
      </c>
      <c r="BG239" s="13">
        <f t="shared" si="384"/>
        <v>1.6657533889868822E-4</v>
      </c>
      <c r="BH239" s="13">
        <f t="shared" si="385"/>
        <v>7.1953285408198086E-5</v>
      </c>
      <c r="BI239" s="13">
        <f t="shared" si="386"/>
        <v>2.4864546290048128E-5</v>
      </c>
      <c r="BJ239" s="14">
        <f t="shared" si="387"/>
        <v>0.50309945617805574</v>
      </c>
      <c r="BK239" s="14">
        <f t="shared" si="388"/>
        <v>0.23974770964037753</v>
      </c>
      <c r="BL239" s="14">
        <f t="shared" si="389"/>
        <v>0.24262513843571454</v>
      </c>
      <c r="BM239" s="14">
        <f t="shared" si="390"/>
        <v>0.55049499795292145</v>
      </c>
      <c r="BN239" s="14">
        <f t="shared" si="391"/>
        <v>0.44724170670916064</v>
      </c>
    </row>
    <row r="240" spans="1:66" x14ac:dyDescent="0.25">
      <c r="A240" t="s">
        <v>40</v>
      </c>
      <c r="B240" t="s">
        <v>334</v>
      </c>
      <c r="C240" t="s">
        <v>339</v>
      </c>
      <c r="D240" s="11">
        <v>44260</v>
      </c>
      <c r="E240" s="10">
        <f>VLOOKUP(A240,home!$A$2:$E$405,3,FALSE)</f>
        <v>1.5047999999999999</v>
      </c>
      <c r="F240" s="10">
        <f>VLOOKUP(B240,home!$B$2:$E$405,3,FALSE)</f>
        <v>0.8639</v>
      </c>
      <c r="G240" s="10">
        <f>VLOOKUP(C240,away!$B$2:$E$405,4,FALSE)</f>
        <v>0.7974</v>
      </c>
      <c r="H240" s="10">
        <f>VLOOKUP(A240,away!$A$2:$E$405,3,FALSE)</f>
        <v>1.2</v>
      </c>
      <c r="I240" s="10">
        <f>VLOOKUP(C240,away!$B$2:$E$405,3,FALSE)</f>
        <v>0.66669999999999996</v>
      </c>
      <c r="J240" s="10">
        <f>VLOOKUP(B240,home!$B$2:$E$405,4,FALSE)</f>
        <v>1.0417000000000001</v>
      </c>
      <c r="K240" s="12">
        <f t="shared" si="336"/>
        <v>1.036617384528</v>
      </c>
      <c r="L240" s="12">
        <f t="shared" si="337"/>
        <v>0.83340166800000004</v>
      </c>
      <c r="M240" s="13">
        <f t="shared" si="338"/>
        <v>0.15412072539772242</v>
      </c>
      <c r="N240" s="13">
        <f t="shared" si="339"/>
        <v>0.15976422326334511</v>
      </c>
      <c r="O240" s="13">
        <f t="shared" si="340"/>
        <v>0.1284444696198318</v>
      </c>
      <c r="P240" s="13">
        <f t="shared" si="341"/>
        <v>0.13314777015439619</v>
      </c>
      <c r="Q240" s="13">
        <f t="shared" si="342"/>
        <v>8.2807185630198121E-2</v>
      </c>
      <c r="R240" s="13">
        <f t="shared" si="343"/>
        <v>5.3522917613271583E-2</v>
      </c>
      <c r="S240" s="13">
        <f t="shared" si="344"/>
        <v>2.8757210705014483E-2</v>
      </c>
      <c r="T240" s="13">
        <f t="shared" si="345"/>
        <v>6.9011646626592746E-2</v>
      </c>
      <c r="U240" s="13">
        <f t="shared" si="346"/>
        <v>5.5482786868577202E-2</v>
      </c>
      <c r="V240" s="13">
        <f t="shared" si="347"/>
        <v>2.7604323179131448E-3</v>
      </c>
      <c r="W240" s="13">
        <f t="shared" si="348"/>
        <v>2.8613122729366853E-2</v>
      </c>
      <c r="X240" s="13">
        <f t="shared" si="349"/>
        <v>2.3846224209343046E-2</v>
      </c>
      <c r="Y240" s="13">
        <f t="shared" si="350"/>
        <v>9.9367415157842389E-3</v>
      </c>
      <c r="Z240" s="13">
        <f t="shared" si="351"/>
        <v>1.486869627170904E-2</v>
      </c>
      <c r="AA240" s="13">
        <f t="shared" si="352"/>
        <v>1.541314904052025E-2</v>
      </c>
      <c r="AB240" s="13">
        <f t="shared" si="353"/>
        <v>7.9887691228621768E-3</v>
      </c>
      <c r="AC240" s="13">
        <f t="shared" si="354"/>
        <v>1.4904931136118391E-4</v>
      </c>
      <c r="AD240" s="13">
        <f t="shared" si="355"/>
        <v>7.4152151117237337E-3</v>
      </c>
      <c r="AE240" s="13">
        <f t="shared" si="356"/>
        <v>6.1798526426893657E-3</v>
      </c>
      <c r="AF240" s="13">
        <f t="shared" si="357"/>
        <v>2.5751497502057626E-3</v>
      </c>
      <c r="AG240" s="13">
        <f t="shared" si="358"/>
        <v>7.1537803239042207E-4</v>
      </c>
      <c r="AH240" s="13">
        <f t="shared" si="359"/>
        <v>3.0978990684569232E-3</v>
      </c>
      <c r="AI240" s="13">
        <f t="shared" si="360"/>
        <v>3.211336029875543E-3</v>
      </c>
      <c r="AJ240" s="13">
        <f t="shared" si="361"/>
        <v>1.6644633780650581E-3</v>
      </c>
      <c r="AK240" s="13">
        <f t="shared" si="362"/>
        <v>5.7513722453748006E-4</v>
      </c>
      <c r="AL240" s="13">
        <f t="shared" si="363"/>
        <v>5.1506592379646934E-6</v>
      </c>
      <c r="AM240" s="13">
        <f t="shared" si="364"/>
        <v>1.5373481789655121E-3</v>
      </c>
      <c r="AN240" s="13">
        <f t="shared" si="365"/>
        <v>1.2812285366466203E-3</v>
      </c>
      <c r="AO240" s="13">
        <f t="shared" si="366"/>
        <v>5.3388899976524623E-4</v>
      </c>
      <c r="AP240" s="13">
        <f t="shared" si="367"/>
        <v>1.4831466097706931E-4</v>
      </c>
      <c r="AQ240" s="13">
        <f t="shared" si="368"/>
        <v>3.0901421461786011E-5</v>
      </c>
      <c r="AR240" s="13">
        <f t="shared" si="369"/>
        <v>5.1635885018952942E-4</v>
      </c>
      <c r="AS240" s="13">
        <f t="shared" si="370"/>
        <v>5.3526656076135527E-4</v>
      </c>
      <c r="AT240" s="13">
        <f t="shared" si="371"/>
        <v>2.7743331112086691E-4</v>
      </c>
      <c r="AU240" s="13">
        <f t="shared" si="372"/>
        <v>9.5864064451685324E-5</v>
      </c>
      <c r="AV240" s="13">
        <f t="shared" si="373"/>
        <v>2.4843588940532416E-5</v>
      </c>
      <c r="AW240" s="13">
        <f t="shared" si="374"/>
        <v>1.2360418370266677E-7</v>
      </c>
      <c r="AX240" s="13">
        <f t="shared" si="375"/>
        <v>2.6560697473135205E-4</v>
      </c>
      <c r="AY240" s="13">
        <f t="shared" si="376"/>
        <v>2.2135729577354264E-4</v>
      </c>
      <c r="AZ240" s="13">
        <f t="shared" si="377"/>
        <v>9.2239769760819887E-5</v>
      </c>
      <c r="BA240" s="13">
        <f t="shared" si="378"/>
        <v>2.5624259324867756E-5</v>
      </c>
      <c r="BB240" s="13">
        <f t="shared" si="379"/>
        <v>5.3388251156523341E-6</v>
      </c>
      <c r="BC240" s="13">
        <f t="shared" si="380"/>
        <v>8.8987715130898996E-7</v>
      </c>
      <c r="BD240" s="13">
        <f t="shared" si="381"/>
        <v>7.1722387839085976E-5</v>
      </c>
      <c r="BE240" s="13">
        <f t="shared" si="382"/>
        <v>7.4348674093856134E-5</v>
      </c>
      <c r="BF240" s="13">
        <f t="shared" si="383"/>
        <v>3.8535564041148907E-5</v>
      </c>
      <c r="BG240" s="13">
        <f t="shared" si="384"/>
        <v>1.3315545202549008E-5</v>
      </c>
      <c r="BH240" s="13">
        <f t="shared" si="385"/>
        <v>3.4507814103576776E-6</v>
      </c>
      <c r="BI240" s="13">
        <f t="shared" si="386"/>
        <v>7.1542800003656408E-7</v>
      </c>
      <c r="BJ240" s="14">
        <f t="shared" si="387"/>
        <v>0.39500747831131316</v>
      </c>
      <c r="BK240" s="14">
        <f t="shared" si="388"/>
        <v>0.3191616958414189</v>
      </c>
      <c r="BL240" s="14">
        <f t="shared" si="389"/>
        <v>0.27105278272204908</v>
      </c>
      <c r="BM240" s="14">
        <f t="shared" si="390"/>
        <v>0.28806212777613516</v>
      </c>
      <c r="BN240" s="14">
        <f t="shared" si="391"/>
        <v>0.71180729167876511</v>
      </c>
    </row>
    <row r="241" spans="1:66" x14ac:dyDescent="0.25">
      <c r="A241" t="s">
        <v>40</v>
      </c>
      <c r="B241" t="s">
        <v>318</v>
      </c>
      <c r="C241" t="s">
        <v>237</v>
      </c>
      <c r="D241" s="11">
        <v>44260</v>
      </c>
      <c r="E241" s="10">
        <f>VLOOKUP(A241,home!$A$2:$E$405,3,FALSE)</f>
        <v>1.5047999999999999</v>
      </c>
      <c r="F241" s="10">
        <f>VLOOKUP(B241,home!$B$2:$E$405,3,FALSE)</f>
        <v>0.8639</v>
      </c>
      <c r="G241" s="10">
        <f>VLOOKUP(C241,away!$B$2:$E$405,4,FALSE)</f>
        <v>0.89710000000000001</v>
      </c>
      <c r="H241" s="10">
        <f>VLOOKUP(A241,away!$A$2:$E$405,3,FALSE)</f>
        <v>1.2</v>
      </c>
      <c r="I241" s="10">
        <f>VLOOKUP(C241,away!$B$2:$E$405,3,FALSE)</f>
        <v>0.625</v>
      </c>
      <c r="J241" s="10">
        <f>VLOOKUP(B241,home!$B$2:$E$405,4,FALSE)</f>
        <v>0.91669999999999996</v>
      </c>
      <c r="K241" s="12">
        <f t="shared" si="336"/>
        <v>1.166227057512</v>
      </c>
      <c r="L241" s="12">
        <f t="shared" si="337"/>
        <v>0.68752499999999994</v>
      </c>
      <c r="M241" s="13">
        <f t="shared" si="338"/>
        <v>0.15664830882699776</v>
      </c>
      <c r="N241" s="13">
        <f t="shared" si="339"/>
        <v>0.18268749626754063</v>
      </c>
      <c r="O241" s="13">
        <f t="shared" si="340"/>
        <v>0.10769962852628162</v>
      </c>
      <c r="P241" s="13">
        <f t="shared" si="341"/>
        <v>0.12560222087134085</v>
      </c>
      <c r="Q241" s="13">
        <f t="shared" si="342"/>
        <v>0.10652755060816423</v>
      </c>
      <c r="R241" s="13">
        <f t="shared" si="343"/>
        <v>3.702309355126588E-2</v>
      </c>
      <c r="S241" s="13">
        <f t="shared" si="344"/>
        <v>2.5177287271635991E-2</v>
      </c>
      <c r="T241" s="13">
        <f t="shared" si="345"/>
        <v>7.3240354231878094E-2</v>
      </c>
      <c r="U241" s="13">
        <f t="shared" si="346"/>
        <v>4.3177333452284306E-2</v>
      </c>
      <c r="V241" s="13">
        <f t="shared" si="347"/>
        <v>2.2430452439842941E-3</v>
      </c>
      <c r="W241" s="13">
        <f t="shared" si="348"/>
        <v>4.1411770629906662E-2</v>
      </c>
      <c r="X241" s="13">
        <f t="shared" si="349"/>
        <v>2.8471627602326573E-2</v>
      </c>
      <c r="Y241" s="13">
        <f t="shared" si="350"/>
        <v>9.7874778836447868E-3</v>
      </c>
      <c r="Z241" s="13">
        <f t="shared" si="351"/>
        <v>8.4847674646113588E-3</v>
      </c>
      <c r="AA241" s="13">
        <f t="shared" si="352"/>
        <v>9.8951653939272563E-3</v>
      </c>
      <c r="AB241" s="13">
        <f t="shared" si="353"/>
        <v>5.7700048104771789E-3</v>
      </c>
      <c r="AC241" s="13">
        <f t="shared" si="354"/>
        <v>1.1240604282172222E-4</v>
      </c>
      <c r="AD241" s="13">
        <f t="shared" si="355"/>
        <v>1.2073881852019479E-2</v>
      </c>
      <c r="AE241" s="13">
        <f t="shared" si="356"/>
        <v>8.3010956203096904E-3</v>
      </c>
      <c r="AF241" s="13">
        <f t="shared" si="357"/>
        <v>2.8536053831767099E-3</v>
      </c>
      <c r="AG241" s="13">
        <f t="shared" si="358"/>
        <v>6.539750136895225E-4</v>
      </c>
      <c r="AH241" s="13">
        <f t="shared" si="359"/>
        <v>1.4583724377767308E-3</v>
      </c>
      <c r="AI241" s="13">
        <f t="shared" si="360"/>
        <v>1.700793396864959E-3</v>
      </c>
      <c r="AJ241" s="13">
        <f t="shared" si="361"/>
        <v>9.9175563933083044E-4</v>
      </c>
      <c r="AK241" s="13">
        <f t="shared" si="362"/>
        <v>3.855374203425754E-4</v>
      </c>
      <c r="AL241" s="13">
        <f t="shared" si="363"/>
        <v>3.6051327265485533E-6</v>
      </c>
      <c r="AM241" s="13">
        <f t="shared" si="364"/>
        <v>2.8161775410056418E-3</v>
      </c>
      <c r="AN241" s="13">
        <f t="shared" si="365"/>
        <v>1.9361924638799034E-3</v>
      </c>
      <c r="AO241" s="13">
        <f t="shared" si="366"/>
        <v>6.6559036186451532E-4</v>
      </c>
      <c r="AP241" s="13">
        <f t="shared" si="367"/>
        <v>1.5253667118030029E-4</v>
      </c>
      <c r="AQ241" s="13">
        <f t="shared" si="368"/>
        <v>2.6218193713308986E-5</v>
      </c>
      <c r="AR241" s="13">
        <f t="shared" si="369"/>
        <v>2.0053350205648943E-4</v>
      </c>
      <c r="AS241" s="13">
        <f t="shared" si="370"/>
        <v>2.3386759603591625E-4</v>
      </c>
      <c r="AT241" s="13">
        <f t="shared" si="371"/>
        <v>1.3637135918618588E-4</v>
      </c>
      <c r="AU241" s="13">
        <f t="shared" si="372"/>
        <v>5.3013322984205843E-5</v>
      </c>
      <c r="AV241" s="13">
        <f t="shared" si="373"/>
        <v>1.5456392918200918E-5</v>
      </c>
      <c r="AW241" s="13">
        <f t="shared" si="374"/>
        <v>8.0295344460390302E-8</v>
      </c>
      <c r="AX241" s="13">
        <f t="shared" si="375"/>
        <v>5.4738374117973079E-4</v>
      </c>
      <c r="AY241" s="13">
        <f t="shared" si="376"/>
        <v>3.7634000665459432E-4</v>
      </c>
      <c r="AZ241" s="13">
        <f t="shared" si="377"/>
        <v>1.2937158153759995E-4</v>
      </c>
      <c r="BA241" s="13">
        <f t="shared" si="378"/>
        <v>2.9648732198879474E-5</v>
      </c>
      <c r="BB241" s="13">
        <f t="shared" si="379"/>
        <v>5.0960611512586521E-6</v>
      </c>
      <c r="BC241" s="13">
        <f t="shared" si="380"/>
        <v>7.0073388860382112E-7</v>
      </c>
      <c r="BD241" s="13">
        <f t="shared" si="381"/>
        <v>2.2978632666897969E-5</v>
      </c>
      <c r="BE241" s="13">
        <f t="shared" si="382"/>
        <v>2.6798303160765534E-5</v>
      </c>
      <c r="BF241" s="13">
        <f t="shared" si="383"/>
        <v>1.5626453120747066E-5</v>
      </c>
      <c r="BG241" s="13">
        <f t="shared" si="384"/>
        <v>6.0746641474526833E-6</v>
      </c>
      <c r="BH241" s="13">
        <f t="shared" si="385"/>
        <v>1.7711094235143466E-6</v>
      </c>
      <c r="BI241" s="13">
        <f t="shared" si="386"/>
        <v>4.131031463033821E-7</v>
      </c>
      <c r="BJ241" s="14">
        <f t="shared" si="387"/>
        <v>0.47269409118091066</v>
      </c>
      <c r="BK241" s="14">
        <f t="shared" si="388"/>
        <v>0.31016321339616176</v>
      </c>
      <c r="BL241" s="14">
        <f t="shared" si="389"/>
        <v>0.208814589067398</v>
      </c>
      <c r="BM241" s="14">
        <f t="shared" si="390"/>
        <v>0.28359210274618091</v>
      </c>
      <c r="BN241" s="14">
        <f t="shared" si="391"/>
        <v>0.71618829865159095</v>
      </c>
    </row>
    <row r="242" spans="1:66" x14ac:dyDescent="0.25">
      <c r="A242" t="s">
        <v>40</v>
      </c>
      <c r="B242" t="s">
        <v>332</v>
      </c>
      <c r="C242" t="s">
        <v>335</v>
      </c>
      <c r="D242" s="11">
        <v>44260</v>
      </c>
      <c r="E242" s="10">
        <f>VLOOKUP(A242,home!$A$2:$E$405,3,FALSE)</f>
        <v>1.5047999999999999</v>
      </c>
      <c r="F242" s="10">
        <f>VLOOKUP(B242,home!$B$2:$E$405,3,FALSE)</f>
        <v>1.1296999999999999</v>
      </c>
      <c r="G242" s="10">
        <f>VLOOKUP(C242,away!$B$2:$E$405,4,FALSE)</f>
        <v>1.2625999999999999</v>
      </c>
      <c r="H242" s="10">
        <f>VLOOKUP(A242,away!$A$2:$E$405,3,FALSE)</f>
        <v>1.2</v>
      </c>
      <c r="I242" s="10">
        <f>VLOOKUP(C242,away!$B$2:$E$405,3,FALSE)</f>
        <v>1.0832999999999999</v>
      </c>
      <c r="J242" s="10">
        <f>VLOOKUP(B242,home!$B$2:$E$405,4,FALSE)</f>
        <v>1.0417000000000001</v>
      </c>
      <c r="K242" s="12">
        <f t="shared" si="336"/>
        <v>2.1463853542559996</v>
      </c>
      <c r="L242" s="12">
        <f t="shared" si="337"/>
        <v>1.354168332</v>
      </c>
      <c r="M242" s="13">
        <f t="shared" si="338"/>
        <v>3.0180668174079054E-2</v>
      </c>
      <c r="N242" s="13">
        <f t="shared" si="339"/>
        <v>6.4779344150503446E-2</v>
      </c>
      <c r="O242" s="13">
        <f t="shared" si="340"/>
        <v>4.0869705079938111E-2</v>
      </c>
      <c r="P242" s="13">
        <f t="shared" si="341"/>
        <v>8.7722136416341176E-2</v>
      </c>
      <c r="Q242" s="13">
        <f t="shared" si="342"/>
        <v>6.9520717771474838E-2</v>
      </c>
      <c r="R242" s="13">
        <f t="shared" si="343"/>
        <v>2.7672230178715864E-2</v>
      </c>
      <c r="S242" s="13">
        <f t="shared" si="344"/>
        <v>6.3742568364144506E-2</v>
      </c>
      <c r="T242" s="13">
        <f t="shared" si="345"/>
        <v>9.4142754424040812E-2</v>
      </c>
      <c r="U242" s="13">
        <f t="shared" si="346"/>
        <v>5.9395269575196606E-2</v>
      </c>
      <c r="V242" s="13">
        <f t="shared" si="347"/>
        <v>2.0585783387032364E-2</v>
      </c>
      <c r="W242" s="13">
        <f t="shared" si="348"/>
        <v>4.9739416814019458E-2</v>
      </c>
      <c r="X242" s="13">
        <f t="shared" si="349"/>
        <v>6.7355543101693463E-2</v>
      </c>
      <c r="Y242" s="13">
        <f t="shared" si="350"/>
        <v>4.5605371726487189E-2</v>
      </c>
      <c r="Z242" s="13">
        <f t="shared" si="351"/>
        <v>1.249095259461057E-2</v>
      </c>
      <c r="AA242" s="13">
        <f t="shared" si="352"/>
        <v>2.6810397709778104E-2</v>
      </c>
      <c r="AB242" s="13">
        <f t="shared" si="353"/>
        <v>2.8772722493023165E-2</v>
      </c>
      <c r="AC242" s="13">
        <f t="shared" si="354"/>
        <v>3.7396225128670628E-3</v>
      </c>
      <c r="AD242" s="13">
        <f t="shared" si="355"/>
        <v>2.6689988944711491E-2</v>
      </c>
      <c r="AE242" s="13">
        <f t="shared" si="356"/>
        <v>3.6142737810358393E-2</v>
      </c>
      <c r="AF242" s="13">
        <f t="shared" si="357"/>
        <v>2.4471675487283184E-2</v>
      </c>
      <c r="AG242" s="13">
        <f t="shared" si="358"/>
        <v>1.1046255991953182E-2</v>
      </c>
      <c r="AH242" s="13">
        <f t="shared" si="359"/>
        <v>4.2287131100337185E-3</v>
      </c>
      <c r="AI242" s="13">
        <f t="shared" si="360"/>
        <v>9.0764478867267125E-3</v>
      </c>
      <c r="AJ242" s="13">
        <f t="shared" si="361"/>
        <v>9.7407774063690191E-3</v>
      </c>
      <c r="AK242" s="13">
        <f t="shared" si="362"/>
        <v>6.9691539880327343E-3</v>
      </c>
      <c r="AL242" s="13">
        <f t="shared" si="363"/>
        <v>4.3477854675343737E-4</v>
      </c>
      <c r="AM242" s="13">
        <f t="shared" si="364"/>
        <v>1.1457400275236661E-2</v>
      </c>
      <c r="AN242" s="13">
        <f t="shared" si="365"/>
        <v>1.5515248619773566E-2</v>
      </c>
      <c r="AO242" s="13">
        <f t="shared" si="366"/>
        <v>1.0505129172002038E-2</v>
      </c>
      <c r="AP242" s="13">
        <f t="shared" si="367"/>
        <v>4.7419044160981793E-3</v>
      </c>
      <c r="AQ242" s="13">
        <f t="shared" si="368"/>
        <v>1.6053341984127768E-3</v>
      </c>
      <c r="AR242" s="13">
        <f t="shared" si="369"/>
        <v>1.1452778757441787E-3</v>
      </c>
      <c r="AS242" s="13">
        <f t="shared" si="370"/>
        <v>2.4582076590507272E-3</v>
      </c>
      <c r="AT242" s="13">
        <f t="shared" si="371"/>
        <v>2.6381304585532039E-3</v>
      </c>
      <c r="AU242" s="13">
        <f t="shared" si="372"/>
        <v>1.887481526285087E-3</v>
      </c>
      <c r="AV242" s="13">
        <f t="shared" si="373"/>
        <v>1.0128156761117677E-3</v>
      </c>
      <c r="AW242" s="13">
        <f t="shared" si="374"/>
        <v>3.51031391364108E-5</v>
      </c>
      <c r="AX242" s="13">
        <f t="shared" si="375"/>
        <v>4.098666024769433E-3</v>
      </c>
      <c r="AY242" s="13">
        <f t="shared" si="376"/>
        <v>5.5502837341870927E-3</v>
      </c>
      <c r="AZ242" s="13">
        <f t="shared" si="377"/>
        <v>3.7580092332254343E-3</v>
      </c>
      <c r="BA242" s="13">
        <f t="shared" si="378"/>
        <v>1.6963256983324945E-3</v>
      </c>
      <c r="BB242" s="13">
        <f t="shared" si="379"/>
        <v>5.7427763535991246E-4</v>
      </c>
      <c r="BC242" s="13">
        <f t="shared" si="380"/>
        <v>1.5553371751604738E-4</v>
      </c>
      <c r="BD242" s="13">
        <f t="shared" si="381"/>
        <v>2.5848317177883258E-4</v>
      </c>
      <c r="BE242" s="13">
        <f t="shared" si="382"/>
        <v>5.5480449422772395E-4</v>
      </c>
      <c r="BF242" s="13">
        <f t="shared" si="383"/>
        <v>5.9541212044289711E-4</v>
      </c>
      <c r="BG242" s="13">
        <f t="shared" si="384"/>
        <v>4.2599461835504784E-4</v>
      </c>
      <c r="BH242" s="13">
        <f t="shared" si="385"/>
        <v>2.2858715245728715E-4</v>
      </c>
      <c r="BI242" s="13">
        <f t="shared" si="386"/>
        <v>9.8127223241080926E-5</v>
      </c>
      <c r="BJ242" s="14">
        <f t="shared" si="387"/>
        <v>0.54915191894743909</v>
      </c>
      <c r="BK242" s="14">
        <f t="shared" si="388"/>
        <v>0.21195584113540469</v>
      </c>
      <c r="BL242" s="14">
        <f t="shared" si="389"/>
        <v>0.2248387394040619</v>
      </c>
      <c r="BM242" s="14">
        <f t="shared" si="390"/>
        <v>0.67217746971541303</v>
      </c>
      <c r="BN242" s="14">
        <f t="shared" si="391"/>
        <v>0.32074480177105247</v>
      </c>
    </row>
    <row r="243" spans="1:66" x14ac:dyDescent="0.25">
      <c r="A243" t="s">
        <v>40</v>
      </c>
      <c r="B243" t="s">
        <v>236</v>
      </c>
      <c r="C243" t="s">
        <v>235</v>
      </c>
      <c r="D243" s="11">
        <v>44260</v>
      </c>
      <c r="E243" s="10">
        <f>VLOOKUP(A243,home!$A$2:$E$405,3,FALSE)</f>
        <v>1.5047999999999999</v>
      </c>
      <c r="F243" s="10">
        <f>VLOOKUP(B243,home!$B$2:$E$405,3,FALSE)</f>
        <v>1.2294</v>
      </c>
      <c r="G243" s="10">
        <f>VLOOKUP(C243,away!$B$2:$E$405,4,FALSE)</f>
        <v>0.9304</v>
      </c>
      <c r="H243" s="10">
        <f>VLOOKUP(A243,away!$A$2:$E$405,3,FALSE)</f>
        <v>1.2</v>
      </c>
      <c r="I243" s="10">
        <f>VLOOKUP(C243,away!$B$2:$E$405,3,FALSE)</f>
        <v>1.4582999999999999</v>
      </c>
      <c r="J243" s="10">
        <f>VLOOKUP(B243,home!$B$2:$E$405,4,FALSE)</f>
        <v>1</v>
      </c>
      <c r="K243" s="12">
        <f t="shared" si="336"/>
        <v>1.721241042048</v>
      </c>
      <c r="L243" s="12">
        <f t="shared" si="337"/>
        <v>1.74996</v>
      </c>
      <c r="M243" s="13">
        <f t="shared" si="338"/>
        <v>3.1079680233035152E-2</v>
      </c>
      <c r="N243" s="13">
        <f t="shared" si="339"/>
        <v>5.3495621190828055E-2</v>
      </c>
      <c r="O243" s="13">
        <f t="shared" si="340"/>
        <v>5.4388197220602189E-2</v>
      </c>
      <c r="P243" s="13">
        <f t="shared" si="341"/>
        <v>9.3615197259101446E-2</v>
      </c>
      <c r="Q243" s="13">
        <f t="shared" si="342"/>
        <v>4.6039429381752983E-2</v>
      </c>
      <c r="R243" s="13">
        <f t="shared" si="343"/>
        <v>4.7588584804082512E-2</v>
      </c>
      <c r="S243" s="13">
        <f t="shared" si="344"/>
        <v>7.0494653517584077E-2</v>
      </c>
      <c r="T243" s="13">
        <f t="shared" si="345"/>
        <v>8.0567159840892438E-2</v>
      </c>
      <c r="U243" s="13">
        <f t="shared" si="346"/>
        <v>8.1911425297768611E-2</v>
      </c>
      <c r="V243" s="13">
        <f t="shared" si="347"/>
        <v>2.3593017278594263E-2</v>
      </c>
      <c r="W243" s="13">
        <f t="shared" si="348"/>
        <v>2.6414985134781275E-2</v>
      </c>
      <c r="X243" s="13">
        <f t="shared" si="349"/>
        <v>4.6225167386461839E-2</v>
      </c>
      <c r="Y243" s="13">
        <f t="shared" si="350"/>
        <v>4.0446096959806388E-2</v>
      </c>
      <c r="Z243" s="13">
        <f t="shared" si="351"/>
        <v>2.7759373287917413E-2</v>
      </c>
      <c r="AA243" s="13">
        <f t="shared" si="352"/>
        <v>4.7780572604694385E-2</v>
      </c>
      <c r="AB243" s="13">
        <f t="shared" si="353"/>
        <v>4.1120941289877144E-2</v>
      </c>
      <c r="AC243" s="13">
        <f t="shared" si="354"/>
        <v>4.4415373443203975E-3</v>
      </c>
      <c r="AD243" s="13">
        <f t="shared" si="355"/>
        <v>1.1366639134768345E-2</v>
      </c>
      <c r="AE243" s="13">
        <f t="shared" si="356"/>
        <v>1.9891163820279213E-2</v>
      </c>
      <c r="AF243" s="13">
        <f t="shared" si="357"/>
        <v>1.7404370519467909E-2</v>
      </c>
      <c r="AG243" s="13">
        <f t="shared" si="358"/>
        <v>1.015231741141602E-2</v>
      </c>
      <c r="AH243" s="13">
        <f t="shared" si="359"/>
        <v>1.2144448219730998E-2</v>
      </c>
      <c r="AI243" s="13">
        <f t="shared" si="360"/>
        <v>2.0903522708827761E-2</v>
      </c>
      <c r="AJ243" s="13">
        <f t="shared" si="361"/>
        <v>1.7990000604908366E-2</v>
      </c>
      <c r="AK243" s="13">
        <f t="shared" si="362"/>
        <v>1.032170912921221E-2</v>
      </c>
      <c r="AL243" s="13">
        <f t="shared" si="363"/>
        <v>5.3513471374813226E-4</v>
      </c>
      <c r="AM243" s="13">
        <f t="shared" si="364"/>
        <v>3.9129451577824452E-3</v>
      </c>
      <c r="AN243" s="13">
        <f t="shared" si="365"/>
        <v>6.8474975083129674E-3</v>
      </c>
      <c r="AO243" s="13">
        <f t="shared" si="366"/>
        <v>5.9914233698236822E-3</v>
      </c>
      <c r="AP243" s="13">
        <f t="shared" si="367"/>
        <v>3.4949170800855503E-3</v>
      </c>
      <c r="AQ243" s="13">
        <f t="shared" si="368"/>
        <v>1.5289912733666283E-3</v>
      </c>
      <c r="AR243" s="13">
        <f t="shared" si="369"/>
        <v>4.2504597213200851E-3</v>
      </c>
      <c r="AS243" s="13">
        <f t="shared" si="370"/>
        <v>7.316065719908036E-3</v>
      </c>
      <c r="AT243" s="13">
        <f t="shared" si="371"/>
        <v>6.2963562917130803E-3</v>
      </c>
      <c r="AU243" s="13">
        <f t="shared" si="372"/>
        <v>3.6125156215512351E-3</v>
      </c>
      <c r="AV243" s="13">
        <f t="shared" si="373"/>
        <v>1.5545025382133826E-3</v>
      </c>
      <c r="AW243" s="13">
        <f t="shared" si="374"/>
        <v>4.477446840945892E-5</v>
      </c>
      <c r="AX243" s="13">
        <f t="shared" si="375"/>
        <v>1.1225203001430225E-3</v>
      </c>
      <c r="AY243" s="13">
        <f t="shared" si="376"/>
        <v>1.9643656244382837E-3</v>
      </c>
      <c r="AZ243" s="13">
        <f t="shared" si="377"/>
        <v>1.7187806340710097E-3</v>
      </c>
      <c r="BA243" s="13">
        <f t="shared" si="378"/>
        <v>1.0025991194663015E-3</v>
      </c>
      <c r="BB243" s="13">
        <f t="shared" si="379"/>
        <v>4.3862708877531249E-4</v>
      </c>
      <c r="BC243" s="13">
        <f t="shared" si="380"/>
        <v>1.5351597205464897E-4</v>
      </c>
      <c r="BD243" s="13">
        <f t="shared" si="381"/>
        <v>1.2396890823202162E-3</v>
      </c>
      <c r="BE243" s="13">
        <f t="shared" si="382"/>
        <v>2.1338037278683776E-3</v>
      </c>
      <c r="BF243" s="13">
        <f t="shared" si="383"/>
        <v>1.8363952760410368E-3</v>
      </c>
      <c r="BG243" s="13">
        <f t="shared" si="384"/>
        <v>1.0536263061816332E-3</v>
      </c>
      <c r="BH243" s="13">
        <f t="shared" si="385"/>
        <v>4.5338621029531519E-4</v>
      </c>
      <c r="BI243" s="13">
        <f t="shared" si="386"/>
        <v>1.5607739061178027E-4</v>
      </c>
      <c r="BJ243" s="14">
        <f t="shared" si="387"/>
        <v>0.38017913390877434</v>
      </c>
      <c r="BK243" s="14">
        <f t="shared" si="388"/>
        <v>0.22572358597082173</v>
      </c>
      <c r="BL243" s="14">
        <f t="shared" si="389"/>
        <v>0.36405227976572835</v>
      </c>
      <c r="BM243" s="14">
        <f t="shared" si="390"/>
        <v>0.66958807168781065</v>
      </c>
      <c r="BN243" s="14">
        <f t="shared" si="391"/>
        <v>0.32620671008940233</v>
      </c>
    </row>
    <row r="244" spans="1:66" x14ac:dyDescent="0.25">
      <c r="A244" t="s">
        <v>69</v>
      </c>
      <c r="B244" t="s">
        <v>79</v>
      </c>
      <c r="C244" t="s">
        <v>78</v>
      </c>
      <c r="D244" t="s">
        <v>493</v>
      </c>
      <c r="E244" s="10">
        <f>VLOOKUP(A244,home!$A$2:$E$405,3,FALSE)</f>
        <v>1.3526</v>
      </c>
      <c r="F244" s="10">
        <f>VLOOKUP(B244,home!$B$2:$E$405,3,FALSE)</f>
        <v>1.0894999999999999</v>
      </c>
      <c r="G244" s="10">
        <f>VLOOKUP(C244,away!$B$2:$E$405,4,FALSE)</f>
        <v>0.7782</v>
      </c>
      <c r="H244" s="10">
        <f>VLOOKUP(A244,away!$A$2:$E$405,3,FALSE)</f>
        <v>1.3421000000000001</v>
      </c>
      <c r="I244" s="10">
        <f>VLOOKUP(C244,away!$B$2:$E$405,3,FALSE)</f>
        <v>1.3332999999999999</v>
      </c>
      <c r="J244" s="10">
        <f>VLOOKUP(B244,home!$B$2:$E$405,4,FALSE)</f>
        <v>0.98040000000000005</v>
      </c>
      <c r="K244" s="12">
        <f t="shared" si="336"/>
        <v>1.1468004221399999</v>
      </c>
      <c r="L244" s="12">
        <f t="shared" si="337"/>
        <v>1.7543492601720001</v>
      </c>
      <c r="M244" s="13">
        <f t="shared" si="338"/>
        <v>5.4959997183632203E-2</v>
      </c>
      <c r="N244" s="13">
        <f t="shared" si="339"/>
        <v>6.3028147971002618E-2</v>
      </c>
      <c r="O244" s="13">
        <f t="shared" si="340"/>
        <v>9.6419030398160341E-2</v>
      </c>
      <c r="P244" s="13">
        <f t="shared" si="341"/>
        <v>0.11057338476293976</v>
      </c>
      <c r="Q244" s="13">
        <f t="shared" si="342"/>
        <v>3.6140353349924097E-2</v>
      </c>
      <c r="R244" s="13">
        <f t="shared" si="343"/>
        <v>8.4576327322757133E-2</v>
      </c>
      <c r="S244" s="13">
        <f t="shared" si="344"/>
        <v>5.5615329532687517E-2</v>
      </c>
      <c r="T244" s="13">
        <f t="shared" si="345"/>
        <v>6.3402802161793989E-2</v>
      </c>
      <c r="U244" s="13">
        <f t="shared" si="346"/>
        <v>9.6992167876788687E-2</v>
      </c>
      <c r="V244" s="13">
        <f t="shared" si="347"/>
        <v>1.2432426706825405E-2</v>
      </c>
      <c r="W244" s="13">
        <f t="shared" si="348"/>
        <v>1.381525749266057E-2</v>
      </c>
      <c r="X244" s="13">
        <f t="shared" si="349"/>
        <v>2.4236786761334745E-2</v>
      </c>
      <c r="Y244" s="13">
        <f t="shared" si="350"/>
        <v>2.1259894461847079E-2</v>
      </c>
      <c r="Z244" s="13">
        <f t="shared" si="351"/>
        <v>4.9458805755581287E-2</v>
      </c>
      <c r="AA244" s="13">
        <f t="shared" si="352"/>
        <v>5.6719379319040877E-2</v>
      </c>
      <c r="AB244" s="13">
        <f t="shared" si="353"/>
        <v>3.2522904073297436E-2</v>
      </c>
      <c r="AC244" s="13">
        <f t="shared" si="354"/>
        <v>1.563290998266572E-3</v>
      </c>
      <c r="AD244" s="13">
        <f t="shared" si="355"/>
        <v>3.9608357811389818E-3</v>
      </c>
      <c r="AE244" s="13">
        <f t="shared" si="356"/>
        <v>6.9486893223039579E-3</v>
      </c>
      <c r="AF244" s="13">
        <f t="shared" si="357"/>
        <v>6.0952139858745161E-3</v>
      </c>
      <c r="AG244" s="13">
        <f t="shared" si="358"/>
        <v>3.5643780489029941E-3</v>
      </c>
      <c r="AH244" s="13">
        <f t="shared" si="359"/>
        <v>2.1692004821573685E-2</v>
      </c>
      <c r="AI244" s="13">
        <f t="shared" si="360"/>
        <v>2.4876400286443615E-2</v>
      </c>
      <c r="AJ244" s="13">
        <f t="shared" si="361"/>
        <v>1.4264133174908579E-2</v>
      </c>
      <c r="AK244" s="13">
        <f t="shared" si="362"/>
        <v>5.4527046488154441E-3</v>
      </c>
      <c r="AL244" s="13">
        <f t="shared" si="363"/>
        <v>1.2580668552090061E-4</v>
      </c>
      <c r="AM244" s="13">
        <f t="shared" si="364"/>
        <v>9.084576291674808E-4</v>
      </c>
      <c r="AN244" s="13">
        <f t="shared" si="365"/>
        <v>1.5937519696275788E-3</v>
      </c>
      <c r="AO244" s="13">
        <f t="shared" si="366"/>
        <v>1.3979987944069063E-3</v>
      </c>
      <c r="AP244" s="13">
        <f t="shared" si="367"/>
        <v>8.175260502297011E-4</v>
      </c>
      <c r="AQ244" s="13">
        <f t="shared" si="368"/>
        <v>3.5855655534795355E-4</v>
      </c>
      <c r="AR244" s="13">
        <f t="shared" si="369"/>
        <v>7.6110705220750492E-3</v>
      </c>
      <c r="AS244" s="13">
        <f t="shared" si="370"/>
        <v>8.7283788876529756E-3</v>
      </c>
      <c r="AT244" s="13">
        <f t="shared" si="371"/>
        <v>5.0048542964791489E-3</v>
      </c>
      <c r="AU244" s="13">
        <f t="shared" si="372"/>
        <v>1.9131896733171599E-3</v>
      </c>
      <c r="AV244" s="13">
        <f t="shared" si="373"/>
        <v>5.4851168124850152E-4</v>
      </c>
      <c r="AW244" s="13">
        <f t="shared" si="374"/>
        <v>7.0308061199563302E-6</v>
      </c>
      <c r="AX244" s="13">
        <f t="shared" si="375"/>
        <v>1.7363659877092853E-4</v>
      </c>
      <c r="AY244" s="13">
        <f t="shared" si="376"/>
        <v>3.0461923859256081E-4</v>
      </c>
      <c r="AZ244" s="13">
        <f t="shared" si="377"/>
        <v>2.6720426792950866E-4</v>
      </c>
      <c r="BA244" s="13">
        <f t="shared" si="378"/>
        <v>1.5625653658564478E-4</v>
      </c>
      <c r="BB244" s="13">
        <f t="shared" si="379"/>
        <v>6.8532134839016282E-5</v>
      </c>
      <c r="BC244" s="13">
        <f t="shared" si="380"/>
        <v>2.404586001056719E-5</v>
      </c>
      <c r="BD244" s="13">
        <f t="shared" si="381"/>
        <v>2.2254126565865442E-3</v>
      </c>
      <c r="BE244" s="13">
        <f t="shared" si="382"/>
        <v>2.5521041740091477E-3</v>
      </c>
      <c r="BF244" s="13">
        <f t="shared" si="383"/>
        <v>1.4633770720494735E-3</v>
      </c>
      <c r="BG244" s="13">
        <f t="shared" si="384"/>
        <v>5.5940048132544428E-4</v>
      </c>
      <c r="BH244" s="13">
        <f t="shared" si="385"/>
        <v>1.6038017703233457E-4</v>
      </c>
      <c r="BI244" s="13">
        <f t="shared" si="386"/>
        <v>3.6784810944713865E-5</v>
      </c>
      <c r="BJ244" s="14">
        <f t="shared" si="387"/>
        <v>0.24852294497229141</v>
      </c>
      <c r="BK244" s="14">
        <f t="shared" si="388"/>
        <v>0.23557485510846493</v>
      </c>
      <c r="BL244" s="14">
        <f t="shared" si="389"/>
        <v>0.46431851635450622</v>
      </c>
      <c r="BM244" s="14">
        <f t="shared" si="390"/>
        <v>0.55188029276995509</v>
      </c>
      <c r="BN244" s="14">
        <f t="shared" si="391"/>
        <v>0.44569724098841612</v>
      </c>
    </row>
    <row r="245" spans="1:66" x14ac:dyDescent="0.25">
      <c r="A245" t="s">
        <v>122</v>
      </c>
      <c r="B245" t="s">
        <v>135</v>
      </c>
      <c r="C245" t="s">
        <v>130</v>
      </c>
      <c r="D245" t="s">
        <v>493</v>
      </c>
      <c r="E245" s="10">
        <f>VLOOKUP(A245,home!$A$2:$E$405,3,FALSE)</f>
        <v>1.2608999999999999</v>
      </c>
      <c r="F245" s="10">
        <f>VLOOKUP(B245,home!$B$2:$E$405,3,FALSE)</f>
        <v>0.8276</v>
      </c>
      <c r="G245" s="10">
        <f>VLOOKUP(C245,away!$B$2:$E$405,4,FALSE)</f>
        <v>1</v>
      </c>
      <c r="H245" s="10">
        <f>VLOOKUP(A245,away!$A$2:$E$405,3,FALSE)</f>
        <v>1.0995999999999999</v>
      </c>
      <c r="I245" s="10">
        <f>VLOOKUP(C245,away!$B$2:$E$405,3,FALSE)</f>
        <v>1.7001999999999999</v>
      </c>
      <c r="J245" s="10">
        <f>VLOOKUP(B245,home!$B$2:$E$405,4,FALSE)</f>
        <v>1.1467000000000001</v>
      </c>
      <c r="K245" s="12">
        <f t="shared" si="336"/>
        <v>1.04352084</v>
      </c>
      <c r="L245" s="12">
        <f t="shared" si="337"/>
        <v>2.1438014262639999</v>
      </c>
      <c r="M245" s="13">
        <f t="shared" si="338"/>
        <v>4.1282265985161722E-2</v>
      </c>
      <c r="N245" s="13">
        <f t="shared" si="339"/>
        <v>4.3078904877939382E-2</v>
      </c>
      <c r="O245" s="13">
        <f t="shared" si="340"/>
        <v>8.8500980698399498E-2</v>
      </c>
      <c r="P245" s="13">
        <f t="shared" si="341"/>
        <v>9.2352617719217628E-2</v>
      </c>
      <c r="Q245" s="13">
        <f t="shared" si="342"/>
        <v>2.2476867502253702E-2</v>
      </c>
      <c r="R245" s="13">
        <f t="shared" si="343"/>
        <v>9.4864264323495803E-2</v>
      </c>
      <c r="S245" s="13">
        <f t="shared" si="344"/>
        <v>5.1650544102021759E-2</v>
      </c>
      <c r="T245" s="13">
        <f t="shared" si="345"/>
        <v>4.818594060927843E-2</v>
      </c>
      <c r="U245" s="13">
        <f t="shared" si="346"/>
        <v>9.8992836792836367E-2</v>
      </c>
      <c r="V245" s="13">
        <f t="shared" si="347"/>
        <v>1.2838611987255772E-2</v>
      </c>
      <c r="W245" s="13">
        <f t="shared" si="348"/>
        <v>7.818359885506828E-3</v>
      </c>
      <c r="X245" s="13">
        <f t="shared" si="349"/>
        <v>1.6761011073594779E-2</v>
      </c>
      <c r="Y245" s="13">
        <f t="shared" si="350"/>
        <v>1.7966139722599597E-2</v>
      </c>
      <c r="Z245" s="13">
        <f t="shared" si="351"/>
        <v>6.7790048386065116E-2</v>
      </c>
      <c r="AA245" s="13">
        <f t="shared" si="352"/>
        <v>7.0740328235467317E-2</v>
      </c>
      <c r="AB245" s="13">
        <f t="shared" si="353"/>
        <v>3.6909503371075285E-2</v>
      </c>
      <c r="AC245" s="13">
        <f t="shared" si="354"/>
        <v>1.7950798554314034E-3</v>
      </c>
      <c r="AD245" s="13">
        <f t="shared" si="355"/>
        <v>2.0396553687865968E-3</v>
      </c>
      <c r="AE245" s="13">
        <f t="shared" si="356"/>
        <v>4.3726160886917312E-3</v>
      </c>
      <c r="AF245" s="13">
        <f t="shared" si="357"/>
        <v>4.6870103037211239E-3</v>
      </c>
      <c r="AG245" s="13">
        <f t="shared" si="358"/>
        <v>3.3493397913438023E-3</v>
      </c>
      <c r="AH245" s="13">
        <f t="shared" si="359"/>
        <v>3.6332100604138003E-2</v>
      </c>
      <c r="AI245" s="13">
        <f t="shared" si="360"/>
        <v>3.7913304141394592E-2</v>
      </c>
      <c r="AJ245" s="13">
        <f t="shared" si="361"/>
        <v>1.9781661492401782E-2</v>
      </c>
      <c r="AK245" s="13">
        <f t="shared" si="362"/>
        <v>6.8808586723822533E-3</v>
      </c>
      <c r="AL245" s="13">
        <f t="shared" si="363"/>
        <v>1.60631030984309E-4</v>
      </c>
      <c r="AM245" s="13">
        <f t="shared" si="364"/>
        <v>4.2568457674934003E-4</v>
      </c>
      <c r="AN245" s="13">
        <f t="shared" si="365"/>
        <v>9.1258320277382227E-4</v>
      </c>
      <c r="AO245" s="13">
        <f t="shared" si="366"/>
        <v>9.7819858584554482E-4</v>
      </c>
      <c r="AP245" s="13">
        <f t="shared" si="367"/>
        <v>6.9902117450170212E-4</v>
      </c>
      <c r="AQ245" s="13">
        <f t="shared" si="368"/>
        <v>3.7464064772137142E-4</v>
      </c>
      <c r="AR245" s="13">
        <f t="shared" si="369"/>
        <v>1.5577761818863639E-2</v>
      </c>
      <c r="AS245" s="13">
        <f t="shared" si="370"/>
        <v>1.6255719098540511E-2</v>
      </c>
      <c r="AT245" s="13">
        <f t="shared" si="371"/>
        <v>8.4815908242565196E-3</v>
      </c>
      <c r="AU245" s="13">
        <f t="shared" si="372"/>
        <v>2.9502389271548182E-3</v>
      </c>
      <c r="AV245" s="13">
        <f t="shared" si="373"/>
        <v>7.6965895086632361E-4</v>
      </c>
      <c r="AW245" s="13">
        <f t="shared" si="374"/>
        <v>9.9818865211125485E-6</v>
      </c>
      <c r="AX245" s="13">
        <f t="shared" si="375"/>
        <v>7.4035121184085924E-5</v>
      </c>
      <c r="AY245" s="13">
        <f t="shared" si="376"/>
        <v>1.587165983880715E-4</v>
      </c>
      <c r="AZ245" s="13">
        <f t="shared" si="377"/>
        <v>1.7012843499805908E-4</v>
      </c>
      <c r="BA245" s="13">
        <f t="shared" si="378"/>
        <v>1.2157386053230042E-4</v>
      </c>
      <c r="BB245" s="13">
        <f t="shared" si="379"/>
        <v>6.5157553901391577E-5</v>
      </c>
      <c r="BC245" s="13">
        <f t="shared" si="380"/>
        <v>2.7936971397135349E-5</v>
      </c>
      <c r="BD245" s="13">
        <f t="shared" si="381"/>
        <v>5.5659380008801218E-3</v>
      </c>
      <c r="BE245" s="13">
        <f t="shared" si="382"/>
        <v>5.8081722980663454E-3</v>
      </c>
      <c r="BF245" s="13">
        <f t="shared" si="383"/>
        <v>3.0304744176714612E-3</v>
      </c>
      <c r="BG245" s="13">
        <f t="shared" si="384"/>
        <v>1.0541210699756781E-3</v>
      </c>
      <c r="BH245" s="13">
        <f t="shared" si="385"/>
        <v>2.7499932610067956E-4</v>
      </c>
      <c r="BI245" s="13">
        <f t="shared" si="386"/>
        <v>5.7393505554403026E-5</v>
      </c>
      <c r="BJ245" s="14">
        <f t="shared" si="387"/>
        <v>0.17474352195170878</v>
      </c>
      <c r="BK245" s="14">
        <f t="shared" si="388"/>
        <v>0.20023846727846067</v>
      </c>
      <c r="BL245" s="14">
        <f t="shared" si="389"/>
        <v>0.55074190656952138</v>
      </c>
      <c r="BM245" s="14">
        <f t="shared" si="390"/>
        <v>0.61080930836742142</v>
      </c>
      <c r="BN245" s="14">
        <f t="shared" si="391"/>
        <v>0.3825559011064677</v>
      </c>
    </row>
    <row r="246" spans="1:66" x14ac:dyDescent="0.25">
      <c r="A246" t="s">
        <v>21</v>
      </c>
      <c r="B246" t="s">
        <v>150</v>
      </c>
      <c r="C246" t="s">
        <v>270</v>
      </c>
      <c r="D246" t="s">
        <v>493</v>
      </c>
      <c r="E246" s="10">
        <f>VLOOKUP(A246,home!$A$2:$E$405,3,FALSE)</f>
        <v>1.3974</v>
      </c>
      <c r="F246" s="10">
        <f>VLOOKUP(B246,home!$B$2:$E$405,3,FALSE)</f>
        <v>1.2052</v>
      </c>
      <c r="G246" s="10">
        <f>VLOOKUP(C246,away!$B$2:$E$405,4,FALSE)</f>
        <v>1.0923</v>
      </c>
      <c r="H246" s="10">
        <f>VLOOKUP(A246,away!$A$2:$E$405,3,FALSE)</f>
        <v>1.3632</v>
      </c>
      <c r="I246" s="10">
        <f>VLOOKUP(C246,away!$B$2:$E$405,3,FALSE)</f>
        <v>1.081</v>
      </c>
      <c r="J246" s="10">
        <f>VLOOKUP(B246,home!$B$2:$E$405,4,FALSE)</f>
        <v>0.88800000000000001</v>
      </c>
      <c r="K246" s="12">
        <f t="shared" si="336"/>
        <v>1.8395932001040003</v>
      </c>
      <c r="L246" s="12">
        <f t="shared" si="337"/>
        <v>1.3085738495999999</v>
      </c>
      <c r="M246" s="13">
        <f t="shared" si="338"/>
        <v>4.2930744714958079E-2</v>
      </c>
      <c r="N246" s="13">
        <f t="shared" si="339"/>
        <v>7.8975106053037605E-2</v>
      </c>
      <c r="O246" s="13">
        <f t="shared" si="340"/>
        <v>5.6178049877847538E-2</v>
      </c>
      <c r="P246" s="13">
        <f t="shared" si="341"/>
        <v>0.10334475855039167</v>
      </c>
      <c r="Q246" s="13">
        <f t="shared" si="342"/>
        <v>7.2641034036330154E-2</v>
      </c>
      <c r="R246" s="13">
        <f t="shared" si="343"/>
        <v>3.6756563495837884E-2</v>
      </c>
      <c r="S246" s="13">
        <f t="shared" si="344"/>
        <v>6.2194001005283925E-2</v>
      </c>
      <c r="T246" s="13">
        <f t="shared" si="345"/>
        <v>9.5056157547845174E-2</v>
      </c>
      <c r="U246" s="13">
        <f t="shared" si="346"/>
        <v>6.7617124266134268E-2</v>
      </c>
      <c r="V246" s="13">
        <f t="shared" si="347"/>
        <v>1.6635123123815796E-2</v>
      </c>
      <c r="W246" s="13">
        <f t="shared" si="348"/>
        <v>4.4543317420585406E-2</v>
      </c>
      <c r="X246" s="13">
        <f t="shared" si="349"/>
        <v>5.8288220351010181E-2</v>
      </c>
      <c r="Y246" s="13">
        <f t="shared" si="350"/>
        <v>3.8137220445527226E-2</v>
      </c>
      <c r="Z246" s="13">
        <f t="shared" si="351"/>
        <v>1.6032892597271801E-2</v>
      </c>
      <c r="AA246" s="13">
        <f t="shared" si="352"/>
        <v>2.9494000199938964E-2</v>
      </c>
      <c r="AB246" s="13">
        <f t="shared" si="353"/>
        <v>2.7128481105836884E-2</v>
      </c>
      <c r="AC246" s="13">
        <f t="shared" si="354"/>
        <v>2.5027995584825423E-3</v>
      </c>
      <c r="AD246" s="13">
        <f t="shared" si="355"/>
        <v>2.0485395959245742E-2</v>
      </c>
      <c r="AE246" s="13">
        <f t="shared" si="356"/>
        <v>2.6806653450970483E-2</v>
      </c>
      <c r="AF246" s="13">
        <f t="shared" si="357"/>
        <v>1.7539242850614783E-2</v>
      </c>
      <c r="AG246" s="13">
        <f t="shared" si="358"/>
        <v>7.6504648453660879E-3</v>
      </c>
      <c r="AH246" s="13">
        <f t="shared" si="359"/>
        <v>5.2450559965588252E-3</v>
      </c>
      <c r="AI246" s="13">
        <f t="shared" si="360"/>
        <v>9.6487693454343233E-3</v>
      </c>
      <c r="AJ246" s="13">
        <f t="shared" si="361"/>
        <v>8.8749052386164571E-3</v>
      </c>
      <c r="AK246" s="13">
        <f t="shared" si="362"/>
        <v>5.4420717761754023E-3</v>
      </c>
      <c r="AL246" s="13">
        <f t="shared" si="363"/>
        <v>2.4099392432042765E-4</v>
      </c>
      <c r="AM246" s="13">
        <f t="shared" si="364"/>
        <v>7.5369590216132817E-3</v>
      </c>
      <c r="AN246" s="13">
        <f t="shared" si="365"/>
        <v>9.8626674811899406E-3</v>
      </c>
      <c r="AO246" s="13">
        <f t="shared" si="366"/>
        <v>6.4530143765927283E-3</v>
      </c>
      <c r="AP246" s="13">
        <f t="shared" si="367"/>
        <v>2.8147486214340298E-3</v>
      </c>
      <c r="AQ246" s="13">
        <f t="shared" si="368"/>
        <v>9.208266098015553E-4</v>
      </c>
      <c r="AR246" s="13">
        <f t="shared" si="369"/>
        <v>1.3727086233569093E-3</v>
      </c>
      <c r="AS246" s="13">
        <f t="shared" si="370"/>
        <v>2.5252254492514931E-3</v>
      </c>
      <c r="AT246" s="13">
        <f t="shared" si="371"/>
        <v>2.3226937825863089E-3</v>
      </c>
      <c r="AU246" s="13">
        <f t="shared" si="372"/>
        <v>1.4242705627898712E-3</v>
      </c>
      <c r="AV246" s="13">
        <f t="shared" si="373"/>
        <v>6.5501961060413622E-4</v>
      </c>
      <c r="AW246" s="13">
        <f t="shared" si="374"/>
        <v>1.6114751979138895E-5</v>
      </c>
      <c r="AX246" s="13">
        <f t="shared" si="375"/>
        <v>2.3108230942703849E-3</v>
      </c>
      <c r="AY246" s="13">
        <f t="shared" si="376"/>
        <v>3.023882672213981E-3</v>
      </c>
      <c r="AZ246" s="13">
        <f t="shared" si="377"/>
        <v>1.978486894558892E-3</v>
      </c>
      <c r="BA246" s="13">
        <f t="shared" si="378"/>
        <v>8.6299873733202608E-4</v>
      </c>
      <c r="BB246" s="13">
        <f t="shared" si="379"/>
        <v>2.8232439497762713E-4</v>
      </c>
      <c r="BC246" s="13">
        <f t="shared" si="380"/>
        <v>7.3888464074372892E-5</v>
      </c>
      <c r="BD246" s="13">
        <f t="shared" si="381"/>
        <v>2.993817679408777E-4</v>
      </c>
      <c r="BE246" s="13">
        <f t="shared" si="382"/>
        <v>5.5074066453915231E-4</v>
      </c>
      <c r="BF246" s="13">
        <f t="shared" si="383"/>
        <v>5.0656939075349164E-4</v>
      </c>
      <c r="BG246" s="13">
        <f t="shared" si="384"/>
        <v>3.1062720220364988E-4</v>
      </c>
      <c r="BH246" s="13">
        <f t="shared" si="385"/>
        <v>1.4285692223529116E-4</v>
      </c>
      <c r="BI246" s="13">
        <f t="shared" si="386"/>
        <v>5.255972454636548E-5</v>
      </c>
      <c r="BJ246" s="14">
        <f t="shared" si="387"/>
        <v>0.49624343332859161</v>
      </c>
      <c r="BK246" s="14">
        <f t="shared" si="388"/>
        <v>0.23087230354946639</v>
      </c>
      <c r="BL246" s="14">
        <f t="shared" si="389"/>
        <v>0.25654767500318815</v>
      </c>
      <c r="BM246" s="14">
        <f t="shared" si="390"/>
        <v>0.60586227982988017</v>
      </c>
      <c r="BN246" s="14">
        <f t="shared" si="391"/>
        <v>0.39082625672840293</v>
      </c>
    </row>
    <row r="247" spans="1:66" x14ac:dyDescent="0.25">
      <c r="A247" t="s">
        <v>32</v>
      </c>
      <c r="B247" t="s">
        <v>207</v>
      </c>
      <c r="C247" t="s">
        <v>331</v>
      </c>
      <c r="D247" t="s">
        <v>493</v>
      </c>
      <c r="E247" s="10">
        <f>VLOOKUP(A247,home!$A$2:$E$405,3,FALSE)</f>
        <v>1.268</v>
      </c>
      <c r="F247" s="10">
        <f>VLOOKUP(B247,home!$B$2:$E$405,3,FALSE)</f>
        <v>1.0669999999999999</v>
      </c>
      <c r="G247" s="10">
        <f>VLOOKUP(C247,away!$B$2:$E$405,4,FALSE)</f>
        <v>0.78859999999999997</v>
      </c>
      <c r="H247" s="10">
        <f>VLOOKUP(A247,away!$A$2:$E$405,3,FALSE)</f>
        <v>1.1471</v>
      </c>
      <c r="I247" s="10">
        <f>VLOOKUP(C247,away!$B$2:$E$405,3,FALSE)</f>
        <v>0.51280000000000003</v>
      </c>
      <c r="J247" s="10">
        <f>VLOOKUP(B247,home!$B$2:$E$405,4,FALSE)</f>
        <v>0.97430000000000005</v>
      </c>
      <c r="K247" s="12">
        <f t="shared" si="336"/>
        <v>1.0669411015999999</v>
      </c>
      <c r="L247" s="12">
        <f t="shared" si="337"/>
        <v>0.57311529498400005</v>
      </c>
      <c r="M247" s="13">
        <f t="shared" si="338"/>
        <v>0.19396910278762072</v>
      </c>
      <c r="N247" s="13">
        <f t="shared" si="339"/>
        <v>0.20695360820458764</v>
      </c>
      <c r="O247" s="13">
        <f t="shared" si="340"/>
        <v>0.11116665956190909</v>
      </c>
      <c r="P247" s="13">
        <f t="shared" si="341"/>
        <v>0.11860827821417542</v>
      </c>
      <c r="Q247" s="13">
        <f t="shared" si="342"/>
        <v>0.11040365535894876</v>
      </c>
      <c r="R247" s="13">
        <f t="shared" si="343"/>
        <v>3.1855656443604712E-2</v>
      </c>
      <c r="S247" s="13">
        <f t="shared" si="344"/>
        <v>1.8131655323907939E-2</v>
      </c>
      <c r="T247" s="13">
        <f t="shared" si="345"/>
        <v>6.3274023508355801E-2</v>
      </c>
      <c r="U247" s="13">
        <f t="shared" si="346"/>
        <v>3.3988109178130735E-2</v>
      </c>
      <c r="V247" s="13">
        <f t="shared" si="347"/>
        <v>1.2319054874862032E-3</v>
      </c>
      <c r="W247" s="13">
        <f t="shared" si="348"/>
        <v>3.926473255644785E-2</v>
      </c>
      <c r="X247" s="13">
        <f t="shared" si="349"/>
        <v>2.2503218781556481E-2</v>
      </c>
      <c r="Y247" s="13">
        <f t="shared" si="350"/>
        <v>6.4484694350406147E-3</v>
      </c>
      <c r="Z247" s="13">
        <f t="shared" si="351"/>
        <v>6.0856546465284916E-3</v>
      </c>
      <c r="AA247" s="13">
        <f t="shared" si="352"/>
        <v>6.4930350725242664E-3</v>
      </c>
      <c r="AB247" s="13">
        <f t="shared" si="353"/>
        <v>3.463842996503238E-3</v>
      </c>
      <c r="AC247" s="13">
        <f t="shared" si="354"/>
        <v>4.7080368307844404E-5</v>
      </c>
      <c r="AD247" s="13">
        <f t="shared" si="355"/>
        <v>1.047328925195146E-2</v>
      </c>
      <c r="AE247" s="13">
        <f t="shared" si="356"/>
        <v>6.0024022590849189E-3</v>
      </c>
      <c r="AF247" s="13">
        <f t="shared" si="357"/>
        <v>1.7200342706640403E-3</v>
      </c>
      <c r="AG247" s="13">
        <f t="shared" si="358"/>
        <v>3.2859264947140363E-4</v>
      </c>
      <c r="AH247" s="13">
        <f t="shared" si="359"/>
        <v>8.7194543947898169E-4</v>
      </c>
      <c r="AI247" s="13">
        <f t="shared" si="360"/>
        <v>9.3031442773280069E-4</v>
      </c>
      <c r="AJ247" s="13">
        <f t="shared" si="361"/>
        <v>4.9629535017980389E-4</v>
      </c>
      <c r="AK247" s="13">
        <f t="shared" si="362"/>
        <v>1.7650596921326594E-4</v>
      </c>
      <c r="AL247" s="13">
        <f t="shared" si="363"/>
        <v>1.1515486420116683E-6</v>
      </c>
      <c r="AM247" s="13">
        <f t="shared" si="364"/>
        <v>2.2348765543705063E-3</v>
      </c>
      <c r="AN247" s="13">
        <f t="shared" si="365"/>
        <v>1.2808419357108784E-3</v>
      </c>
      <c r="AO247" s="13">
        <f t="shared" si="366"/>
        <v>3.6703505190640874E-4</v>
      </c>
      <c r="AP247" s="13">
        <f t="shared" si="367"/>
        <v>7.0117800680936408E-5</v>
      </c>
      <c r="AQ247" s="13">
        <f t="shared" si="368"/>
        <v>1.0046396005221047E-5</v>
      </c>
      <c r="AR247" s="13">
        <f t="shared" si="369"/>
        <v>9.9945053551390054E-5</v>
      </c>
      <c r="AS247" s="13">
        <f t="shared" si="370"/>
        <v>1.0663548553559107E-4</v>
      </c>
      <c r="AT247" s="13">
        <f t="shared" si="371"/>
        <v>5.68868912034972E-5</v>
      </c>
      <c r="AU247" s="13">
        <f t="shared" si="372"/>
        <v>2.0231654122419553E-5</v>
      </c>
      <c r="AV247" s="13">
        <f t="shared" si="373"/>
        <v>5.3964958341411232E-6</v>
      </c>
      <c r="AW247" s="13">
        <f t="shared" si="374"/>
        <v>1.9559701884070798E-8</v>
      </c>
      <c r="AX247" s="13">
        <f t="shared" si="375"/>
        <v>3.9741360881001314E-4</v>
      </c>
      <c r="AY247" s="13">
        <f t="shared" si="376"/>
        <v>2.2776381764380669E-4</v>
      </c>
      <c r="AZ247" s="13">
        <f t="shared" si="377"/>
        <v>6.526746376780611E-5</v>
      </c>
      <c r="BA247" s="13">
        <f t="shared" si="378"/>
        <v>1.2468593916714579E-5</v>
      </c>
      <c r="BB247" s="13">
        <f t="shared" si="379"/>
        <v>1.786485470153396E-6</v>
      </c>
      <c r="BC247" s="13">
        <f t="shared" si="380"/>
        <v>2.0477242944231878E-7</v>
      </c>
      <c r="BD247" s="13">
        <f t="shared" si="381"/>
        <v>9.5466731413827592E-6</v>
      </c>
      <c r="BE247" s="13">
        <f t="shared" si="382"/>
        <v>1.0185737958082051E-5</v>
      </c>
      <c r="BF247" s="13">
        <f t="shared" si="383"/>
        <v>5.4337912388024995E-6</v>
      </c>
      <c r="BG247" s="13">
        <f t="shared" si="384"/>
        <v>1.932511736730789E-6</v>
      </c>
      <c r="BH247" s="13">
        <f t="shared" si="385"/>
        <v>5.154690503106192E-7</v>
      </c>
      <c r="BI247" s="13">
        <f t="shared" si="386"/>
        <v>1.0999502327582358E-7</v>
      </c>
      <c r="BJ247" s="14">
        <f t="shared" si="387"/>
        <v>0.47203984875682087</v>
      </c>
      <c r="BK247" s="14">
        <f t="shared" si="388"/>
        <v>0.33221693754778397</v>
      </c>
      <c r="BL247" s="14">
        <f t="shared" si="389"/>
        <v>0.18975918419767251</v>
      </c>
      <c r="BM247" s="14">
        <f t="shared" si="390"/>
        <v>0.22691692032001756</v>
      </c>
      <c r="BN247" s="14">
        <f t="shared" si="391"/>
        <v>0.77295696057084629</v>
      </c>
    </row>
    <row r="248" spans="1:66" x14ac:dyDescent="0.25">
      <c r="A248" t="s">
        <v>32</v>
      </c>
      <c r="B248" t="s">
        <v>209</v>
      </c>
      <c r="C248" t="s">
        <v>309</v>
      </c>
      <c r="D248" t="s">
        <v>493</v>
      </c>
      <c r="E248" s="10">
        <f>VLOOKUP(A248,home!$A$2:$E$405,3,FALSE)</f>
        <v>1.268</v>
      </c>
      <c r="F248" s="10">
        <f>VLOOKUP(B248,home!$B$2:$E$405,3,FALSE)</f>
        <v>0.97419999999999995</v>
      </c>
      <c r="G248" s="10">
        <f>VLOOKUP(C248,away!$B$2:$E$405,4,FALSE)</f>
        <v>0.92779999999999996</v>
      </c>
      <c r="H248" s="10">
        <f>VLOOKUP(A248,away!$A$2:$E$405,3,FALSE)</f>
        <v>1.1471</v>
      </c>
      <c r="I248" s="10">
        <f>VLOOKUP(C248,away!$B$2:$E$405,3,FALSE)</f>
        <v>0.66659999999999997</v>
      </c>
      <c r="J248" s="10">
        <f>VLOOKUP(B248,home!$B$2:$E$405,4,FALSE)</f>
        <v>1.3846000000000001</v>
      </c>
      <c r="K248" s="12">
        <f t="shared" si="336"/>
        <v>1.1460979796799999</v>
      </c>
      <c r="L248" s="12">
        <f t="shared" si="337"/>
        <v>1.0587438883560001</v>
      </c>
      <c r="M248" s="13">
        <f t="shared" si="338"/>
        <v>0.11026796081510308</v>
      </c>
      <c r="N248" s="13">
        <f t="shared" si="339"/>
        <v>0.12637788711362305</v>
      </c>
      <c r="O248" s="13">
        <f t="shared" si="340"/>
        <v>0.11674552959446928</v>
      </c>
      <c r="P248" s="13">
        <f t="shared" si="341"/>
        <v>0.13380181560489288</v>
      </c>
      <c r="Q248" s="13">
        <f t="shared" si="342"/>
        <v>7.2420720548575263E-2</v>
      </c>
      <c r="R248" s="13">
        <f t="shared" si="343"/>
        <v>6.180180797551444E-2</v>
      </c>
      <c r="S248" s="13">
        <f t="shared" si="344"/>
        <v>4.0589591316523316E-2</v>
      </c>
      <c r="T248" s="13">
        <f t="shared" si="345"/>
        <v>7.6674995271141841E-2</v>
      </c>
      <c r="U248" s="13">
        <f t="shared" si="346"/>
        <v>7.0830927261308407E-2</v>
      </c>
      <c r="V248" s="13">
        <f t="shared" si="347"/>
        <v>5.4724881830947036E-3</v>
      </c>
      <c r="W248" s="13">
        <f t="shared" si="348"/>
        <v>2.7667080502563977E-2</v>
      </c>
      <c r="X248" s="13">
        <f t="shared" si="349"/>
        <v>2.9292352390743057E-2</v>
      </c>
      <c r="Y248" s="13">
        <f t="shared" si="350"/>
        <v>1.5506549534634739E-2</v>
      </c>
      <c r="Z248" s="13">
        <f t="shared" si="351"/>
        <v>2.1810762161142343E-2</v>
      </c>
      <c r="AA248" s="13">
        <f t="shared" si="352"/>
        <v>2.4997270448166228E-2</v>
      </c>
      <c r="AB248" s="13">
        <f t="shared" si="353"/>
        <v>1.4324660579078944E-2</v>
      </c>
      <c r="AC248" s="13">
        <f t="shared" si="354"/>
        <v>4.1502811047841001E-4</v>
      </c>
      <c r="AD248" s="13">
        <f t="shared" si="355"/>
        <v>7.9272962669081296E-3</v>
      </c>
      <c r="AE248" s="13">
        <f t="shared" si="356"/>
        <v>8.3929764737763167E-3</v>
      </c>
      <c r="AF248" s="13">
        <f t="shared" si="357"/>
        <v>4.4430062733631839E-3</v>
      </c>
      <c r="AG248" s="13">
        <f t="shared" si="358"/>
        <v>1.5680019126168797E-3</v>
      </c>
      <c r="AH248" s="13">
        <f t="shared" si="359"/>
        <v>5.7730027846239389E-3</v>
      </c>
      <c r="AI248" s="13">
        <f t="shared" si="360"/>
        <v>6.6164268281445103E-3</v>
      </c>
      <c r="AJ248" s="13">
        <f t="shared" si="361"/>
        <v>3.7915367102184881E-3</v>
      </c>
      <c r="AK248" s="13">
        <f t="shared" si="362"/>
        <v>1.4484908544879869E-3</v>
      </c>
      <c r="AL248" s="13">
        <f t="shared" si="363"/>
        <v>2.0144206639386163E-5</v>
      </c>
      <c r="AM248" s="13">
        <f t="shared" si="364"/>
        <v>1.8170916471656415E-3</v>
      </c>
      <c r="AN248" s="13">
        <f t="shared" si="365"/>
        <v>1.9238346760193602E-3</v>
      </c>
      <c r="AO248" s="13">
        <f t="shared" si="366"/>
        <v>1.0184241027214214E-3</v>
      </c>
      <c r="AP248" s="13">
        <f t="shared" si="367"/>
        <v>3.5941676483691612E-4</v>
      </c>
      <c r="AQ248" s="13">
        <f t="shared" si="368"/>
        <v>9.5132575785942644E-5</v>
      </c>
      <c r="AR248" s="13">
        <f t="shared" si="369"/>
        <v>1.2224262831365535E-3</v>
      </c>
      <c r="AS248" s="13">
        <f t="shared" si="370"/>
        <v>1.4010202934105355E-3</v>
      </c>
      <c r="AT248" s="13">
        <f t="shared" si="371"/>
        <v>8.0285326388424797E-4</v>
      </c>
      <c r="AU248" s="13">
        <f t="shared" si="372"/>
        <v>3.0671616790574335E-4</v>
      </c>
      <c r="AV248" s="13">
        <f t="shared" si="373"/>
        <v>8.7881695092991108E-5</v>
      </c>
      <c r="AW248" s="13">
        <f t="shared" si="374"/>
        <v>6.7898523498425852E-7</v>
      </c>
      <c r="AX248" s="13">
        <f t="shared" si="375"/>
        <v>3.4709417761832353E-4</v>
      </c>
      <c r="AY248" s="13">
        <f t="shared" si="376"/>
        <v>3.6748383923735191E-4</v>
      </c>
      <c r="AZ248" s="13">
        <f t="shared" si="377"/>
        <v>1.9453563443107261E-4</v>
      </c>
      <c r="BA248" s="13">
        <f t="shared" si="378"/>
        <v>6.8654471340451732E-5</v>
      </c>
      <c r="BB248" s="13">
        <f t="shared" si="379"/>
        <v>1.8171875485003859E-5</v>
      </c>
      <c r="BC248" s="13">
        <f t="shared" si="380"/>
        <v>3.8478724219428127E-6</v>
      </c>
      <c r="BD248" s="13">
        <f t="shared" si="381"/>
        <v>2.157060593727611E-4</v>
      </c>
      <c r="BE248" s="13">
        <f t="shared" si="382"/>
        <v>2.4722027885185565E-4</v>
      </c>
      <c r="BF248" s="13">
        <f t="shared" si="383"/>
        <v>1.4166933106401903E-4</v>
      </c>
      <c r="BG248" s="13">
        <f t="shared" si="384"/>
        <v>5.4122311371696392E-5</v>
      </c>
      <c r="BH248" s="13">
        <f t="shared" si="385"/>
        <v>1.5507367929678297E-5</v>
      </c>
      <c r="BI248" s="13">
        <f t="shared" si="386"/>
        <v>3.5545926108717416E-6</v>
      </c>
      <c r="BJ248" s="14">
        <f t="shared" si="387"/>
        <v>0.3764845539250099</v>
      </c>
      <c r="BK248" s="14">
        <f t="shared" si="388"/>
        <v>0.29093451207596904</v>
      </c>
      <c r="BL248" s="14">
        <f t="shared" si="389"/>
        <v>0.31082833068064319</v>
      </c>
      <c r="BM248" s="14">
        <f t="shared" si="390"/>
        <v>0.37827563233658412</v>
      </c>
      <c r="BN248" s="14">
        <f t="shared" si="391"/>
        <v>0.62141572165217807</v>
      </c>
    </row>
    <row r="249" spans="1:66" x14ac:dyDescent="0.25">
      <c r="A249" t="s">
        <v>32</v>
      </c>
      <c r="B249" t="s">
        <v>211</v>
      </c>
      <c r="C249" t="s">
        <v>36</v>
      </c>
      <c r="D249" t="s">
        <v>493</v>
      </c>
      <c r="E249" s="10">
        <f>VLOOKUP(A249,home!$A$2:$E$405,3,FALSE)</f>
        <v>1.268</v>
      </c>
      <c r="F249" s="10">
        <f>VLOOKUP(B249,home!$B$2:$E$405,3,FALSE)</f>
        <v>0.83499999999999996</v>
      </c>
      <c r="G249" s="10">
        <f>VLOOKUP(C249,away!$B$2:$E$405,4,FALSE)</f>
        <v>0.55669999999999997</v>
      </c>
      <c r="H249" s="10">
        <f>VLOOKUP(A249,away!$A$2:$E$405,3,FALSE)</f>
        <v>1.1471</v>
      </c>
      <c r="I249" s="10">
        <f>VLOOKUP(C249,away!$B$2:$E$405,3,FALSE)</f>
        <v>1.9486000000000001</v>
      </c>
      <c r="J249" s="10">
        <f>VLOOKUP(B249,home!$B$2:$E$405,4,FALSE)</f>
        <v>1.0769</v>
      </c>
      <c r="K249" s="12">
        <f t="shared" si="336"/>
        <v>0.58942282599999996</v>
      </c>
      <c r="L249" s="12">
        <f t="shared" si="337"/>
        <v>2.407128943714</v>
      </c>
      <c r="M249" s="13">
        <f t="shared" si="338"/>
        <v>4.9959041976763124E-2</v>
      </c>
      <c r="N249" s="13">
        <f t="shared" si="339"/>
        <v>2.9446999706196342E-2</v>
      </c>
      <c r="O249" s="13">
        <f t="shared" si="340"/>
        <v>0.12025785594248921</v>
      </c>
      <c r="P249" s="13">
        <f t="shared" si="341"/>
        <v>7.0882725298322874E-2</v>
      </c>
      <c r="Q249" s="13">
        <f t="shared" si="342"/>
        <v>8.6783668920237082E-3</v>
      </c>
      <c r="R249" s="13">
        <f t="shared" si="343"/>
        <v>0.14473808287407722</v>
      </c>
      <c r="S249" s="13">
        <f t="shared" si="344"/>
        <v>2.5142399388154924E-2</v>
      </c>
      <c r="T249" s="13">
        <f t="shared" si="345"/>
        <v>2.0889948129959576E-2</v>
      </c>
      <c r="U249" s="13">
        <f t="shared" si="346"/>
        <v>8.531192983746079E-2</v>
      </c>
      <c r="V249" s="13">
        <f t="shared" si="347"/>
        <v>3.9636063611206054E-3</v>
      </c>
      <c r="W249" s="13">
        <f t="shared" si="348"/>
        <v>1.7050758461871502E-3</v>
      </c>
      <c r="X249" s="13">
        <f t="shared" si="349"/>
        <v>4.1043374205847298E-3</v>
      </c>
      <c r="Y249" s="13">
        <f t="shared" si="350"/>
        <v>4.9398346999289817E-3</v>
      </c>
      <c r="Z249" s="13">
        <f t="shared" si="351"/>
        <v>0.11613440951462232</v>
      </c>
      <c r="AA249" s="13">
        <f t="shared" si="352"/>
        <v>6.8452271851949964E-2</v>
      </c>
      <c r="AB249" s="13">
        <f t="shared" si="353"/>
        <v>2.0173665760548298E-2</v>
      </c>
      <c r="AC249" s="13">
        <f t="shared" si="354"/>
        <v>3.5147694212275007E-4</v>
      </c>
      <c r="AD249" s="13">
        <f t="shared" si="355"/>
        <v>2.5125265595099278E-4</v>
      </c>
      <c r="AE249" s="13">
        <f t="shared" si="356"/>
        <v>6.0479754032465027E-4</v>
      </c>
      <c r="AF249" s="13">
        <f t="shared" si="357"/>
        <v>7.2791283220125045E-4</v>
      </c>
      <c r="AG249" s="13">
        <f t="shared" si="358"/>
        <v>5.8406001563082082E-4</v>
      </c>
      <c r="AH249" s="13">
        <f t="shared" si="359"/>
        <v>6.9887624625945499E-2</v>
      </c>
      <c r="AI249" s="13">
        <f t="shared" si="360"/>
        <v>4.1193361209451981E-2</v>
      </c>
      <c r="AJ249" s="13">
        <f t="shared" si="361"/>
        <v>1.214015368825698E-2</v>
      </c>
      <c r="AK249" s="13">
        <f t="shared" si="362"/>
        <v>2.3852278983355841E-3</v>
      </c>
      <c r="AL249" s="13">
        <f t="shared" si="363"/>
        <v>1.9947254832283785E-5</v>
      </c>
      <c r="AM249" s="13">
        <f t="shared" si="364"/>
        <v>2.9618810102127985E-5</v>
      </c>
      <c r="AN249" s="13">
        <f t="shared" si="365"/>
        <v>7.129629507520089E-5</v>
      </c>
      <c r="AO249" s="13">
        <f t="shared" si="366"/>
        <v>8.5809687727545002E-5</v>
      </c>
      <c r="AP249" s="13">
        <f t="shared" si="367"/>
        <v>6.885166099334454E-5</v>
      </c>
      <c r="AQ249" s="13">
        <f t="shared" si="368"/>
        <v>4.1433706499965967E-5</v>
      </c>
      <c r="AR249" s="13">
        <f t="shared" si="369"/>
        <v>3.3645704808906524E-2</v>
      </c>
      <c r="AS249" s="13">
        <f t="shared" si="370"/>
        <v>1.9831546411227471E-2</v>
      </c>
      <c r="AT249" s="13">
        <f t="shared" si="371"/>
        <v>5.8445830648279264E-3</v>
      </c>
      <c r="AU249" s="13">
        <f t="shared" si="372"/>
        <v>1.1483102222875391E-3</v>
      </c>
      <c r="AV249" s="13">
        <f t="shared" si="373"/>
        <v>1.6921006408635234E-4</v>
      </c>
      <c r="AW249" s="13">
        <f t="shared" si="374"/>
        <v>7.8615275455155929E-7</v>
      </c>
      <c r="AX249" s="13">
        <f t="shared" si="375"/>
        <v>2.9096671255256021E-6</v>
      </c>
      <c r="AY249" s="13">
        <f t="shared" si="376"/>
        <v>7.0039439544257941E-6</v>
      </c>
      <c r="AZ249" s="13">
        <f t="shared" si="377"/>
        <v>8.4296981064245088E-6</v>
      </c>
      <c r="BA249" s="13">
        <f t="shared" si="378"/>
        <v>6.7637900995818457E-6</v>
      </c>
      <c r="BB249" s="13">
        <f t="shared" si="379"/>
        <v>4.0703287294774159E-6</v>
      </c>
      <c r="BC249" s="13">
        <f t="shared" si="380"/>
        <v>1.9595612190311427E-6</v>
      </c>
      <c r="BD249" s="13">
        <f t="shared" si="381"/>
        <v>1.3498258312862711E-2</v>
      </c>
      <c r="BE249" s="13">
        <f t="shared" si="382"/>
        <v>7.9561815608455311E-3</v>
      </c>
      <c r="BF249" s="13">
        <f t="shared" si="383"/>
        <v>2.3447775098813313E-3</v>
      </c>
      <c r="BG249" s="13">
        <f t="shared" si="384"/>
        <v>4.6068846207183235E-4</v>
      </c>
      <c r="BH249" s="13">
        <f t="shared" si="385"/>
        <v>6.788507380499329E-5</v>
      </c>
      <c r="BI249" s="13">
        <f t="shared" si="386"/>
        <v>8.0026024090715472E-6</v>
      </c>
      <c r="BJ249" s="14">
        <f t="shared" si="387"/>
        <v>7.2260732888620852E-2</v>
      </c>
      <c r="BK249" s="14">
        <f t="shared" si="388"/>
        <v>0.15032620116527101</v>
      </c>
      <c r="BL249" s="14">
        <f t="shared" si="389"/>
        <v>0.64951532178172666</v>
      </c>
      <c r="BM249" s="14">
        <f t="shared" si="390"/>
        <v>0.56426737486916867</v>
      </c>
      <c r="BN249" s="14">
        <f t="shared" si="391"/>
        <v>0.42396307268987243</v>
      </c>
    </row>
    <row r="250" spans="1:66" x14ac:dyDescent="0.25">
      <c r="A250" t="s">
        <v>32</v>
      </c>
      <c r="B250" t="s">
        <v>35</v>
      </c>
      <c r="C250" t="s">
        <v>311</v>
      </c>
      <c r="D250" t="s">
        <v>493</v>
      </c>
      <c r="E250" s="10">
        <f>VLOOKUP(A250,home!$A$2:$E$405,3,FALSE)</f>
        <v>1.268</v>
      </c>
      <c r="F250" s="10">
        <f>VLOOKUP(B250,home!$B$2:$E$405,3,FALSE)</f>
        <v>1.8555999999999999</v>
      </c>
      <c r="G250" s="10">
        <f>VLOOKUP(C250,away!$B$2:$E$405,4,FALSE)</f>
        <v>1.1133999999999999</v>
      </c>
      <c r="H250" s="10">
        <f>VLOOKUP(A250,away!$A$2:$E$405,3,FALSE)</f>
        <v>1.1471</v>
      </c>
      <c r="I250" s="10">
        <f>VLOOKUP(C250,away!$B$2:$E$405,3,FALSE)</f>
        <v>1.0769</v>
      </c>
      <c r="J250" s="10">
        <f>VLOOKUP(B250,home!$B$2:$E$405,4,FALSE)</f>
        <v>0.76919999999999999</v>
      </c>
      <c r="K250" s="12">
        <f t="shared" si="336"/>
        <v>2.6197197507199999</v>
      </c>
      <c r="L250" s="12">
        <f t="shared" si="337"/>
        <v>0.95020198270800005</v>
      </c>
      <c r="M250" s="13">
        <f t="shared" si="338"/>
        <v>2.8158057428688189E-2</v>
      </c>
      <c r="N250" s="13">
        <f t="shared" si="339"/>
        <v>7.3766219187842458E-2</v>
      </c>
      <c r="O250" s="13">
        <f t="shared" si="340"/>
        <v>2.6755841997945243E-2</v>
      </c>
      <c r="P250" s="13">
        <f t="shared" si="341"/>
        <v>7.0092807729160808E-2</v>
      </c>
      <c r="Q250" s="13">
        <f t="shared" si="342"/>
        <v>9.6623410671165783E-2</v>
      </c>
      <c r="R250" s="13">
        <f t="shared" si="343"/>
        <v>1.2711727057734773E-2</v>
      </c>
      <c r="S250" s="13">
        <f t="shared" si="344"/>
        <v>4.3619856481573266E-2</v>
      </c>
      <c r="T250" s="13">
        <f t="shared" si="345"/>
        <v>9.1811756395751037E-2</v>
      </c>
      <c r="U250" s="13">
        <f t="shared" si="346"/>
        <v>3.3301162438909612E-2</v>
      </c>
      <c r="V250" s="13">
        <f t="shared" si="347"/>
        <v>1.2064587833161408E-2</v>
      </c>
      <c r="W250" s="13">
        <f t="shared" si="348"/>
        <v>8.4375419105727517E-2</v>
      </c>
      <c r="X250" s="13">
        <f t="shared" si="349"/>
        <v>8.0173690526080754E-2</v>
      </c>
      <c r="Y250" s="13">
        <f t="shared" si="350"/>
        <v>3.8090599849449763E-2</v>
      </c>
      <c r="Z250" s="13">
        <f t="shared" si="351"/>
        <v>4.0262360846341719E-3</v>
      </c>
      <c r="AA250" s="13">
        <f t="shared" si="352"/>
        <v>1.05476101919777E-2</v>
      </c>
      <c r="AB250" s="13">
        <f t="shared" si="353"/>
        <v>1.381589137140978E-2</v>
      </c>
      <c r="AC250" s="13">
        <f t="shared" si="354"/>
        <v>1.8769956820152342E-3</v>
      </c>
      <c r="AD250" s="13">
        <f t="shared" si="355"/>
        <v>5.5259987976638017E-2</v>
      </c>
      <c r="AE250" s="13">
        <f t="shared" si="356"/>
        <v>5.2508150139821679E-2</v>
      </c>
      <c r="AF250" s="13">
        <f t="shared" si="357"/>
        <v>2.4946674185593955E-2</v>
      </c>
      <c r="AG250" s="13">
        <f t="shared" si="358"/>
        <v>7.9014597577072871E-3</v>
      </c>
      <c r="AH250" s="13">
        <f t="shared" si="359"/>
        <v>9.5643437761747108E-4</v>
      </c>
      <c r="AI250" s="13">
        <f t="shared" si="360"/>
        <v>2.5055900293120795E-3</v>
      </c>
      <c r="AJ250" s="13">
        <f t="shared" si="361"/>
        <v>3.2819718434979796E-3</v>
      </c>
      <c r="AK250" s="13">
        <f t="shared" si="362"/>
        <v>2.8659488199061951E-3</v>
      </c>
      <c r="AL250" s="13">
        <f t="shared" si="363"/>
        <v>1.8689342868363933E-4</v>
      </c>
      <c r="AM250" s="13">
        <f t="shared" si="364"/>
        <v>2.8953136385389665E-2</v>
      </c>
      <c r="AN250" s="13">
        <f t="shared" si="365"/>
        <v>2.751132759901239E-2</v>
      </c>
      <c r="AO250" s="13">
        <f t="shared" si="366"/>
        <v>1.3070659015755449E-2</v>
      </c>
      <c r="AP250" s="13">
        <f t="shared" si="367"/>
        <v>4.1399220373570089E-3</v>
      </c>
      <c r="AQ250" s="13">
        <f t="shared" si="368"/>
        <v>9.834405320382929E-4</v>
      </c>
      <c r="AR250" s="13">
        <f t="shared" si="369"/>
        <v>1.8176116838844266E-4</v>
      </c>
      <c r="AS250" s="13">
        <f t="shared" si="370"/>
        <v>4.7616332274114689E-4</v>
      </c>
      <c r="AT250" s="13">
        <f t="shared" si="371"/>
        <v>6.2370723057672225E-4</v>
      </c>
      <c r="AU250" s="13">
        <f t="shared" si="372"/>
        <v>5.4464605020290398E-4</v>
      </c>
      <c r="AV250" s="13">
        <f t="shared" si="373"/>
        <v>3.5670500371704611E-4</v>
      </c>
      <c r="AW250" s="13">
        <f t="shared" si="374"/>
        <v>1.2922968847610519E-5</v>
      </c>
      <c r="AX250" s="13">
        <f t="shared" si="375"/>
        <v>1.2641517205682525E-2</v>
      </c>
      <c r="AY250" s="13">
        <f t="shared" si="376"/>
        <v>1.2011994713276828E-2</v>
      </c>
      <c r="AZ250" s="13">
        <f t="shared" si="377"/>
        <v>5.7069105964168282E-3</v>
      </c>
      <c r="BA250" s="13">
        <f t="shared" si="378"/>
        <v>1.8075725879508557E-3</v>
      </c>
      <c r="BB250" s="13">
        <f t="shared" si="379"/>
        <v>4.2938976423988336E-4</v>
      </c>
      <c r="BC250" s="13">
        <f t="shared" si="380"/>
        <v>8.1601401067051593E-5</v>
      </c>
      <c r="BD250" s="13">
        <f t="shared" si="381"/>
        <v>2.8784970430336808E-5</v>
      </c>
      <c r="BE250" s="13">
        <f t="shared" si="382"/>
        <v>7.540855556024449E-5</v>
      </c>
      <c r="BF250" s="13">
        <f t="shared" si="383"/>
        <v>9.8774641187219503E-5</v>
      </c>
      <c r="BG250" s="13">
        <f t="shared" si="384"/>
        <v>8.6253959462813374E-5</v>
      </c>
      <c r="BH250" s="13">
        <f t="shared" si="385"/>
        <v>5.6490300295633618E-5</v>
      </c>
      <c r="BI250" s="13">
        <f t="shared" si="386"/>
        <v>2.9597751081715043E-5</v>
      </c>
      <c r="BJ250" s="14">
        <f t="shared" si="387"/>
        <v>0.71279483963396506</v>
      </c>
      <c r="BK250" s="14">
        <f t="shared" si="388"/>
        <v>0.16801119329655939</v>
      </c>
      <c r="BL250" s="14">
        <f t="shared" si="389"/>
        <v>0.10930047108195504</v>
      </c>
      <c r="BM250" s="14">
        <f t="shared" si="390"/>
        <v>0.67402560428014702</v>
      </c>
      <c r="BN250" s="14">
        <f t="shared" si="391"/>
        <v>0.30810806407253727</v>
      </c>
    </row>
    <row r="251" spans="1:66" x14ac:dyDescent="0.25">
      <c r="A251" t="s">
        <v>37</v>
      </c>
      <c r="B251" t="s">
        <v>224</v>
      </c>
      <c r="C251" t="s">
        <v>39</v>
      </c>
      <c r="D251" t="s">
        <v>493</v>
      </c>
      <c r="E251" s="10">
        <f>VLOOKUP(A251,home!$A$2:$E$405,3,FALSE)</f>
        <v>1.5481</v>
      </c>
      <c r="F251" s="10">
        <f>VLOOKUP(B251,home!$B$2:$E$405,3,FALSE)</f>
        <v>0.83050000000000002</v>
      </c>
      <c r="G251" s="10">
        <f>VLOOKUP(C251,away!$B$2:$E$405,4,FALSE)</f>
        <v>1.0435000000000001</v>
      </c>
      <c r="H251" s="10">
        <f>VLOOKUP(A251,away!$A$2:$E$405,3,FALSE)</f>
        <v>1.2666999999999999</v>
      </c>
      <c r="I251" s="10">
        <f>VLOOKUP(C251,away!$B$2:$E$405,3,FALSE)</f>
        <v>0.85019999999999996</v>
      </c>
      <c r="J251" s="10">
        <f>VLOOKUP(B251,home!$B$2:$E$405,4,FALSE)</f>
        <v>1.6353</v>
      </c>
      <c r="K251" s="12">
        <f t="shared" si="336"/>
        <v>1.3416248716750001</v>
      </c>
      <c r="L251" s="12">
        <f t="shared" si="337"/>
        <v>1.7611336204019998</v>
      </c>
      <c r="M251" s="13">
        <f t="shared" si="338"/>
        <v>4.4925105764154975E-2</v>
      </c>
      <c r="N251" s="13">
        <f t="shared" si="339"/>
        <v>6.0272639255820229E-2</v>
      </c>
      <c r="O251" s="13">
        <f t="shared" si="340"/>
        <v>7.9119114161368992E-2</v>
      </c>
      <c r="P251" s="13">
        <f t="shared" si="341"/>
        <v>0.10614817138378636</v>
      </c>
      <c r="Q251" s="13">
        <f t="shared" si="342"/>
        <v>4.0431635953551703E-2</v>
      </c>
      <c r="R251" s="13">
        <f t="shared" si="343"/>
        <v>6.9669665983005474E-2</v>
      </c>
      <c r="S251" s="13">
        <f t="shared" si="344"/>
        <v>6.2701211808341442E-2</v>
      </c>
      <c r="T251" s="13">
        <f t="shared" si="345"/>
        <v>7.1205513405654161E-2</v>
      </c>
      <c r="U251" s="13">
        <f t="shared" si="346"/>
        <v>9.3470556684089837E-2</v>
      </c>
      <c r="V251" s="13">
        <f t="shared" si="347"/>
        <v>1.6461023454218255E-2</v>
      </c>
      <c r="W251" s="13">
        <f t="shared" si="348"/>
        <v>1.8081362799264703E-2</v>
      </c>
      <c r="X251" s="13">
        <f t="shared" si="349"/>
        <v>3.1843695928471083E-2</v>
      </c>
      <c r="Y251" s="13">
        <f t="shared" si="350"/>
        <v>2.8040501748744357E-2</v>
      </c>
      <c r="Z251" s="13">
        <f t="shared" si="351"/>
        <v>4.0899197028282833E-2</v>
      </c>
      <c r="AA251" s="13">
        <f t="shared" si="352"/>
        <v>5.4871379964680493E-2</v>
      </c>
      <c r="AB251" s="13">
        <f t="shared" si="353"/>
        <v>3.6808404051872329E-2</v>
      </c>
      <c r="AC251" s="13">
        <f t="shared" si="354"/>
        <v>2.4308617490293076E-3</v>
      </c>
      <c r="AD251" s="13">
        <f t="shared" si="355"/>
        <v>6.0646015113181573E-3</v>
      </c>
      <c r="AE251" s="13">
        <f t="shared" si="356"/>
        <v>1.0680573615923184E-2</v>
      </c>
      <c r="AF251" s="13">
        <f t="shared" si="357"/>
        <v>9.4049586400904422E-3</v>
      </c>
      <c r="AG251" s="13">
        <f t="shared" si="358"/>
        <v>5.521129619851183E-3</v>
      </c>
      <c r="AH251" s="13">
        <f t="shared" si="359"/>
        <v>1.8007237733488612E-2</v>
      </c>
      <c r="AI251" s="13">
        <f t="shared" si="360"/>
        <v>2.415895801341288E-2</v>
      </c>
      <c r="AJ251" s="13">
        <f t="shared" si="361"/>
        <v>1.6206129472273387E-2</v>
      </c>
      <c r="AK251" s="13">
        <f t="shared" si="362"/>
        <v>7.2475154578624064E-3</v>
      </c>
      <c r="AL251" s="13">
        <f t="shared" si="363"/>
        <v>2.2974372583637405E-4</v>
      </c>
      <c r="AM251" s="13">
        <f t="shared" si="364"/>
        <v>1.627284044876446E-3</v>
      </c>
      <c r="AN251" s="13">
        <f t="shared" si="365"/>
        <v>2.8658646413756653E-3</v>
      </c>
      <c r="AO251" s="13">
        <f t="shared" si="366"/>
        <v>2.5235852857240027E-3</v>
      </c>
      <c r="AP251" s="13">
        <f t="shared" si="367"/>
        <v>1.4814569635467761E-3</v>
      </c>
      <c r="AQ251" s="13">
        <f t="shared" si="368"/>
        <v>6.5226091642022182E-4</v>
      </c>
      <c r="AR251" s="13">
        <f t="shared" si="369"/>
        <v>6.3426303566036539E-3</v>
      </c>
      <c r="AS251" s="13">
        <f t="shared" si="370"/>
        <v>8.5094306382603371E-3</v>
      </c>
      <c r="AT251" s="13">
        <f t="shared" si="371"/>
        <v>5.7082318940416708E-3</v>
      </c>
      <c r="AU251" s="13">
        <f t="shared" si="372"/>
        <v>2.5527686274449328E-3</v>
      </c>
      <c r="AV251" s="13">
        <f t="shared" si="373"/>
        <v>8.5621447055294351E-4</v>
      </c>
      <c r="AW251" s="13">
        <f t="shared" si="374"/>
        <v>1.5078723163325443E-5</v>
      </c>
      <c r="AX251" s="13">
        <f t="shared" si="375"/>
        <v>3.6386745798102325E-4</v>
      </c>
      <c r="AY251" s="13">
        <f t="shared" si="376"/>
        <v>6.4081921362059196E-4</v>
      </c>
      <c r="AZ251" s="13">
        <f t="shared" si="377"/>
        <v>5.6428413085339796E-4</v>
      </c>
      <c r="BA251" s="13">
        <f t="shared" si="378"/>
        <v>3.312599181017469E-4</v>
      </c>
      <c r="BB251" s="13">
        <f t="shared" si="379"/>
        <v>1.4584824471514985E-4</v>
      </c>
      <c r="BC251" s="13">
        <f t="shared" si="380"/>
        <v>5.1371649448893684E-5</v>
      </c>
      <c r="BD251" s="13">
        <f t="shared" si="381"/>
        <v>1.8617032604661726E-3</v>
      </c>
      <c r="BE251" s="13">
        <f t="shared" si="382"/>
        <v>2.4977073979198581E-3</v>
      </c>
      <c r="BF251" s="13">
        <f t="shared" si="383"/>
        <v>1.6754931836079642E-3</v>
      </c>
      <c r="BG251" s="13">
        <f t="shared" si="384"/>
        <v>7.4929444248345739E-4</v>
      </c>
      <c r="BH251" s="13">
        <f t="shared" si="385"/>
        <v>2.513180150609148E-4</v>
      </c>
      <c r="BI251" s="13">
        <f t="shared" si="386"/>
        <v>6.7434899941143069E-5</v>
      </c>
      <c r="BJ251" s="14">
        <f t="shared" si="387"/>
        <v>0.29279451494535308</v>
      </c>
      <c r="BK251" s="14">
        <f t="shared" si="388"/>
        <v>0.23353693709898729</v>
      </c>
      <c r="BL251" s="14">
        <f t="shared" si="389"/>
        <v>0.43063118870843747</v>
      </c>
      <c r="BM251" s="14">
        <f t="shared" si="390"/>
        <v>0.59666976478891587</v>
      </c>
      <c r="BN251" s="14">
        <f t="shared" si="391"/>
        <v>0.40056633250168772</v>
      </c>
    </row>
    <row r="252" spans="1:66" x14ac:dyDescent="0.25">
      <c r="A252" t="s">
        <v>37</v>
      </c>
      <c r="B252" t="s">
        <v>229</v>
      </c>
      <c r="C252" t="s">
        <v>38</v>
      </c>
      <c r="D252" t="s">
        <v>493</v>
      </c>
      <c r="E252" s="10">
        <f>VLOOKUP(A252,home!$A$2:$E$405,3,FALSE)</f>
        <v>1.5481</v>
      </c>
      <c r="F252" s="10">
        <f>VLOOKUP(B252,home!$B$2:$E$405,3,FALSE)</f>
        <v>0.73819999999999997</v>
      </c>
      <c r="G252" s="10">
        <f>VLOOKUP(C252,away!$B$2:$E$405,4,FALSE)</f>
        <v>0.74529999999999996</v>
      </c>
      <c r="H252" s="10">
        <f>VLOOKUP(A252,away!$A$2:$E$405,3,FALSE)</f>
        <v>1.2666999999999999</v>
      </c>
      <c r="I252" s="10">
        <f>VLOOKUP(C252,away!$B$2:$E$405,3,FALSE)</f>
        <v>0.48580000000000001</v>
      </c>
      <c r="J252" s="10">
        <f>VLOOKUP(B252,home!$B$2:$E$405,4,FALSE)</f>
        <v>0.62029999999999996</v>
      </c>
      <c r="K252" s="12">
        <f t="shared" si="336"/>
        <v>0.85173437012599995</v>
      </c>
      <c r="L252" s="12">
        <f t="shared" si="337"/>
        <v>0.38170958205799993</v>
      </c>
      <c r="M252" s="13">
        <f t="shared" si="338"/>
        <v>0.29128766744424411</v>
      </c>
      <c r="N252" s="13">
        <f t="shared" si="339"/>
        <v>0.24809971795609503</v>
      </c>
      <c r="O252" s="13">
        <f t="shared" si="340"/>
        <v>0.11118729379879209</v>
      </c>
      <c r="P252" s="13">
        <f t="shared" si="341"/>
        <v>9.4702039649728689E-2</v>
      </c>
      <c r="Q252" s="13">
        <f t="shared" si="342"/>
        <v>0.10565752850088642</v>
      </c>
      <c r="R252" s="13">
        <f t="shared" si="343"/>
        <v>2.1220627723048491E-2</v>
      </c>
      <c r="S252" s="13">
        <f t="shared" si="344"/>
        <v>7.6972674405581011E-3</v>
      </c>
      <c r="T252" s="13">
        <f t="shared" si="345"/>
        <v>4.0330491045354563E-2</v>
      </c>
      <c r="U252" s="13">
        <f t="shared" si="346"/>
        <v>1.807433798736904E-2</v>
      </c>
      <c r="V252" s="13">
        <f t="shared" si="347"/>
        <v>2.7805537954439562E-4</v>
      </c>
      <c r="W252" s="13">
        <f t="shared" si="348"/>
        <v>2.9997382828924127E-2</v>
      </c>
      <c r="X252" s="13">
        <f t="shared" si="349"/>
        <v>1.1450288462462451E-2</v>
      </c>
      <c r="Y252" s="13">
        <f t="shared" si="350"/>
        <v>2.1853424117250411E-3</v>
      </c>
      <c r="Z252" s="13">
        <f t="shared" si="351"/>
        <v>2.7000389797244154E-3</v>
      </c>
      <c r="AA252" s="13">
        <f t="shared" si="352"/>
        <v>2.2997159997112226E-3</v>
      </c>
      <c r="AB252" s="13">
        <f t="shared" si="353"/>
        <v>9.7937357924136122E-4</v>
      </c>
      <c r="AC252" s="13">
        <f t="shared" si="354"/>
        <v>5.6500013821118188E-6</v>
      </c>
      <c r="AD252" s="13">
        <f t="shared" si="355"/>
        <v>6.3874504923055438E-3</v>
      </c>
      <c r="AE252" s="13">
        <f t="shared" si="356"/>
        <v>2.4381510578341146E-3</v>
      </c>
      <c r="AF252" s="13">
        <f t="shared" si="357"/>
        <v>4.6533281064006527E-4</v>
      </c>
      <c r="AG252" s="13">
        <f t="shared" si="358"/>
        <v>5.9207330889097911E-5</v>
      </c>
      <c r="AH252" s="13">
        <f t="shared" si="359"/>
        <v>2.5765768762272883E-4</v>
      </c>
      <c r="AI252" s="13">
        <f t="shared" si="360"/>
        <v>2.194559082754666E-4</v>
      </c>
      <c r="AJ252" s="13">
        <f t="shared" si="361"/>
        <v>9.3459069902716876E-5</v>
      </c>
      <c r="AK252" s="13">
        <f t="shared" si="362"/>
        <v>2.6534100678717455E-5</v>
      </c>
      <c r="AL252" s="13">
        <f t="shared" si="363"/>
        <v>7.3476046494442603E-8</v>
      </c>
      <c r="AM252" s="13">
        <f t="shared" si="364"/>
        <v>1.0880822243549743E-3</v>
      </c>
      <c r="AN252" s="13">
        <f t="shared" si="365"/>
        <v>4.1533141110327611E-4</v>
      </c>
      <c r="AO252" s="13">
        <f t="shared" si="366"/>
        <v>7.9267989673895459E-5</v>
      </c>
      <c r="AP252" s="13">
        <f t="shared" si="367"/>
        <v>1.0085783736333496E-5</v>
      </c>
      <c r="AQ252" s="13">
        <f t="shared" si="368"/>
        <v>9.6246007368080803E-7</v>
      </c>
      <c r="AR252" s="13">
        <f t="shared" si="369"/>
        <v>1.9670081651300504E-5</v>
      </c>
      <c r="AS252" s="13">
        <f t="shared" si="370"/>
        <v>1.6753684605597422E-5</v>
      </c>
      <c r="AT252" s="13">
        <f t="shared" si="371"/>
        <v>7.1348445024190913E-6</v>
      </c>
      <c r="AU252" s="13">
        <f t="shared" si="372"/>
        <v>2.0256640960716261E-6</v>
      </c>
      <c r="AV252" s="13">
        <f t="shared" si="373"/>
        <v>4.313319332386048E-7</v>
      </c>
      <c r="AW252" s="13">
        <f t="shared" si="374"/>
        <v>6.6356048276895246E-10</v>
      </c>
      <c r="AX252" s="13">
        <f t="shared" si="375"/>
        <v>1.5445950466771348E-4</v>
      </c>
      <c r="AY252" s="13">
        <f t="shared" si="376"/>
        <v>5.8958672971598594E-5</v>
      </c>
      <c r="AZ252" s="13">
        <f t="shared" si="377"/>
        <v>1.12525452093416E-5</v>
      </c>
      <c r="BA252" s="13">
        <f t="shared" si="378"/>
        <v>1.4317347763155106E-6</v>
      </c>
      <c r="BB252" s="13">
        <f t="shared" si="379"/>
        <v>1.3662672077132439E-7</v>
      </c>
      <c r="BC252" s="13">
        <f t="shared" si="380"/>
        <v>1.0430345696715458E-8</v>
      </c>
      <c r="BD252" s="13">
        <f t="shared" si="381"/>
        <v>1.2513764410274411E-6</v>
      </c>
      <c r="BE252" s="13">
        <f t="shared" si="382"/>
        <v>1.0658403247890232E-6</v>
      </c>
      <c r="BF252" s="13">
        <f t="shared" si="383"/>
        <v>4.5390641884453488E-7</v>
      </c>
      <c r="BG252" s="13">
        <f t="shared" si="384"/>
        <v>1.2886923258356608E-7</v>
      </c>
      <c r="BH252" s="13">
        <f t="shared" si="385"/>
        <v>2.7440588660796159E-8</v>
      </c>
      <c r="BI252" s="13">
        <f t="shared" si="386"/>
        <v>4.6744184997779752E-9</v>
      </c>
      <c r="BJ252" s="14">
        <f t="shared" si="387"/>
        <v>0.44889087228075003</v>
      </c>
      <c r="BK252" s="14">
        <f t="shared" si="388"/>
        <v>0.39402971206447546</v>
      </c>
      <c r="BL252" s="14">
        <f t="shared" si="389"/>
        <v>0.15440740356885482</v>
      </c>
      <c r="BM252" s="14">
        <f t="shared" si="390"/>
        <v>0.12781419381159886</v>
      </c>
      <c r="BN252" s="14">
        <f t="shared" si="391"/>
        <v>0.87215487507279477</v>
      </c>
    </row>
    <row r="253" spans="1:66" x14ac:dyDescent="0.25">
      <c r="A253" t="s">
        <v>37</v>
      </c>
      <c r="B253" t="s">
        <v>231</v>
      </c>
      <c r="C253" t="s">
        <v>227</v>
      </c>
      <c r="D253" t="s">
        <v>493</v>
      </c>
      <c r="E253" s="10">
        <f>VLOOKUP(A253,home!$A$2:$E$405,3,FALSE)</f>
        <v>1.5481</v>
      </c>
      <c r="F253" s="10">
        <f>VLOOKUP(B253,home!$B$2:$E$405,3,FALSE)</f>
        <v>0.79500000000000004</v>
      </c>
      <c r="G253" s="10">
        <f>VLOOKUP(C253,away!$B$2:$E$405,4,FALSE)</f>
        <v>1.1535</v>
      </c>
      <c r="H253" s="10">
        <f>VLOOKUP(A253,away!$A$2:$E$405,3,FALSE)</f>
        <v>1.2666999999999999</v>
      </c>
      <c r="I253" s="10">
        <f>VLOOKUP(C253,away!$B$2:$E$405,3,FALSE)</f>
        <v>1.1277999999999999</v>
      </c>
      <c r="J253" s="10">
        <f>VLOOKUP(B253,home!$B$2:$E$405,4,FALSE)</f>
        <v>0.78949999999999998</v>
      </c>
      <c r="K253" s="12">
        <f t="shared" si="336"/>
        <v>1.4196580132500001</v>
      </c>
      <c r="L253" s="12">
        <f t="shared" si="337"/>
        <v>1.1278672732699999</v>
      </c>
      <c r="M253" s="13">
        <f t="shared" si="338"/>
        <v>7.827513504403423E-2</v>
      </c>
      <c r="N253" s="13">
        <f t="shared" si="339"/>
        <v>0.11112392270348909</v>
      </c>
      <c r="O253" s="13">
        <f t="shared" si="340"/>
        <v>8.8283963126955897E-2</v>
      </c>
      <c r="P253" s="13">
        <f t="shared" si="341"/>
        <v>0.12533303569465046</v>
      </c>
      <c r="Q253" s="13">
        <f t="shared" si="342"/>
        <v>7.8878983664890961E-2</v>
      </c>
      <c r="R253" s="13">
        <f t="shared" si="343"/>
        <v>4.9786296382734491E-2</v>
      </c>
      <c r="S253" s="13">
        <f t="shared" si="344"/>
        <v>5.0170369644203364E-2</v>
      </c>
      <c r="T253" s="13">
        <f t="shared" si="345"/>
        <v>8.8965024224429423E-2</v>
      </c>
      <c r="U253" s="13">
        <f t="shared" si="346"/>
        <v>7.067951460978851E-2</v>
      </c>
      <c r="V253" s="13">
        <f t="shared" si="347"/>
        <v>8.925787119574204E-3</v>
      </c>
      <c r="W253" s="13">
        <f t="shared" si="348"/>
        <v>3.7327060412292772E-2</v>
      </c>
      <c r="X253" s="13">
        <f t="shared" si="349"/>
        <v>4.2099969846397203E-2</v>
      </c>
      <c r="Y253" s="13">
        <f t="shared" si="350"/>
        <v>2.3741589097702621E-2</v>
      </c>
      <c r="Z253" s="13">
        <f t="shared" si="351"/>
        <v>1.8717444782468937E-2</v>
      </c>
      <c r="AA253" s="13">
        <f t="shared" si="352"/>
        <v>2.6572370472996432E-2</v>
      </c>
      <c r="AB253" s="13">
        <f t="shared" si="353"/>
        <v>1.886183933651854E-2</v>
      </c>
      <c r="AC253" s="13">
        <f t="shared" si="354"/>
        <v>8.932402312617501E-4</v>
      </c>
      <c r="AD253" s="13">
        <f t="shared" si="355"/>
        <v>1.3247915106344576E-2</v>
      </c>
      <c r="AE253" s="13">
        <f t="shared" si="356"/>
        <v>1.4941889887505297E-2</v>
      </c>
      <c r="AF253" s="13">
        <f t="shared" si="357"/>
        <v>8.4262343024605942E-3</v>
      </c>
      <c r="AG253" s="13">
        <f t="shared" si="358"/>
        <v>3.1678913022167902E-3</v>
      </c>
      <c r="AH253" s="13">
        <f t="shared" si="359"/>
        <v>5.2776983523462571E-3</v>
      </c>
      <c r="AI253" s="13">
        <f t="shared" si="360"/>
        <v>7.4925267574246857E-3</v>
      </c>
      <c r="AJ253" s="13">
        <f t="shared" si="361"/>
        <v>5.318412825333998E-3</v>
      </c>
      <c r="AK253" s="13">
        <f t="shared" si="362"/>
        <v>2.5167757950856611E-3</v>
      </c>
      <c r="AL253" s="13">
        <f t="shared" si="363"/>
        <v>5.720974341374029E-5</v>
      </c>
      <c r="AM253" s="13">
        <f t="shared" si="364"/>
        <v>3.7615017679155593E-3</v>
      </c>
      <c r="AN253" s="13">
        <f t="shared" si="365"/>
        <v>4.2424747423792054E-3</v>
      </c>
      <c r="AO253" s="13">
        <f t="shared" si="366"/>
        <v>2.3924742098020402E-3</v>
      </c>
      <c r="AP253" s="13">
        <f t="shared" si="367"/>
        <v>8.9946445445940836E-4</v>
      </c>
      <c r="AQ253" s="13">
        <f t="shared" si="368"/>
        <v>2.5361913041360522E-4</v>
      </c>
      <c r="AR253" s="13">
        <f t="shared" si="369"/>
        <v>1.190508649960469E-3</v>
      </c>
      <c r="AS253" s="13">
        <f t="shared" si="370"/>
        <v>1.690115144759819E-3</v>
      </c>
      <c r="AT253" s="13">
        <f t="shared" si="371"/>
        <v>1.1996927542867308E-3</v>
      </c>
      <c r="AU253" s="13">
        <f t="shared" si="372"/>
        <v>5.677178106870402E-4</v>
      </c>
      <c r="AV253" s="13">
        <f t="shared" si="373"/>
        <v>2.0149128480165086E-4</v>
      </c>
      <c r="AW253" s="13">
        <f t="shared" si="374"/>
        <v>2.5445397078886562E-6</v>
      </c>
      <c r="AX253" s="13">
        <f t="shared" si="375"/>
        <v>8.9000768777922718E-4</v>
      </c>
      <c r="AY253" s="13">
        <f t="shared" si="376"/>
        <v>1.0038105440048942E-3</v>
      </c>
      <c r="AZ253" s="13">
        <f t="shared" si="377"/>
        <v>5.6608253057323778E-4</v>
      </c>
      <c r="BA253" s="13">
        <f t="shared" si="378"/>
        <v>2.1282198673447302E-4</v>
      </c>
      <c r="BB253" s="13">
        <f t="shared" si="379"/>
        <v>6.0008738467528547E-5</v>
      </c>
      <c r="BC253" s="13">
        <f t="shared" si="380"/>
        <v>1.3536378445548796E-5</v>
      </c>
      <c r="BD253" s="13">
        <f t="shared" si="381"/>
        <v>2.2378929080587735E-4</v>
      </c>
      <c r="BE253" s="13">
        <f t="shared" si="382"/>
        <v>3.1770425997209835E-4</v>
      </c>
      <c r="BF253" s="13">
        <f t="shared" si="383"/>
        <v>2.2551569925652538E-4</v>
      </c>
      <c r="BG253" s="13">
        <f t="shared" si="384"/>
        <v>1.0671838985440111E-4</v>
      </c>
      <c r="BH253" s="13">
        <f t="shared" si="385"/>
        <v>3.7875904329484526E-5</v>
      </c>
      <c r="BI253" s="13">
        <f t="shared" si="386"/>
        <v>1.075416621808861E-5</v>
      </c>
      <c r="BJ253" s="14">
        <f t="shared" si="387"/>
        <v>0.436216282718704</v>
      </c>
      <c r="BK253" s="14">
        <f t="shared" si="388"/>
        <v>0.26465858802114262</v>
      </c>
      <c r="BL253" s="14">
        <f t="shared" si="389"/>
        <v>0.28056128101411648</v>
      </c>
      <c r="BM253" s="14">
        <f t="shared" si="390"/>
        <v>0.46747099391537994</v>
      </c>
      <c r="BN253" s="14">
        <f t="shared" si="391"/>
        <v>0.5316813366167551</v>
      </c>
    </row>
    <row r="254" spans="1:66" x14ac:dyDescent="0.25">
      <c r="A254" t="s">
        <v>37</v>
      </c>
      <c r="B254" t="s">
        <v>228</v>
      </c>
      <c r="C254" t="s">
        <v>226</v>
      </c>
      <c r="D254" t="s">
        <v>493</v>
      </c>
      <c r="E254" s="10">
        <f>VLOOKUP(A254,home!$A$2:$E$405,3,FALSE)</f>
        <v>1.5481</v>
      </c>
      <c r="F254" s="10">
        <f>VLOOKUP(B254,home!$B$2:$E$405,3,FALSE)</f>
        <v>0.84470000000000001</v>
      </c>
      <c r="G254" s="10">
        <f>VLOOKUP(C254,away!$B$2:$E$405,4,FALSE)</f>
        <v>1.0611999999999999</v>
      </c>
      <c r="H254" s="10">
        <f>VLOOKUP(A254,away!$A$2:$E$405,3,FALSE)</f>
        <v>1.2666999999999999</v>
      </c>
      <c r="I254" s="10">
        <f>VLOOKUP(C254,away!$B$2:$E$405,3,FALSE)</f>
        <v>1.3532999999999999</v>
      </c>
      <c r="J254" s="10">
        <f>VLOOKUP(B254,home!$B$2:$E$405,4,FALSE)</f>
        <v>1.4575</v>
      </c>
      <c r="K254" s="12">
        <f t="shared" si="336"/>
        <v>1.3877100902839998</v>
      </c>
      <c r="L254" s="12">
        <f t="shared" si="337"/>
        <v>2.4984830978249999</v>
      </c>
      <c r="M254" s="13">
        <f t="shared" si="338"/>
        <v>2.052332595762071E-2</v>
      </c>
      <c r="N254" s="13">
        <f t="shared" si="339"/>
        <v>2.8480426517577796E-2</v>
      </c>
      <c r="O254" s="13">
        <f t="shared" si="340"/>
        <v>5.1277183016268421E-2</v>
      </c>
      <c r="P254" s="13">
        <f t="shared" si="341"/>
        <v>7.1157864273015042E-2</v>
      </c>
      <c r="Q254" s="13">
        <f t="shared" si="342"/>
        <v>1.9761287627017357E-2</v>
      </c>
      <c r="R254" s="13">
        <f t="shared" si="343"/>
        <v>6.4057587535112911E-2</v>
      </c>
      <c r="S254" s="13">
        <f t="shared" si="344"/>
        <v>6.1679106719258123E-2</v>
      </c>
      <c r="T254" s="13">
        <f t="shared" si="345"/>
        <v>4.9373243127361167E-2</v>
      </c>
      <c r="U254" s="13">
        <f t="shared" si="346"/>
        <v>8.8893360581726769E-2</v>
      </c>
      <c r="V254" s="13">
        <f t="shared" si="347"/>
        <v>2.3761329011533681E-2</v>
      </c>
      <c r="W254" s="13">
        <f t="shared" si="348"/>
        <v>9.1409794123387782E-3</v>
      </c>
      <c r="X254" s="13">
        <f t="shared" si="349"/>
        <v>2.2838582559294739E-2</v>
      </c>
      <c r="Y254" s="13">
        <f t="shared" si="350"/>
        <v>2.8530906251339375E-2</v>
      </c>
      <c r="Z254" s="13">
        <f t="shared" si="351"/>
        <v>5.3348933247975003E-2</v>
      </c>
      <c r="AA254" s="13">
        <f t="shared" si="352"/>
        <v>7.4032852974102475E-2</v>
      </c>
      <c r="AB254" s="13">
        <f t="shared" si="353"/>
        <v>5.1368068542336928E-2</v>
      </c>
      <c r="AC254" s="13">
        <f t="shared" si="354"/>
        <v>5.1490357491293329E-3</v>
      </c>
      <c r="AD254" s="13">
        <f t="shared" si="355"/>
        <v>3.1712573413952084E-3</v>
      </c>
      <c r="AE254" s="13">
        <f t="shared" si="356"/>
        <v>7.9233328663293728E-3</v>
      </c>
      <c r="AF254" s="13">
        <f t="shared" si="357"/>
        <v>9.8981566224826262E-3</v>
      </c>
      <c r="AG254" s="13">
        <f t="shared" si="358"/>
        <v>8.243459006965808E-3</v>
      </c>
      <c r="AH254" s="13">
        <f t="shared" si="359"/>
        <v>3.3322852001764929E-2</v>
      </c>
      <c r="AI254" s="13">
        <f t="shared" si="360"/>
        <v>4.6242457959889578E-2</v>
      </c>
      <c r="AJ254" s="13">
        <f t="shared" si="361"/>
        <v>3.2085562755236226E-2</v>
      </c>
      <c r="AK254" s="13">
        <f t="shared" si="362"/>
        <v>1.484181972929393E-2</v>
      </c>
      <c r="AL254" s="13">
        <f t="shared" si="363"/>
        <v>7.1410333340712364E-4</v>
      </c>
      <c r="AM254" s="13">
        <f t="shared" si="364"/>
        <v>8.801571623082684E-4</v>
      </c>
      <c r="AN254" s="13">
        <f t="shared" si="365"/>
        <v>2.1990577934568236E-3</v>
      </c>
      <c r="AO254" s="13">
        <f t="shared" si="366"/>
        <v>2.7471543640461074E-3</v>
      </c>
      <c r="AP254" s="13">
        <f t="shared" si="367"/>
        <v>2.287906248561795E-3</v>
      </c>
      <c r="AQ254" s="13">
        <f t="shared" si="368"/>
        <v>1.4290737728599621E-3</v>
      </c>
      <c r="AR254" s="13">
        <f t="shared" si="369"/>
        <v>1.6651316499546726E-2</v>
      </c>
      <c r="AS254" s="13">
        <f t="shared" si="370"/>
        <v>2.3107199922933447E-2</v>
      </c>
      <c r="AT254" s="13">
        <f t="shared" si="371"/>
        <v>1.6033047245632207E-2</v>
      </c>
      <c r="AU254" s="13">
        <f t="shared" si="372"/>
        <v>7.4164071469212996E-3</v>
      </c>
      <c r="AV254" s="13">
        <f t="shared" si="373"/>
        <v>2.572955757859265E-3</v>
      </c>
      <c r="AW254" s="13">
        <f t="shared" si="374"/>
        <v>6.8775494473972528E-5</v>
      </c>
      <c r="AX254" s="13">
        <f t="shared" si="375"/>
        <v>2.0356716252848591E-4</v>
      </c>
      <c r="AY254" s="13">
        <f t="shared" si="376"/>
        <v>5.0860911484961662E-4</v>
      </c>
      <c r="AZ254" s="13">
        <f t="shared" si="377"/>
        <v>6.3537563842575083E-4</v>
      </c>
      <c r="BA254" s="13">
        <f t="shared" si="378"/>
        <v>5.2915843112550233E-4</v>
      </c>
      <c r="BB254" s="13">
        <f t="shared" si="379"/>
        <v>3.3052334905966544E-4</v>
      </c>
      <c r="BC254" s="13">
        <f t="shared" si="380"/>
        <v>1.6516140021241734E-4</v>
      </c>
      <c r="BD254" s="13">
        <f t="shared" si="381"/>
        <v>6.9338388051086754E-3</v>
      </c>
      <c r="BE254" s="13">
        <f t="shared" si="382"/>
        <v>9.6221580742520615E-3</v>
      </c>
      <c r="BF254" s="13">
        <f t="shared" si="383"/>
        <v>6.6763829249736253E-3</v>
      </c>
      <c r="BG254" s="13">
        <f t="shared" si="384"/>
        <v>3.0882946505285673E-3</v>
      </c>
      <c r="BH254" s="13">
        <f t="shared" si="385"/>
        <v>1.0714144120771481E-3</v>
      </c>
      <c r="BI254" s="13">
        <f t="shared" si="386"/>
        <v>2.9736251810303158E-4</v>
      </c>
      <c r="BJ254" s="14">
        <f t="shared" si="387"/>
        <v>0.19927737576953658</v>
      </c>
      <c r="BK254" s="14">
        <f t="shared" si="388"/>
        <v>0.18349337415881367</v>
      </c>
      <c r="BL254" s="14">
        <f t="shared" si="389"/>
        <v>0.54959212305366834</v>
      </c>
      <c r="BM254" s="14">
        <f t="shared" si="390"/>
        <v>0.73001429768300574</v>
      </c>
      <c r="BN254" s="14">
        <f t="shared" si="391"/>
        <v>0.25525767492661222</v>
      </c>
    </row>
    <row r="255" spans="1:66" x14ac:dyDescent="0.25">
      <c r="A255" t="s">
        <v>37</v>
      </c>
      <c r="B255" t="s">
        <v>230</v>
      </c>
      <c r="C255" t="s">
        <v>225</v>
      </c>
      <c r="D255" t="s">
        <v>493</v>
      </c>
      <c r="E255" s="10">
        <f>VLOOKUP(A255,home!$A$2:$E$405,3,FALSE)</f>
        <v>1.5481</v>
      </c>
      <c r="F255" s="10">
        <f>VLOOKUP(B255,home!$B$2:$E$405,3,FALSE)</f>
        <v>1.1924999999999999</v>
      </c>
      <c r="G255" s="10">
        <f>VLOOKUP(C255,away!$B$2:$E$405,4,FALSE)</f>
        <v>0.39750000000000002</v>
      </c>
      <c r="H255" s="10">
        <f>VLOOKUP(A255,away!$A$2:$E$405,3,FALSE)</f>
        <v>1.2666999999999999</v>
      </c>
      <c r="I255" s="10">
        <f>VLOOKUP(C255,away!$B$2:$E$405,3,FALSE)</f>
        <v>1.1537999999999999</v>
      </c>
      <c r="J255" s="10">
        <f>VLOOKUP(B255,home!$B$2:$E$405,4,FALSE)</f>
        <v>1.0931</v>
      </c>
      <c r="K255" s="12">
        <f t="shared" si="336"/>
        <v>0.73382842687499994</v>
      </c>
      <c r="L255" s="12">
        <f t="shared" si="337"/>
        <v>1.5975858286259996</v>
      </c>
      <c r="M255" s="13">
        <f t="shared" si="338"/>
        <v>9.7158243299651822E-2</v>
      </c>
      <c r="N255" s="13">
        <f t="shared" si="339"/>
        <v>7.1297480838521998E-2</v>
      </c>
      <c r="O255" s="13">
        <f t="shared" si="340"/>
        <v>0.15521863262972072</v>
      </c>
      <c r="P255" s="13">
        <f t="shared" si="341"/>
        <v>0.11390384500435649</v>
      </c>
      <c r="Q255" s="13">
        <f t="shared" si="342"/>
        <v>2.6160059101941517E-2</v>
      </c>
      <c r="R255" s="13">
        <f t="shared" si="343"/>
        <v>0.12398754391397351</v>
      </c>
      <c r="S255" s="13">
        <f t="shared" si="344"/>
        <v>3.3383904098498042E-2</v>
      </c>
      <c r="T255" s="13">
        <f t="shared" si="345"/>
        <v>4.1792939697280367E-2</v>
      </c>
      <c r="U255" s="13">
        <f t="shared" si="346"/>
        <v>9.0985584302486155E-2</v>
      </c>
      <c r="V255" s="13">
        <f t="shared" si="347"/>
        <v>4.3486388904609811E-3</v>
      </c>
      <c r="W255" s="13">
        <f t="shared" si="348"/>
        <v>6.3989983392449242E-3</v>
      </c>
      <c r="X255" s="13">
        <f t="shared" si="349"/>
        <v>1.0222949064178997E-2</v>
      </c>
      <c r="Y255" s="13">
        <f t="shared" si="350"/>
        <v>8.1660192758488959E-3</v>
      </c>
      <c r="Z255" s="13">
        <f t="shared" si="351"/>
        <v>6.6026914361035957E-2</v>
      </c>
      <c r="AA255" s="13">
        <f t="shared" si="352"/>
        <v>4.8452426696969357E-2</v>
      </c>
      <c r="AB255" s="13">
        <f t="shared" si="353"/>
        <v>1.7777884030656631E-2</v>
      </c>
      <c r="AC255" s="13">
        <f t="shared" si="354"/>
        <v>3.1863398393749547E-4</v>
      </c>
      <c r="AD255" s="13">
        <f t="shared" si="355"/>
        <v>1.1739417212159597E-3</v>
      </c>
      <c r="AE255" s="13">
        <f t="shared" si="356"/>
        <v>1.8754726574474313E-3</v>
      </c>
      <c r="AF255" s="13">
        <f t="shared" si="357"/>
        <v>1.4981142697567801E-3</v>
      </c>
      <c r="AG255" s="13">
        <f t="shared" si="358"/>
        <v>7.977887090086065E-4</v>
      </c>
      <c r="AH255" s="13">
        <f t="shared" si="359"/>
        <v>2.6370915672773401E-2</v>
      </c>
      <c r="AI255" s="13">
        <f t="shared" si="360"/>
        <v>1.9351727563404586E-2</v>
      </c>
      <c r="AJ255" s="13">
        <f t="shared" si="361"/>
        <v>7.1004238975833798E-3</v>
      </c>
      <c r="AK255" s="13">
        <f t="shared" si="362"/>
        <v>1.7368309663030896E-3</v>
      </c>
      <c r="AL255" s="13">
        <f t="shared" si="363"/>
        <v>1.4942071691272402E-5</v>
      </c>
      <c r="AM255" s="13">
        <f t="shared" si="364"/>
        <v>1.7229436130456754E-4</v>
      </c>
      <c r="AN255" s="13">
        <f t="shared" si="365"/>
        <v>2.7525502997234494E-4</v>
      </c>
      <c r="AO255" s="13">
        <f t="shared" si="366"/>
        <v>2.1987176757092152E-4</v>
      </c>
      <c r="AP255" s="13">
        <f t="shared" si="367"/>
        <v>1.1708800666208459E-4</v>
      </c>
      <c r="AQ255" s="13">
        <f t="shared" si="368"/>
        <v>4.6764535036353277E-5</v>
      </c>
      <c r="AR255" s="13">
        <f t="shared" si="369"/>
        <v>8.4259602333428066E-3</v>
      </c>
      <c r="AS255" s="13">
        <f t="shared" si="370"/>
        <v>6.1832091429452592E-3</v>
      </c>
      <c r="AT255" s="13">
        <f t="shared" si="371"/>
        <v>2.2687073192033179E-3</v>
      </c>
      <c r="AU255" s="13">
        <f t="shared" si="372"/>
        <v>5.5494730769692314E-4</v>
      </c>
      <c r="AV255" s="13">
        <f t="shared" si="373"/>
        <v>1.0180902745143739E-4</v>
      </c>
      <c r="AW255" s="13">
        <f t="shared" si="374"/>
        <v>4.8659433202456524E-7</v>
      </c>
      <c r="AX255" s="13">
        <f t="shared" si="375"/>
        <v>2.1072416685927266E-5</v>
      </c>
      <c r="AY255" s="13">
        <f t="shared" si="376"/>
        <v>3.366499427233945E-5</v>
      </c>
      <c r="AZ255" s="13">
        <f t="shared" si="377"/>
        <v>2.6891358885132479E-5</v>
      </c>
      <c r="BA255" s="13">
        <f t="shared" si="378"/>
        <v>1.4320417955794499E-5</v>
      </c>
      <c r="BB255" s="13">
        <f t="shared" si="379"/>
        <v>5.7195241965446542E-6</v>
      </c>
      <c r="BC255" s="13">
        <f t="shared" si="380"/>
        <v>1.8274861605766482E-6</v>
      </c>
      <c r="BD255" s="13">
        <f t="shared" si="381"/>
        <v>2.2435324435591151E-3</v>
      </c>
      <c r="BE255" s="13">
        <f t="shared" si="382"/>
        <v>1.64636788370001E-3</v>
      </c>
      <c r="BF255" s="13">
        <f t="shared" si="383"/>
        <v>6.0407577707655049E-4</v>
      </c>
      <c r="BG255" s="13">
        <f t="shared" si="384"/>
        <v>1.4776265906845943E-4</v>
      </c>
      <c r="BH255" s="13">
        <f t="shared" si="385"/>
        <v>2.7108109913768624E-5</v>
      </c>
      <c r="BI255" s="13">
        <f t="shared" si="386"/>
        <v>3.9785403307150852E-6</v>
      </c>
      <c r="BJ255" s="14">
        <f t="shared" si="387"/>
        <v>0.17031853357314802</v>
      </c>
      <c r="BK255" s="14">
        <f t="shared" si="388"/>
        <v>0.24916187234286843</v>
      </c>
      <c r="BL255" s="14">
        <f t="shared" si="389"/>
        <v>0.51318942811815915</v>
      </c>
      <c r="BM255" s="14">
        <f t="shared" si="390"/>
        <v>0.41093776520710518</v>
      </c>
      <c r="BN255" s="14">
        <f t="shared" si="391"/>
        <v>0.58772580478816605</v>
      </c>
    </row>
    <row r="256" spans="1:66" x14ac:dyDescent="0.25">
      <c r="A256" t="s">
        <v>340</v>
      </c>
      <c r="B256" t="s">
        <v>365</v>
      </c>
      <c r="C256" t="s">
        <v>394</v>
      </c>
      <c r="D256" t="s">
        <v>493</v>
      </c>
      <c r="E256" s="10">
        <f>VLOOKUP(A256,home!$A$2:$E$405,3,FALSE)</f>
        <v>1.3684000000000001</v>
      </c>
      <c r="F256" s="10">
        <f>VLOOKUP(B256,home!$B$2:$E$405,3,FALSE)</f>
        <v>1.1538999999999999</v>
      </c>
      <c r="G256" s="10">
        <f>VLOOKUP(C256,away!$B$2:$E$405,4,FALSE)</f>
        <v>1.0385</v>
      </c>
      <c r="H256" s="10">
        <f>VLOOKUP(A256,away!$A$2:$E$405,3,FALSE)</f>
        <v>1.1395</v>
      </c>
      <c r="I256" s="10">
        <f>VLOOKUP(C256,away!$B$2:$E$405,3,FALSE)</f>
        <v>0.87760000000000005</v>
      </c>
      <c r="J256" s="10">
        <f>VLOOKUP(B256,home!$B$2:$E$405,4,FALSE)</f>
        <v>1.3855999999999999</v>
      </c>
      <c r="K256" s="12">
        <f t="shared" si="336"/>
        <v>1.6397881352599999</v>
      </c>
      <c r="L256" s="12">
        <f t="shared" si="337"/>
        <v>1.38563491712</v>
      </c>
      <c r="M256" s="13">
        <f t="shared" si="338"/>
        <v>4.853728311281854E-2</v>
      </c>
      <c r="N256" s="13">
        <f t="shared" si="339"/>
        <v>7.9590860966155377E-2</v>
      </c>
      <c r="O256" s="13">
        <f t="shared" si="340"/>
        <v>6.7254954263260294E-2</v>
      </c>
      <c r="P256" s="13">
        <f t="shared" si="341"/>
        <v>0.11028387603834816</v>
      </c>
      <c r="Q256" s="13">
        <f t="shared" si="342"/>
        <v>6.5256074743714934E-2</v>
      </c>
      <c r="R256" s="13">
        <f t="shared" si="343"/>
        <v>4.6595406488241037E-2</v>
      </c>
      <c r="S256" s="13">
        <f t="shared" si="344"/>
        <v>6.264531373630626E-2</v>
      </c>
      <c r="T256" s="13">
        <f t="shared" si="345"/>
        <v>9.0421095719083966E-2</v>
      </c>
      <c r="U256" s="13">
        <f t="shared" si="346"/>
        <v>7.6406594717034468E-2</v>
      </c>
      <c r="V256" s="13">
        <f t="shared" si="347"/>
        <v>1.5815489480803874E-2</v>
      </c>
      <c r="W256" s="13">
        <f t="shared" si="348"/>
        <v>3.5668712372794502E-2</v>
      </c>
      <c r="X256" s="13">
        <f t="shared" si="349"/>
        <v>4.9423813312454233E-2</v>
      </c>
      <c r="Y256" s="13">
        <f t="shared" si="350"/>
        <v>3.4241680731478444E-2</v>
      </c>
      <c r="Z256" s="13">
        <f t="shared" si="351"/>
        <v>2.1521407402502191E-2</v>
      </c>
      <c r="AA256" s="13">
        <f t="shared" si="352"/>
        <v>3.5290548512719823E-2</v>
      </c>
      <c r="AB256" s="13">
        <f t="shared" si="353"/>
        <v>2.8934511368987708E-2</v>
      </c>
      <c r="AC256" s="13">
        <f t="shared" si="354"/>
        <v>2.2459454999425709E-3</v>
      </c>
      <c r="AD256" s="13">
        <f t="shared" si="355"/>
        <v>1.4622282837227493E-2</v>
      </c>
      <c r="AE256" s="13">
        <f t="shared" si="356"/>
        <v>2.0261145667266917E-2</v>
      </c>
      <c r="AF256" s="13">
        <f t="shared" si="357"/>
        <v>1.4037275448709823E-2</v>
      </c>
      <c r="AG256" s="13">
        <f t="shared" si="358"/>
        <v>6.4835130009878814E-3</v>
      </c>
      <c r="AH256" s="13">
        <f t="shared" si="359"/>
        <v>7.4552033906179682E-3</v>
      </c>
      <c r="AI256" s="13">
        <f t="shared" si="360"/>
        <v>1.2224954065885465E-2</v>
      </c>
      <c r="AJ256" s="13">
        <f t="shared" si="361"/>
        <v>1.0023167315668742E-2</v>
      </c>
      <c r="AK256" s="13">
        <f t="shared" si="362"/>
        <v>5.4786236139864764E-3</v>
      </c>
      <c r="AL256" s="13">
        <f t="shared" si="363"/>
        <v>2.0412479580187931E-4</v>
      </c>
      <c r="AM256" s="13">
        <f t="shared" si="364"/>
        <v>4.7954891813803135E-3</v>
      </c>
      <c r="AN256" s="13">
        <f t="shared" si="365"/>
        <v>6.6447972543917672E-3</v>
      </c>
      <c r="AO256" s="13">
        <f t="shared" si="366"/>
        <v>4.6036315464341709E-3</v>
      </c>
      <c r="AP256" s="13">
        <f t="shared" si="367"/>
        <v>2.1263175387647762E-3</v>
      </c>
      <c r="AQ256" s="13">
        <f t="shared" si="368"/>
        <v>7.3657495664928316E-4</v>
      </c>
      <c r="AR256" s="13">
        <f t="shared" si="369"/>
        <v>2.0660380264543332E-3</v>
      </c>
      <c r="AS256" s="13">
        <f t="shared" si="370"/>
        <v>3.3878646427758009E-3</v>
      </c>
      <c r="AT256" s="13">
        <f t="shared" si="371"/>
        <v>2.7776901225453087E-3</v>
      </c>
      <c r="AU256" s="13">
        <f t="shared" si="372"/>
        <v>1.5182744354595643E-3</v>
      </c>
      <c r="AV256" s="13">
        <f t="shared" si="373"/>
        <v>6.2241210133379187E-4</v>
      </c>
      <c r="AW256" s="13">
        <f t="shared" si="374"/>
        <v>1.2883380129457617E-5</v>
      </c>
      <c r="AX256" s="13">
        <f t="shared" si="375"/>
        <v>1.3105977103991882E-3</v>
      </c>
      <c r="AY256" s="13">
        <f t="shared" si="376"/>
        <v>1.8160099498266411E-3</v>
      </c>
      <c r="AZ256" s="13">
        <f t="shared" si="377"/>
        <v>1.2581633981585667E-3</v>
      </c>
      <c r="BA256" s="13">
        <f t="shared" si="378"/>
        <v>5.8111837864362106E-4</v>
      </c>
      <c r="BB256" s="13">
        <f t="shared" si="379"/>
        <v>2.013044791071906E-4</v>
      </c>
      <c r="BC256" s="13">
        <f t="shared" si="380"/>
        <v>5.5786903044715331E-5</v>
      </c>
      <c r="BD256" s="13">
        <f t="shared" si="381"/>
        <v>4.7712907159213697E-4</v>
      </c>
      <c r="BE256" s="13">
        <f t="shared" si="382"/>
        <v>7.8239059058440516E-4</v>
      </c>
      <c r="BF256" s="13">
        <f t="shared" si="383"/>
        <v>6.4147740378968604E-4</v>
      </c>
      <c r="BG256" s="13">
        <f t="shared" si="384"/>
        <v>3.5062901192390515E-4</v>
      </c>
      <c r="BH256" s="13">
        <f t="shared" si="385"/>
        <v>1.4373932340768913E-4</v>
      </c>
      <c r="BI256" s="13">
        <f t="shared" si="386"/>
        <v>4.7140407418845716E-5</v>
      </c>
      <c r="BJ256" s="14">
        <f t="shared" si="387"/>
        <v>0.43413624609667373</v>
      </c>
      <c r="BK256" s="14">
        <f t="shared" si="388"/>
        <v>0.24154804261384791</v>
      </c>
      <c r="BL256" s="14">
        <f t="shared" si="389"/>
        <v>0.30247874887368736</v>
      </c>
      <c r="BM256" s="14">
        <f t="shared" si="390"/>
        <v>0.58036286280447624</v>
      </c>
      <c r="BN256" s="14">
        <f t="shared" si="391"/>
        <v>0.41751845561253831</v>
      </c>
    </row>
    <row r="257" spans="1:66" s="15" customFormat="1" x14ac:dyDescent="0.25">
      <c r="A257" s="15" t="s">
        <v>342</v>
      </c>
      <c r="B257" s="15" t="s">
        <v>398</v>
      </c>
      <c r="C257" s="15" t="s">
        <v>436</v>
      </c>
      <c r="D257" s="15" t="s">
        <v>493</v>
      </c>
      <c r="E257" s="15">
        <f>VLOOKUP(A257,home!$A$2:$E$405,3,FALSE)</f>
        <v>1.1741999999999999</v>
      </c>
      <c r="F257" s="15">
        <f>VLOOKUP(B257,home!$B$2:$E$405,3,FALSE)</f>
        <v>0.76649999999999996</v>
      </c>
      <c r="G257" s="15">
        <f>VLOOKUP(C257,away!$B$2:$E$405,4,FALSE)</f>
        <v>1.0544</v>
      </c>
      <c r="H257" s="15">
        <f>VLOOKUP(A257,away!$A$2:$E$405,3,FALSE)</f>
        <v>0.85970000000000002</v>
      </c>
      <c r="I257" s="15">
        <f>VLOOKUP(C257,away!$B$2:$E$405,3,FALSE)</f>
        <v>0.77549999999999997</v>
      </c>
      <c r="J257" s="15">
        <f>VLOOKUP(B257,home!$B$2:$E$405,4,FALSE)</f>
        <v>0.87239999999999995</v>
      </c>
      <c r="K257" s="17">
        <f t="shared" si="336"/>
        <v>0.94898562191999991</v>
      </c>
      <c r="L257" s="17">
        <f t="shared" si="337"/>
        <v>0.58162676813999992</v>
      </c>
      <c r="M257" s="18">
        <f t="shared" si="338"/>
        <v>0.21640310362019496</v>
      </c>
      <c r="N257" s="18">
        <f t="shared" si="339"/>
        <v>0.20536343387442893</v>
      </c>
      <c r="O257" s="18">
        <f t="shared" si="340"/>
        <v>0.1258658377740795</v>
      </c>
      <c r="P257" s="18">
        <f t="shared" si="341"/>
        <v>0.11944487033851667</v>
      </c>
      <c r="Q257" s="18">
        <f t="shared" si="342"/>
        <v>9.7443473007475828E-2</v>
      </c>
      <c r="R257" s="18">
        <f t="shared" si="343"/>
        <v>3.6603470221885689E-2</v>
      </c>
      <c r="S257" s="18">
        <f t="shared" si="344"/>
        <v>1.6482061499479388E-2</v>
      </c>
      <c r="T257" s="18">
        <f t="shared" si="345"/>
        <v>5.6675732281675481E-2</v>
      </c>
      <c r="U257" s="18">
        <f t="shared" si="346"/>
        <v>3.4736166952946394E-2</v>
      </c>
      <c r="V257" s="18">
        <f t="shared" si="347"/>
        <v>1.0108181679788751E-3</v>
      </c>
      <c r="W257" s="18">
        <f t="shared" si="348"/>
        <v>3.0824151611348063E-2</v>
      </c>
      <c r="X257" s="18">
        <f t="shared" si="349"/>
        <v>1.7928151682365744E-2</v>
      </c>
      <c r="Y257" s="18">
        <f t="shared" si="350"/>
        <v>5.2137464608690443E-3</v>
      </c>
      <c r="Z257" s="18">
        <f t="shared" si="351"/>
        <v>7.0965193626213677E-3</v>
      </c>
      <c r="AA257" s="18">
        <f t="shared" si="352"/>
        <v>6.7344948408045611E-3</v>
      </c>
      <c r="AB257" s="18">
        <f t="shared" si="353"/>
        <v>3.1954693874089728E-3</v>
      </c>
      <c r="AC257" s="18">
        <f t="shared" si="354"/>
        <v>3.4870411684909622E-5</v>
      </c>
      <c r="AD257" s="18">
        <f t="shared" si="355"/>
        <v>7.3129191717628758E-3</v>
      </c>
      <c r="AE257" s="18">
        <f t="shared" si="356"/>
        <v>4.2533895435414859E-3</v>
      </c>
      <c r="AF257" s="18">
        <f t="shared" si="357"/>
        <v>1.236942606925252E-3</v>
      </c>
      <c r="AG257" s="18">
        <f t="shared" si="358"/>
        <v>2.3981297694686691E-4</v>
      </c>
      <c r="AH257" s="18">
        <f t="shared" si="359"/>
        <v>1.0318814054810996E-3</v>
      </c>
      <c r="AI257" s="18">
        <f t="shared" si="360"/>
        <v>9.7924061732816486E-4</v>
      </c>
      <c r="AJ257" s="18">
        <f t="shared" si="361"/>
        <v>4.646426331222465E-4</v>
      </c>
      <c r="AK257" s="18">
        <f t="shared" si="362"/>
        <v>1.4697972605468717E-4</v>
      </c>
      <c r="AL257" s="18">
        <f t="shared" si="363"/>
        <v>7.6987653738364191E-7</v>
      </c>
      <c r="AM257" s="18">
        <f t="shared" si="364"/>
        <v>1.3879710296532172E-3</v>
      </c>
      <c r="AN257" s="18">
        <f t="shared" si="365"/>
        <v>8.0728110424914867E-4</v>
      </c>
      <c r="AO257" s="18">
        <f t="shared" si="366"/>
        <v>2.3476814982246135E-4</v>
      </c>
      <c r="AP257" s="18">
        <f t="shared" si="367"/>
        <v>4.5515813414481835E-5</v>
      </c>
      <c r="AQ257" s="18">
        <f t="shared" si="368"/>
        <v>6.6183038638820806E-6</v>
      </c>
      <c r="AR257" s="18">
        <f t="shared" si="369"/>
        <v>1.2003396939474658E-4</v>
      </c>
      <c r="AS257" s="18">
        <f t="shared" si="370"/>
        <v>1.1391051109759983E-4</v>
      </c>
      <c r="AT257" s="18">
        <f t="shared" si="371"/>
        <v>5.4049718608590402E-5</v>
      </c>
      <c r="AU257" s="18">
        <f t="shared" si="372"/>
        <v>1.7097468609458054E-5</v>
      </c>
      <c r="AV257" s="18">
        <f t="shared" si="373"/>
        <v>4.0563129704010564E-6</v>
      </c>
      <c r="AW257" s="18">
        <f t="shared" si="374"/>
        <v>1.1803820643319298E-8</v>
      </c>
      <c r="AX257" s="18">
        <f t="shared" si="375"/>
        <v>2.1952742513040005E-4</v>
      </c>
      <c r="AY257" s="18">
        <f t="shared" si="376"/>
        <v>1.2768302679669037E-4</v>
      </c>
      <c r="AZ257" s="18">
        <f t="shared" si="377"/>
        <v>3.7131933111046012E-5</v>
      </c>
      <c r="BA257" s="18">
        <f t="shared" si="378"/>
        <v>7.1989754167227832E-6</v>
      </c>
      <c r="BB257" s="18">
        <f t="shared" si="379"/>
        <v>1.0467792013869453E-6</v>
      </c>
      <c r="BC257" s="18">
        <f t="shared" si="380"/>
        <v>1.2176696077177187E-7</v>
      </c>
      <c r="BD257" s="18">
        <f t="shared" si="381"/>
        <v>1.1635828281013681E-5</v>
      </c>
      <c r="BE257" s="18">
        <f t="shared" si="382"/>
        <v>1.1042233737812093E-5</v>
      </c>
      <c r="BF257" s="18">
        <f t="shared" si="383"/>
        <v>5.2394605255318057E-6</v>
      </c>
      <c r="BG257" s="18">
        <f t="shared" si="384"/>
        <v>1.6573909017823636E-6</v>
      </c>
      <c r="BH257" s="18">
        <f t="shared" si="385"/>
        <v>3.9321003392312141E-7</v>
      </c>
      <c r="BI257" s="18">
        <f t="shared" si="386"/>
        <v>7.4630133717543546E-8</v>
      </c>
      <c r="BJ257" s="19">
        <f t="shared" si="387"/>
        <v>0.42936661752495975</v>
      </c>
      <c r="BK257" s="19">
        <f t="shared" si="388"/>
        <v>0.35350417694118891</v>
      </c>
      <c r="BL257" s="19">
        <f t="shared" si="389"/>
        <v>0.21009737429340589</v>
      </c>
      <c r="BM257" s="19">
        <f t="shared" si="390"/>
        <v>0.1988128280626183</v>
      </c>
      <c r="BN257" s="19">
        <f t="shared" si="391"/>
        <v>0.80112418883658154</v>
      </c>
    </row>
    <row r="258" spans="1:66" x14ac:dyDescent="0.25">
      <c r="A258" t="s">
        <v>27</v>
      </c>
      <c r="B258" t="s">
        <v>28</v>
      </c>
      <c r="C258" t="s">
        <v>297</v>
      </c>
      <c r="D258" s="11">
        <v>44291</v>
      </c>
      <c r="E258" s="10">
        <f>VLOOKUP(A258,home!$A$2:$E$405,3,FALSE)</f>
        <v>1.3026</v>
      </c>
      <c r="F258" s="10">
        <f>VLOOKUP(B258,home!$B$2:$E$405,3,FALSE)</f>
        <v>1.1717</v>
      </c>
      <c r="G258" s="10">
        <f>VLOOKUP(C258,away!$B$2:$E$405,4,FALSE)</f>
        <v>0.88890000000000002</v>
      </c>
      <c r="H258" s="10">
        <f>VLOOKUP(A258,away!$A$2:$E$405,3,FALSE)</f>
        <v>1.1000000000000001</v>
      </c>
      <c r="I258" s="10">
        <f>VLOOKUP(C258,away!$B$2:$E$405,3,FALSE)</f>
        <v>0.90910000000000002</v>
      </c>
      <c r="J258" s="10">
        <f>VLOOKUP(B258,home!$B$2:$E$405,4,FALSE)</f>
        <v>0.66990000000000005</v>
      </c>
      <c r="K258" s="12">
        <f t="shared" ref="K258:K266" si="392">E258*F258*G258</f>
        <v>1.356689331738</v>
      </c>
      <c r="L258" s="12">
        <f t="shared" ref="L258:L266" si="393">H258*I258*J258</f>
        <v>0.66990669900000011</v>
      </c>
      <c r="M258" s="13">
        <f t="shared" ref="M258:M260" si="394">_xlfn.POISSON.DIST(0,K258,FALSE) * _xlfn.POISSON.DIST(0,L258,FALSE)</f>
        <v>0.13178334498236255</v>
      </c>
      <c r="N258" s="13">
        <f t="shared" ref="N258:N260" si="395">_xlfn.POISSON.DIST(1,K258,FALSE) * _xlfn.POISSON.DIST(0,L258,FALSE)</f>
        <v>0.17878905823831973</v>
      </c>
      <c r="O258" s="13">
        <f t="shared" ref="O258:O260" si="396">_xlfn.POISSON.DIST(0,K258,FALSE) * _xlfn.POISSON.DIST(1,L258,FALSE)</f>
        <v>8.8282545620312722E-2</v>
      </c>
      <c r="P258" s="13">
        <f t="shared" ref="P258:P260" si="397">_xlfn.POISSON.DIST(1,K258,FALSE) * _xlfn.POISSON.DIST(1,L258,FALSE)</f>
        <v>0.11977198782175155</v>
      </c>
      <c r="Q258" s="13">
        <f t="shared" ref="Q258:Q260" si="398">_xlfn.POISSON.DIST(2,K258,FALSE) * _xlfn.POISSON.DIST(0,L258,FALSE)</f>
        <v>0.1212806039717062</v>
      </c>
      <c r="R258" s="13">
        <f t="shared" ref="R258:R260" si="399">_xlfn.POISSON.DIST(0,K258,FALSE) * _xlfn.POISSON.DIST(2,L258,FALSE)</f>
        <v>2.9570534357910301E-2</v>
      </c>
      <c r="S258" s="13">
        <f t="shared" ref="S258:S260" si="400">_xlfn.POISSON.DIST(2,K258,FALSE) * _xlfn.POISSON.DIST(2,L258,FALSE)</f>
        <v>2.7213850636235059E-2</v>
      </c>
      <c r="T258" s="13">
        <f t="shared" ref="T258:T260" si="401">_xlfn.POISSON.DIST(2,K258,FALSE) * _xlfn.POISSON.DIST(1,L258,FALSE)</f>
        <v>8.1246689059412014E-2</v>
      </c>
      <c r="U258" s="13">
        <f t="shared" ref="U258:U260" si="402">_xlfn.POISSON.DIST(1,K258,FALSE) * _xlfn.POISSON.DIST(2,L258,FALSE)</f>
        <v>4.0118028497168889E-2</v>
      </c>
      <c r="V258" s="13">
        <f t="shared" ref="V258:V260" si="403">_xlfn.POISSON.DIST(3,K258,FALSE) * _xlfn.POISSON.DIST(3,L258,FALSE)</f>
        <v>2.7481612907258634E-3</v>
      </c>
      <c r="W258" s="13">
        <f t="shared" ref="W258:W260" si="404">_xlfn.POISSON.DIST(3,K258,FALSE) * _xlfn.POISSON.DIST(0,L258,FALSE)</f>
        <v>5.4846700518385028E-2</v>
      </c>
      <c r="X258" s="13">
        <f t="shared" ref="X258:X260" si="405">_xlfn.POISSON.DIST(3,K258,FALSE) * _xlfn.POISSON.DIST(1,L258,FALSE)</f>
        <v>3.6742172095312907E-2</v>
      </c>
      <c r="Y258" s="13">
        <f t="shared" ref="Y258:Y260" si="406">_xlfn.POISSON.DIST(3,K258,FALSE) * _xlfn.POISSON.DIST(2,L258,FALSE)</f>
        <v>1.2306913611230492E-2</v>
      </c>
      <c r="Z258" s="13">
        <f t="shared" ref="Z258:Z260" si="407">_xlfn.POISSON.DIST(0,K258,FALSE) * _xlfn.POISSON.DIST(3,L258,FALSE)</f>
        <v>6.6031663531245927E-3</v>
      </c>
      <c r="AA258" s="13">
        <f t="shared" ref="AA258:AA260" si="408">_xlfn.POISSON.DIST(1,K258,FALSE) * _xlfn.POISSON.DIST(3,L258,FALSE)</f>
        <v>8.958445346975449E-3</v>
      </c>
      <c r="AB258" s="13">
        <f t="shared" ref="AB258:AB260" si="409">_xlfn.POISSON.DIST(2,K258,FALSE) * _xlfn.POISSON.DIST(3,L258,FALSE)</f>
        <v>6.0769136155997602E-3</v>
      </c>
      <c r="AC258" s="13">
        <f t="shared" ref="AC258:AC260" si="410">_xlfn.POISSON.DIST(4,K258,FALSE) * _xlfn.POISSON.DIST(4,L258,FALSE)</f>
        <v>1.5610505480087399E-4</v>
      </c>
      <c r="AD258" s="13">
        <f t="shared" ref="AD258:AD260" si="411">_xlfn.POISSON.DIST(4,K258,FALSE) * _xlfn.POISSON.DIST(0,L258,FALSE)</f>
        <v>1.8602483368580496E-2</v>
      </c>
      <c r="AE258" s="13">
        <f t="shared" ref="AE258:AE260" si="412">_xlfn.POISSON.DIST(4,K258,FALSE) * _xlfn.POISSON.DIST(1,L258,FALSE)</f>
        <v>1.2461928226648163E-2</v>
      </c>
      <c r="AF258" s="13">
        <f t="shared" ref="AF258:AF260" si="413">_xlfn.POISSON.DIST(4,K258,FALSE) * _xlfn.POISSON.DIST(2,L258,FALSE)</f>
        <v>4.1741646007443971E-3</v>
      </c>
      <c r="AG258" s="13">
        <f t="shared" ref="AG258:AG260" si="414">_xlfn.POISSON.DIST(4,K258,FALSE) * _xlfn.POISSON.DIST(3,L258,FALSE)</f>
        <v>9.3210027625577742E-4</v>
      </c>
      <c r="AH258" s="13">
        <f t="shared" ref="AH258:AH260" si="415">_xlfn.POISSON.DIST(0,K258,FALSE) * _xlfn.POISSON.DIST(4,L258,FALSE)</f>
        <v>1.105876343642391E-3</v>
      </c>
      <c r="AI258" s="13">
        <f t="shared" ref="AI258:AI260" si="416">_xlfn.POISSON.DIST(1,K258,FALSE) * _xlfn.POISSON.DIST(4,L258,FALSE)</f>
        <v>1.500330637641058E-3</v>
      </c>
      <c r="AJ258" s="13">
        <f t="shared" ref="AJ258:AJ260" si="417">_xlfn.POISSON.DIST(2,K258,FALSE) * _xlfn.POISSON.DIST(4,L258,FALSE)</f>
        <v>1.0177412850836476E-3</v>
      </c>
      <c r="AK258" s="13">
        <f t="shared" ref="AK258:AK260" si="418">_xlfn.POISSON.DIST(3,K258,FALSE) * _xlfn.POISSON.DIST(4,L258,FALSE)</f>
        <v>4.6025291464743561E-4</v>
      </c>
      <c r="AL258" s="13">
        <f t="shared" ref="AL258:AL260" si="419">_xlfn.POISSON.DIST(5,K258,FALSE) * _xlfn.POISSON.DIST(5,L258,FALSE)</f>
        <v>5.6750760803731296E-6</v>
      </c>
      <c r="AM258" s="13">
        <f t="shared" ref="AM258:AM260" si="420">_xlfn.POISSON.DIST(5,K258,FALSE) * _xlfn.POISSON.DIST(0,L258,FALSE)</f>
        <v>5.0475581459973459E-3</v>
      </c>
      <c r="AN258" s="13">
        <f t="shared" ref="AN258:AN260" si="421">_xlfn.POISSON.DIST(5,K258,FALSE) * _xlfn.POISSON.DIST(1,L258,FALSE)</f>
        <v>3.3813930155956432E-3</v>
      </c>
      <c r="AO258" s="13">
        <f t="shared" ref="AO258:AO260" si="422">_xlfn.POISSON.DIST(5,K258,FALSE) * _xlfn.POISSON.DIST(2,L258,FALSE)</f>
        <v>1.1326089165496665E-3</v>
      </c>
      <c r="AP258" s="13">
        <f t="shared" ref="AP258:AP260" si="423">_xlfn.POISSON.DIST(5,K258,FALSE) * _xlfn.POISSON.DIST(3,L258,FALSE)</f>
        <v>2.5291410018125118E-4</v>
      </c>
      <c r="AQ258" s="13">
        <f t="shared" ref="AQ258:AQ260" si="424">_xlfn.POISSON.DIST(5,K258,FALSE) * _xlfn.POISSON.DIST(4,L258,FALSE)</f>
        <v>4.2357212495744323E-5</v>
      </c>
      <c r="AR258" s="13">
        <f t="shared" ref="AR258:AR260" si="425">_xlfn.POISSON.DIST(0,K258,FALSE) * _xlfn.POISSON.DIST(5,L258,FALSE)</f>
        <v>1.4816679417433285E-4</v>
      </c>
      <c r="AS258" s="13">
        <f t="shared" ref="AS258:AS260" si="426">_xlfn.POISSON.DIST(1,K258,FALSE) * _xlfn.POISSON.DIST(5,L258,FALSE)</f>
        <v>2.0101630897413741E-4</v>
      </c>
      <c r="AT258" s="13">
        <f t="shared" ref="AT258:AT260" si="427">_xlfn.POISSON.DIST(2,K258,FALSE) * _xlfn.POISSON.DIST(5,L258,FALSE)</f>
        <v>1.3635834094528093E-4</v>
      </c>
      <c r="AU258" s="13">
        <f t="shared" ref="AU258:AU260" si="428">_xlfn.POISSON.DIST(3,K258,FALSE) * _xlfn.POISSON.DIST(5,L258,FALSE)</f>
        <v>6.1665302151318505E-5</v>
      </c>
      <c r="AV258" s="13">
        <f t="shared" ref="AV258:AV260" si="429">_xlfn.POISSON.DIST(4,K258,FALSE) * _xlfn.POISSON.DIST(5,L258,FALSE)</f>
        <v>2.0915164391773532E-5</v>
      </c>
      <c r="AW258" s="13">
        <f t="shared" ref="AW258:AW260" si="430">_xlfn.POISSON.DIST(6,K258,FALSE) * _xlfn.POISSON.DIST(6,L258,FALSE)</f>
        <v>1.4327285592983737E-7</v>
      </c>
      <c r="AX258" s="13">
        <f t="shared" ref="AX258:AX260" si="431">_xlfn.POISSON.DIST(6,K258,FALSE) * _xlfn.POISSON.DIST(0,L258,FALSE)</f>
        <v>1.1413280480003052E-3</v>
      </c>
      <c r="AY258" s="13">
        <f t="shared" ref="AY258:AY260" si="432">_xlfn.POISSON.DIST(6,K258,FALSE) * _xlfn.POISSON.DIST(1,L258,FALSE)</f>
        <v>7.6458330511199816E-4</v>
      </c>
      <c r="AZ258" s="13">
        <f t="shared" ref="AZ258:AZ260" si="433">_xlfn.POISSON.DIST(6,K258,FALSE) * _xlfn.POISSON.DIST(2,L258,FALSE)</f>
        <v>2.5609973901904429E-4</v>
      </c>
      <c r="BA258" s="13">
        <f t="shared" ref="BA258:BA260" si="434">_xlfn.POISSON.DIST(6,K258,FALSE) * _xlfn.POISSON.DIST(3,L258,FALSE)</f>
        <v>5.718764359366982E-5</v>
      </c>
      <c r="BB258" s="13">
        <f t="shared" ref="BB258:BB260" si="435">_xlfn.POISSON.DIST(6,K258,FALSE) * _xlfn.POISSON.DIST(4,L258,FALSE)</f>
        <v>9.5775963858559627E-6</v>
      </c>
      <c r="BC258" s="13">
        <f t="shared" ref="BC258:BC260" si="436">_xlfn.POISSON.DIST(6,K258,FALSE) * _xlfn.POISSON.DIST(5,L258,FALSE)</f>
        <v>1.2832191958406204E-6</v>
      </c>
      <c r="BD258" s="13">
        <f t="shared" ref="BD258:BD260" si="437">_xlfn.POISSON.DIST(0,K258,FALSE) * _xlfn.POISSON.DIST(6,L258,FALSE)</f>
        <v>1.6542987997789953E-5</v>
      </c>
      <c r="BE258" s="13">
        <f t="shared" ref="BE258:BE260" si="438">_xlfn.POISSON.DIST(1,K258,FALSE) * _xlfn.POISSON.DIST(6,L258,FALSE)</f>
        <v>2.2443695331671403E-5</v>
      </c>
      <c r="BF258" s="13">
        <f t="shared" ref="BF258:BF260" si="439">_xlfn.POISSON.DIST(2,K258,FALSE) * _xlfn.POISSON.DIST(6,L258,FALSE)</f>
        <v>1.5224561010628278E-5</v>
      </c>
      <c r="BG258" s="13">
        <f t="shared" ref="BG258:BG260" si="440">_xlfn.POISSON.DIST(3,K258,FALSE) * _xlfn.POISSON.DIST(6,L258,FALSE)</f>
        <v>6.8849998345045608E-6</v>
      </c>
      <c r="BH258" s="13">
        <f t="shared" ref="BH258:BH260" si="441">_xlfn.POISSON.DIST(4,K258,FALSE) * _xlfn.POISSON.DIST(6,L258,FALSE)</f>
        <v>2.3352014561225575E-6</v>
      </c>
      <c r="BI258" s="13">
        <f t="shared" ref="BI258:BI260" si="442">_xlfn.POISSON.DIST(5,K258,FALSE) * _xlfn.POISSON.DIST(6,L258,FALSE)</f>
        <v>6.3362858059610343E-7</v>
      </c>
      <c r="BJ258" s="14">
        <f t="shared" ref="BJ258:BJ260" si="443">SUM(N258,Q258,T258,W258,X258,Y258,AD258,AE258,AF258,AG258,AM258,AN258,AO258,AP258,AQ258,AX258,AY258,AZ258,BA258,BB258,BC258)</f>
        <v>0.53346970490872136</v>
      </c>
      <c r="BK258" s="14">
        <f t="shared" ref="BK258:BK260" si="444">SUM(M258,P258,S258,V258,AC258,AL258,AY258)</f>
        <v>0.28244370816706821</v>
      </c>
      <c r="BL258" s="14">
        <f t="shared" ref="BL258:BL260" si="445">SUM(O258,R258,U258,AA258,AB258,AH258,AI258,AJ258,AK258,AR258,AS258,AT258,AU258,AV258,BD258,BE258,BF258,BG258,BH258,BI258)</f>
        <v>0.17772285560382983</v>
      </c>
      <c r="BM258" s="14">
        <f t="shared" ref="BM258:BM260" si="446">SUM(S258:BI258)</f>
        <v>0.32999692000812497</v>
      </c>
      <c r="BN258" s="14">
        <f t="shared" ref="BN258:BN260" si="447">SUM(M258:R258)</f>
        <v>0.66947807499236311</v>
      </c>
    </row>
    <row r="259" spans="1:66" x14ac:dyDescent="0.25">
      <c r="A259" t="s">
        <v>27</v>
      </c>
      <c r="B259" t="s">
        <v>186</v>
      </c>
      <c r="C259" t="s">
        <v>29</v>
      </c>
      <c r="D259" s="11">
        <v>44291</v>
      </c>
      <c r="E259" s="10">
        <f>VLOOKUP(A259,home!$A$2:$E$405,3,FALSE)</f>
        <v>1.3026</v>
      </c>
      <c r="F259" s="10">
        <f>VLOOKUP(B259,home!$B$2:$E$405,3,FALSE)</f>
        <v>1.0101</v>
      </c>
      <c r="G259" s="10">
        <f>VLOOKUP(C259,away!$B$2:$E$405,4,FALSE)</f>
        <v>1.1717</v>
      </c>
      <c r="H259" s="10">
        <f>VLOOKUP(A259,away!$A$2:$E$405,3,FALSE)</f>
        <v>1.1000000000000001</v>
      </c>
      <c r="I259" s="10">
        <f>VLOOKUP(C259,away!$B$2:$E$405,3,FALSE)</f>
        <v>0.622</v>
      </c>
      <c r="J259" s="10">
        <f>VLOOKUP(B259,home!$B$2:$E$405,4,FALSE)</f>
        <v>0.66990000000000005</v>
      </c>
      <c r="K259" s="12">
        <f t="shared" si="392"/>
        <v>1.5416716098419998</v>
      </c>
      <c r="L259" s="12">
        <f t="shared" si="393"/>
        <v>0.45834558000000003</v>
      </c>
      <c r="M259" s="13">
        <f t="shared" si="394"/>
        <v>0.13533295686447189</v>
      </c>
      <c r="N259" s="13">
        <f t="shared" si="395"/>
        <v>0.20863897747392826</v>
      </c>
      <c r="O259" s="13">
        <f t="shared" si="396"/>
        <v>6.2029262607161358E-2</v>
      </c>
      <c r="P259" s="13">
        <f t="shared" si="397"/>
        <v>9.5628753140894598E-2</v>
      </c>
      <c r="Q259" s="13">
        <f t="shared" si="398"/>
        <v>0.16082639413900993</v>
      </c>
      <c r="R259" s="13">
        <f t="shared" si="399"/>
        <v>1.4215419173325843E-2</v>
      </c>
      <c r="S259" s="13">
        <f t="shared" si="400"/>
        <v>1.689325837393808E-2</v>
      </c>
      <c r="T259" s="13">
        <f t="shared" si="401"/>
        <v>7.3714066900953112E-2</v>
      </c>
      <c r="U259" s="13">
        <f t="shared" si="402"/>
        <v>2.1915508161520079E-2</v>
      </c>
      <c r="V259" s="13">
        <f t="shared" si="403"/>
        <v>1.3263429628309529E-3</v>
      </c>
      <c r="W259" s="13">
        <f t="shared" si="404"/>
        <v>8.264716198579046E-2</v>
      </c>
      <c r="X259" s="13">
        <f t="shared" si="405"/>
        <v>3.7880961395731085E-2</v>
      </c>
      <c r="Y259" s="13">
        <f t="shared" si="406"/>
        <v>8.6812856109419866E-3</v>
      </c>
      <c r="Z259" s="13">
        <f t="shared" si="407"/>
        <v>2.1718581819803844E-3</v>
      </c>
      <c r="AA259" s="13">
        <f t="shared" si="408"/>
        <v>3.3482920997622181E-3</v>
      </c>
      <c r="AB259" s="13">
        <f t="shared" si="409"/>
        <v>2.5809834358308352E-3</v>
      </c>
      <c r="AC259" s="13">
        <f t="shared" si="410"/>
        <v>5.8576143752877274E-5</v>
      </c>
      <c r="AD259" s="13">
        <f t="shared" si="411"/>
        <v>3.1853695816876512E-2</v>
      </c>
      <c r="AE259" s="13">
        <f t="shared" si="412"/>
        <v>1.4600000684329841E-2</v>
      </c>
      <c r="AF259" s="13">
        <f t="shared" si="413"/>
        <v>3.3459228908297787E-3</v>
      </c>
      <c r="AG259" s="13">
        <f t="shared" si="414"/>
        <v>5.1119632267755048E-4</v>
      </c>
      <c r="AH259" s="13">
        <f t="shared" si="415"/>
        <v>2.4886539952438625E-4</v>
      </c>
      <c r="AI259" s="13">
        <f t="shared" si="416"/>
        <v>3.8366872111873296E-4</v>
      </c>
      <c r="AJ259" s="13">
        <f t="shared" si="417"/>
        <v>2.9574558746656924E-4</v>
      </c>
      <c r="AK259" s="13">
        <f t="shared" si="418"/>
        <v>1.5198085864441793E-4</v>
      </c>
      <c r="AL259" s="13">
        <f t="shared" si="419"/>
        <v>1.6556391645234196E-6</v>
      </c>
      <c r="AM259" s="13">
        <f t="shared" si="420"/>
        <v>9.8215877018842709E-3</v>
      </c>
      <c r="AN259" s="13">
        <f t="shared" si="421"/>
        <v>4.5016813117410136E-3</v>
      </c>
      <c r="AO259" s="13">
        <f t="shared" si="422"/>
        <v>1.0316628659025478E-3</v>
      </c>
      <c r="AP259" s="13">
        <f t="shared" si="423"/>
        <v>1.5761937154552184E-4</v>
      </c>
      <c r="AQ259" s="13">
        <f t="shared" si="424"/>
        <v>1.806103556756693E-5</v>
      </c>
      <c r="AR259" s="13">
        <f t="shared" si="425"/>
        <v>2.2813271177387322E-5</v>
      </c>
      <c r="AS259" s="13">
        <f t="shared" si="426"/>
        <v>3.5170572501804803E-5</v>
      </c>
      <c r="AT259" s="13">
        <f t="shared" si="427"/>
        <v>2.7110736563961099E-5</v>
      </c>
      <c r="AU259" s="13">
        <f t="shared" si="428"/>
        <v>1.3931950960854758E-5</v>
      </c>
      <c r="AV259" s="13">
        <f t="shared" si="429"/>
        <v>5.3696233165151854E-6</v>
      </c>
      <c r="AW259" s="13">
        <f t="shared" si="430"/>
        <v>3.2497362353741194E-8</v>
      </c>
      <c r="AX259" s="13">
        <f t="shared" si="431"/>
        <v>2.5236104872613848E-3</v>
      </c>
      <c r="AY259" s="13">
        <f t="shared" si="432"/>
        <v>1.1566857124779022E-3</v>
      </c>
      <c r="AZ259" s="13">
        <f t="shared" si="433"/>
        <v>2.6508089188169865E-4</v>
      </c>
      <c r="BA259" s="13">
        <f t="shared" si="434"/>
        <v>4.0499551712144821E-5</v>
      </c>
      <c r="BB259" s="13">
        <f t="shared" si="435"/>
        <v>4.6406976298107538E-6</v>
      </c>
      <c r="BC259" s="13">
        <f t="shared" si="436"/>
        <v>4.2540864934804729E-7</v>
      </c>
      <c r="BD259" s="13">
        <f t="shared" si="437"/>
        <v>1.7427270015828108E-6</v>
      </c>
      <c r="BE259" s="13">
        <f t="shared" si="438"/>
        <v>2.6867127420452933E-6</v>
      </c>
      <c r="BF259" s="13">
        <f t="shared" si="439"/>
        <v>2.0710143791059908E-6</v>
      </c>
      <c r="BG259" s="13">
        <f t="shared" si="440"/>
        <v>1.0642746906140875E-6</v>
      </c>
      <c r="BH259" s="13">
        <f t="shared" si="441"/>
        <v>4.1019051889827894E-7</v>
      </c>
      <c r="BI259" s="13">
        <f t="shared" si="442"/>
        <v>1.264758155223669E-7</v>
      </c>
      <c r="BJ259" s="14">
        <f t="shared" si="443"/>
        <v>0.6422212182573217</v>
      </c>
      <c r="BK259" s="14">
        <f t="shared" si="444"/>
        <v>0.25039822883753082</v>
      </c>
      <c r="BL259" s="14">
        <f t="shared" si="445"/>
        <v>0.10528222359402274</v>
      </c>
      <c r="BM259" s="14">
        <f t="shared" si="446"/>
        <v>0.3222451122569483</v>
      </c>
      <c r="BN259" s="14">
        <f t="shared" si="447"/>
        <v>0.67667176339879176</v>
      </c>
    </row>
    <row r="260" spans="1:66" x14ac:dyDescent="0.25">
      <c r="A260" t="s">
        <v>27</v>
      </c>
      <c r="B260" t="s">
        <v>298</v>
      </c>
      <c r="C260" t="s">
        <v>189</v>
      </c>
      <c r="D260" s="11">
        <v>44291</v>
      </c>
      <c r="E260" s="10">
        <f>VLOOKUP(A260,home!$A$2:$E$405,3,FALSE)</f>
        <v>1.3026</v>
      </c>
      <c r="F260" s="10">
        <f>VLOOKUP(B260,home!$B$2:$E$405,3,FALSE)</f>
        <v>1.5354000000000001</v>
      </c>
      <c r="G260" s="10">
        <f>VLOOKUP(C260,away!$B$2:$E$405,4,FALSE)</f>
        <v>1.0909</v>
      </c>
      <c r="H260" s="10">
        <f>VLOOKUP(A260,away!$A$2:$E$405,3,FALSE)</f>
        <v>1.1000000000000001</v>
      </c>
      <c r="I260" s="10">
        <f>VLOOKUP(C260,away!$B$2:$E$405,3,FALSE)</f>
        <v>0.66990000000000005</v>
      </c>
      <c r="J260" s="10">
        <f>VLOOKUP(B260,home!$B$2:$E$405,4,FALSE)</f>
        <v>0.7177</v>
      </c>
      <c r="K260" s="12">
        <f t="shared" si="392"/>
        <v>2.1818131344360001</v>
      </c>
      <c r="L260" s="12">
        <f t="shared" si="393"/>
        <v>0.52886595300000017</v>
      </c>
      <c r="M260" s="13">
        <f t="shared" si="394"/>
        <v>6.6491637744121257E-2</v>
      </c>
      <c r="N260" s="13">
        <f t="shared" si="395"/>
        <v>0.14507232856028424</v>
      </c>
      <c r="O260" s="13">
        <f t="shared" si="396"/>
        <v>3.5165163362075473E-2</v>
      </c>
      <c r="P260" s="13">
        <f t="shared" si="397"/>
        <v>7.6723815297963877E-2</v>
      </c>
      <c r="Q260" s="13">
        <f t="shared" si="398"/>
        <v>0.15826035594802157</v>
      </c>
      <c r="R260" s="13">
        <f t="shared" si="399"/>
        <v>9.2988288169423665E-3</v>
      </c>
      <c r="S260" s="13">
        <f t="shared" si="400"/>
        <v>2.2132647177864579E-2</v>
      </c>
      <c r="T260" s="13">
        <f t="shared" si="401"/>
        <v>8.3698513970569682E-2</v>
      </c>
      <c r="U260" s="13">
        <f t="shared" si="402"/>
        <v>2.0288306847676827E-2</v>
      </c>
      <c r="V260" s="13">
        <f t="shared" si="403"/>
        <v>2.8376185366083342E-3</v>
      </c>
      <c r="W260" s="13">
        <f t="shared" si="404"/>
        <v>0.11509817442263667</v>
      </c>
      <c r="X260" s="13">
        <f t="shared" si="405"/>
        <v>6.0871505704587985E-2</v>
      </c>
      <c r="Y260" s="13">
        <f t="shared" si="406"/>
        <v>1.6096433437500935E-2</v>
      </c>
      <c r="Z260" s="13">
        <f t="shared" si="407"/>
        <v>1.6392779880186966E-3</v>
      </c>
      <c r="AA260" s="13">
        <f t="shared" si="408"/>
        <v>3.5765982452510116E-3</v>
      </c>
      <c r="AB260" s="13">
        <f t="shared" si="409"/>
        <v>3.9017345140447057E-3</v>
      </c>
      <c r="AC260" s="13">
        <f t="shared" si="410"/>
        <v>2.0464313998272762E-4</v>
      </c>
      <c r="AD260" s="13">
        <f t="shared" si="411"/>
        <v>6.2780677176228594E-2</v>
      </c>
      <c r="AE260" s="13">
        <f t="shared" si="412"/>
        <v>3.3202562664791498E-2</v>
      </c>
      <c r="AF260" s="13">
        <f t="shared" si="413"/>
        <v>8.7798524728785899E-3</v>
      </c>
      <c r="AG260" s="13">
        <f t="shared" si="414"/>
        <v>1.5477883484227813E-3</v>
      </c>
      <c r="AH260" s="13">
        <f t="shared" si="415"/>
        <v>2.1673957884135768E-4</v>
      </c>
      <c r="AI260" s="13">
        <f t="shared" si="416"/>
        <v>4.7288525986820116E-4</v>
      </c>
      <c r="AJ260" s="13">
        <f t="shared" si="417"/>
        <v>5.1587363553081138E-4</v>
      </c>
      <c r="AK260" s="13">
        <f t="shared" si="418"/>
        <v>3.7517995790345806E-4</v>
      </c>
      <c r="AL260" s="13">
        <f t="shared" si="419"/>
        <v>9.4453997565541008E-6</v>
      </c>
      <c r="AM260" s="13">
        <f t="shared" si="420"/>
        <v>2.7395141210376388E-2</v>
      </c>
      <c r="AN260" s="13">
        <f t="shared" si="421"/>
        <v>1.4488357463795287E-2</v>
      </c>
      <c r="AO260" s="13">
        <f t="shared" si="422"/>
        <v>3.8311994887473798E-3</v>
      </c>
      <c r="AP260" s="13">
        <f t="shared" si="423"/>
        <v>6.7539698958316561E-4</v>
      </c>
      <c r="AQ260" s="13">
        <f t="shared" si="424"/>
        <v>8.9298618137308007E-5</v>
      </c>
      <c r="AR260" s="13">
        <f t="shared" si="425"/>
        <v>2.2925236783350663E-5</v>
      </c>
      <c r="AS260" s="13">
        <f t="shared" si="426"/>
        <v>5.0018582723969794E-5</v>
      </c>
      <c r="AT260" s="13">
        <f t="shared" si="427"/>
        <v>5.4565600376515467E-5</v>
      </c>
      <c r="AU260" s="13">
        <f t="shared" si="428"/>
        <v>3.9683981196622466E-5</v>
      </c>
      <c r="AV260" s="13">
        <f t="shared" si="429"/>
        <v>2.164575785037554E-5</v>
      </c>
      <c r="AW260" s="13">
        <f t="shared" si="430"/>
        <v>3.0274780530635748E-7</v>
      </c>
      <c r="AX260" s="13">
        <f t="shared" si="431"/>
        <v>9.9618464854213714E-3</v>
      </c>
      <c r="AY260" s="13">
        <f t="shared" si="432"/>
        <v>5.268481435152076E-3</v>
      </c>
      <c r="AZ260" s="13">
        <f t="shared" si="433"/>
        <v>1.3931602275322555E-3</v>
      </c>
      <c r="BA260" s="13">
        <f t="shared" si="434"/>
        <v>2.4559833713851451E-4</v>
      </c>
      <c r="BB260" s="13">
        <f t="shared" si="435"/>
        <v>3.2472149656493947E-5</v>
      </c>
      <c r="BC260" s="13">
        <f t="shared" si="436"/>
        <v>3.4346828748080604E-6</v>
      </c>
      <c r="BD260" s="13">
        <f t="shared" si="437"/>
        <v>2.0207295331962341E-6</v>
      </c>
      <c r="BE260" s="13">
        <f t="shared" si="438"/>
        <v>4.4088542366702706E-6</v>
      </c>
      <c r="BF260" s="13">
        <f t="shared" si="439"/>
        <v>4.8096480406905032E-6</v>
      </c>
      <c r="BG260" s="13">
        <f t="shared" si="440"/>
        <v>3.4979177557309709E-6</v>
      </c>
      <c r="BH260" s="13">
        <f t="shared" si="441"/>
        <v>1.9079507256576822E-6</v>
      </c>
      <c r="BI260" s="13">
        <f t="shared" si="442"/>
        <v>8.3255839061932563E-7</v>
      </c>
      <c r="BJ260" s="14">
        <f t="shared" si="443"/>
        <v>0.74879257979433755</v>
      </c>
      <c r="BK260" s="14">
        <f t="shared" si="444"/>
        <v>0.17366828873144941</v>
      </c>
      <c r="BL260" s="14">
        <f t="shared" si="445"/>
        <v>7.4017627035747602E-2</v>
      </c>
      <c r="BM260" s="14">
        <f t="shared" si="446"/>
        <v>0.50183746513279803</v>
      </c>
      <c r="BN260" s="14">
        <f t="shared" si="447"/>
        <v>0.49101212972940883</v>
      </c>
    </row>
    <row r="261" spans="1:66" x14ac:dyDescent="0.25">
      <c r="A261" t="s">
        <v>27</v>
      </c>
      <c r="B261" t="s">
        <v>188</v>
      </c>
      <c r="C261" t="s">
        <v>195</v>
      </c>
      <c r="D261" s="11">
        <v>44291</v>
      </c>
      <c r="E261" s="10">
        <f>VLOOKUP(A261,home!$A$2:$E$405,3,FALSE)</f>
        <v>1.3026</v>
      </c>
      <c r="F261" s="10">
        <f>VLOOKUP(B261,home!$B$2:$E$405,3,FALSE)</f>
        <v>1.0909</v>
      </c>
      <c r="G261" s="10">
        <f>VLOOKUP(C261,away!$B$2:$E$405,4,FALSE)</f>
        <v>0.76770000000000005</v>
      </c>
      <c r="H261" s="10">
        <f>VLOOKUP(A261,away!$A$2:$E$405,3,FALSE)</f>
        <v>1.1000000000000001</v>
      </c>
      <c r="I261" s="10">
        <f>VLOOKUP(C261,away!$B$2:$E$405,3,FALSE)</f>
        <v>1.5310999999999999</v>
      </c>
      <c r="J261" s="10">
        <f>VLOOKUP(B261,home!$B$2:$E$405,4,FALSE)</f>
        <v>0.76559999999999995</v>
      </c>
      <c r="K261" s="12">
        <f t="shared" si="392"/>
        <v>1.0909065672180001</v>
      </c>
      <c r="L261" s="12">
        <f t="shared" si="393"/>
        <v>1.2894311759999999</v>
      </c>
      <c r="M261" s="13">
        <f t="shared" ref="M261:M295" si="448">_xlfn.POISSON.DIST(0,K261,FALSE) * _xlfn.POISSON.DIST(0,L261,FALSE)</f>
        <v>9.2519324458517418E-2</v>
      </c>
      <c r="N261" s="13">
        <f t="shared" ref="N261:N295" si="449">_xlfn.POISSON.DIST(1,K261,FALSE) * _xlfn.POISSON.DIST(0,L261,FALSE)</f>
        <v>0.10092993864636959</v>
      </c>
      <c r="O261" s="13">
        <f t="shared" ref="O261:O295" si="450">_xlfn.POISSON.DIST(0,K261,FALSE) * _xlfn.POISSON.DIST(1,L261,FALSE)</f>
        <v>0.11929730133927166</v>
      </c>
      <c r="P261" s="13">
        <f t="shared" ref="P261:P295" si="451">_xlfn.POISSON.DIST(1,K261,FALSE) * _xlfn.POISSON.DIST(1,L261,FALSE)</f>
        <v>0.13014220948239616</v>
      </c>
      <c r="Q261" s="13">
        <f t="shared" ref="Q261:Q295" si="452">_xlfn.POISSON.DIST(2,K261,FALSE) * _xlfn.POISSON.DIST(0,L261,FALSE)</f>
        <v>5.5052566449117199E-2</v>
      </c>
      <c r="R261" s="13">
        <f t="shared" ref="R261:R295" si="453">_xlfn.POISSON.DIST(0,K261,FALSE) * _xlfn.POISSON.DIST(2,L261,FALSE)</f>
        <v>7.6912829779761716E-2</v>
      </c>
      <c r="S261" s="13">
        <f t="shared" ref="S261:S295" si="454">_xlfn.POISSON.DIST(2,K261,FALSE) * _xlfn.POISSON.DIST(2,L261,FALSE)</f>
        <v>4.5766100185247981E-2</v>
      </c>
      <c r="T261" s="13">
        <f t="shared" ref="T261:T295" si="455">_xlfn.POISSON.DIST(2,K261,FALSE) * _xlfn.POISSON.DIST(1,L261,FALSE)</f>
        <v>7.0986495498303326E-2</v>
      </c>
      <c r="U261" s="13">
        <f t="shared" ref="U261:U295" si="456">_xlfn.POISSON.DIST(1,K261,FALSE) * _xlfn.POISSON.DIST(2,L261,FALSE)</f>
        <v>8.3904711110062216E-2</v>
      </c>
      <c r="V261" s="13">
        <f t="shared" ref="V261:V295" si="457">_xlfn.POISSON.DIST(3,K261,FALSE) * _xlfn.POISSON.DIST(3,L261,FALSE)</f>
        <v>7.1529818018017215E-3</v>
      </c>
      <c r="W261" s="13">
        <f t="shared" ref="W261:W295" si="458">_xlfn.POISSON.DIST(3,K261,FALSE) * _xlfn.POISSON.DIST(0,L261,FALSE)</f>
        <v>2.0019068760515766E-2</v>
      </c>
      <c r="X261" s="13">
        <f t="shared" ref="X261:X295" si="459">_xlfn.POISSON.DIST(3,K261,FALSE) * _xlfn.POISSON.DIST(1,L261,FALSE)</f>
        <v>2.58132113742967E-2</v>
      </c>
      <c r="Y261" s="13">
        <f t="shared" ref="Y261:Y295" si="460">_xlfn.POISSON.DIST(3,K261,FALSE) * _xlfn.POISSON.DIST(2,L261,FALSE)</f>
        <v>1.6642179749347986E-2</v>
      </c>
      <c r="Z261" s="13">
        <f t="shared" ref="Z261:Z295" si="461">_xlfn.POISSON.DIST(0,K261,FALSE) * _xlfn.POISSON.DIST(3,L261,FALSE)</f>
        <v>3.3057933517468663E-2</v>
      </c>
      <c r="AA261" s="13">
        <f t="shared" ref="AA261:AA295" si="462">_xlfn.POISSON.DIST(1,K261,FALSE) * _xlfn.POISSON.DIST(3,L261,FALSE)</f>
        <v>3.6063116772862606E-2</v>
      </c>
      <c r="AB261" s="13">
        <f t="shared" ref="AB261:AB295" si="463">_xlfn.POISSON.DIST(2,K261,FALSE) * _xlfn.POISSON.DIST(3,L261,FALSE)</f>
        <v>1.9670745460932712E-2</v>
      </c>
      <c r="AC261" s="13">
        <f t="shared" ref="AC261:AC295" si="464">_xlfn.POISSON.DIST(4,K261,FALSE) * _xlfn.POISSON.DIST(4,L261,FALSE)</f>
        <v>6.2885839088354021E-4</v>
      </c>
      <c r="AD261" s="13">
        <f t="shared" ref="AD261:AD295" si="465">_xlfn.POISSON.DIST(4,K261,FALSE) * _xlfn.POISSON.DIST(0,L261,FALSE)</f>
        <v>5.4597333951088385E-3</v>
      </c>
      <c r="AE261" s="13">
        <f t="shared" ref="AE261:AE295" si="466">_xlfn.POISSON.DIST(4,K261,FALSE) * _xlfn.POISSON.DIST(1,L261,FALSE)</f>
        <v>7.0399504523016611E-3</v>
      </c>
      <c r="AF261" s="13">
        <f t="shared" ref="AF261:AF295" si="467">_xlfn.POISSON.DIST(4,K261,FALSE) * _xlfn.POISSON.DIST(2,L261,FALSE)</f>
        <v>4.5387657953465319E-3</v>
      </c>
      <c r="AG261" s="13">
        <f t="shared" ref="AG261:AG295" si="468">_xlfn.POISSON.DIST(4,K261,FALSE) * _xlfn.POISSON.DIST(3,L261,FALSE)</f>
        <v>1.950808705694085E-3</v>
      </c>
      <c r="AH261" s="13">
        <f t="shared" ref="AH261:AH295" si="469">_xlfn.POISSON.DIST(0,K261,FALSE) * _xlfn.POISSON.DIST(4,L261,FALSE)</f>
        <v>1.0656482522889855E-2</v>
      </c>
      <c r="AI261" s="13">
        <f t="shared" ref="AI261:AI295" si="470">_xlfn.POISSON.DIST(1,K261,FALSE) * _xlfn.POISSON.DIST(4,L261,FALSE)</f>
        <v>1.1625226767664384E-2</v>
      </c>
      <c r="AJ261" s="13">
        <f t="shared" ref="AJ261:AJ295" si="471">_xlfn.POISSON.DIST(2,K261,FALSE) * _xlfn.POISSON.DIST(4,L261,FALSE)</f>
        <v>6.3410181131217797E-3</v>
      </c>
      <c r="AK261" s="13">
        <f t="shared" ref="AK261:AK295" si="472">_xlfn.POISSON.DIST(3,K261,FALSE) * _xlfn.POISSON.DIST(4,L261,FALSE)</f>
        <v>2.3058194341509471E-3</v>
      </c>
      <c r="AL261" s="13">
        <f t="shared" ref="AL261:AL295" si="473">_xlfn.POISSON.DIST(5,K261,FALSE) * _xlfn.POISSON.DIST(5,L261,FALSE)</f>
        <v>3.5383319504380103E-5</v>
      </c>
      <c r="AM261" s="13">
        <f t="shared" ref="AM261:AM295" si="474">_xlfn.POISSON.DIST(5,K261,FALSE) * _xlfn.POISSON.DIST(0,L261,FALSE)</f>
        <v>1.1912118031967324E-3</v>
      </c>
      <c r="AN261" s="13">
        <f t="shared" ref="AN261:AN295" si="475">_xlfn.POISSON.DIST(5,K261,FALSE) * _xlfn.POISSON.DIST(1,L261,FALSE)</f>
        <v>1.5359856362610429E-3</v>
      </c>
      <c r="AO261" s="13">
        <f t="shared" ref="AO261:AO295" si="476">_xlfn.POISSON.DIST(5,K261,FALSE) * _xlfn.POISSON.DIST(2,L261,FALSE)</f>
        <v>9.9027388264159247E-4</v>
      </c>
      <c r="AP261" s="13">
        <f t="shared" ref="AP261:AP295" si="477">_xlfn.POISSON.DIST(5,K261,FALSE) * _xlfn.POISSON.DIST(3,L261,FALSE)</f>
        <v>4.2563000568554495E-4</v>
      </c>
      <c r="AQ261" s="13">
        <f t="shared" ref="AQ261:AQ295" si="478">_xlfn.POISSON.DIST(5,K261,FALSE) * _xlfn.POISSON.DIST(4,L261,FALSE)</f>
        <v>1.3720514969299967E-4</v>
      </c>
      <c r="AR261" s="13">
        <f t="shared" ref="AR261:AR295" si="479">_xlfn.POISSON.DIST(0,K261,FALSE) * _xlfn.POISSON.DIST(5,L261,FALSE)</f>
        <v>2.7481601583026613E-3</v>
      </c>
      <c r="AS261" s="13">
        <f t="shared" ref="AS261:AS295" si="480">_xlfn.POISSON.DIST(1,K261,FALSE) * _xlfn.POISSON.DIST(5,L261,FALSE)</f>
        <v>2.997985964459232E-3</v>
      </c>
      <c r="AT261" s="13">
        <f t="shared" ref="AT261:AT295" si="481">_xlfn.POISSON.DIST(2,K261,FALSE) * _xlfn.POISSON.DIST(5,L261,FALSE)</f>
        <v>1.6352612885279826E-3</v>
      </c>
      <c r="AU261" s="13">
        <f t="shared" ref="AU261:AU295" si="482">_xlfn.POISSON.DIST(3,K261,FALSE) * _xlfn.POISSON.DIST(5,L261,FALSE)</f>
        <v>5.946390929241818E-4</v>
      </c>
      <c r="AV261" s="13">
        <f t="shared" ref="AV261:AV295" si="483">_xlfn.POISSON.DIST(4,K261,FALSE) * _xlfn.POISSON.DIST(5,L261,FALSE)</f>
        <v>1.6217392289888613E-4</v>
      </c>
      <c r="AW261" s="13">
        <f t="shared" ref="AW261:AW295" si="484">_xlfn.POISSON.DIST(6,K261,FALSE) * _xlfn.POISSON.DIST(6,L261,FALSE)</f>
        <v>1.3825530222026016E-6</v>
      </c>
      <c r="AX261" s="13">
        <f t="shared" ref="AX261:AX295" si="485">_xlfn.POISSON.DIST(6,K261,FALSE) * _xlfn.POISSON.DIST(0,L261,FALSE)</f>
        <v>2.1658346317581843E-4</v>
      </c>
      <c r="AY261" s="13">
        <f t="shared" ref="AY261:AY295" si="486">_xlfn.POISSON.DIST(6,K261,FALSE) * _xlfn.POISSON.DIST(1,L261,FALSE)</f>
        <v>2.7926946962494821E-4</v>
      </c>
      <c r="AZ261" s="13">
        <f t="shared" ref="AZ261:AZ295" si="487">_xlfn.POISSON.DIST(6,K261,FALSE) * _xlfn.POISSON.DIST(2,L261,FALSE)</f>
        <v>1.8004938031969663E-4</v>
      </c>
      <c r="BA261" s="13">
        <f t="shared" ref="BA261:BA295" si="488">_xlfn.POISSON.DIST(6,K261,FALSE) * _xlfn.POISSON.DIST(3,L261,FALSE)</f>
        <v>7.7387094734565918E-5</v>
      </c>
      <c r="BB261" s="13">
        <f t="shared" ref="BB261:BB295" si="489">_xlfn.POISSON.DIST(6,K261,FALSE) * _xlfn.POISSON.DIST(4,L261,FALSE)</f>
        <v>2.4946333142703671E-5</v>
      </c>
      <c r="BC261" s="13">
        <f t="shared" ref="BC261:BC295" si="490">_xlfn.POISSON.DIST(6,K261,FALSE) * _xlfn.POISSON.DIST(5,L261,FALSE)</f>
        <v>6.4333159362168312E-6</v>
      </c>
      <c r="BD261" s="13">
        <f t="shared" ref="BD261:BD295" si="491">_xlfn.POISSON.DIST(0,K261,FALSE) * _xlfn.POISSON.DIST(6,L261,FALSE)</f>
        <v>5.9059389745942431E-4</v>
      </c>
      <c r="BE261" s="13">
        <f t="shared" ref="BE261:BE295" si="492">_xlfn.POISSON.DIST(1,K261,FALSE) * _xlfn.POISSON.DIST(6,L261,FALSE)</f>
        <v>6.4428276129736015E-4</v>
      </c>
      <c r="BF261" s="13">
        <f t="shared" ref="BF261:BF295" si="493">_xlfn.POISSON.DIST(2,K261,FALSE) * _xlfn.POISSON.DIST(6,L261,FALSE)</f>
        <v>3.514261477223186E-4</v>
      </c>
      <c r="BG261" s="13">
        <f t="shared" ref="BG261:BG295" si="494">_xlfn.POISSON.DIST(3,K261,FALSE) * _xlfn.POISSON.DIST(6,L261,FALSE)</f>
        <v>1.2779103081413348E-4</v>
      </c>
      <c r="BH261" s="13">
        <f t="shared" ref="BH261:BH295" si="495">_xlfn.POISSON.DIST(4,K261,FALSE) * _xlfn.POISSON.DIST(6,L261,FALSE)</f>
        <v>3.4852018686674005E-5</v>
      </c>
      <c r="BI261" s="13">
        <f t="shared" ref="BI261:BI295" si="496">_xlfn.POISSON.DIST(5,K261,FALSE) * _xlfn.POISSON.DIST(6,L261,FALSE)</f>
        <v>7.604059213219428E-6</v>
      </c>
      <c r="BJ261" s="14">
        <f t="shared" ref="BJ261:BJ295" si="497">SUM(N261,Q261,T261,W261,X261,Y261,AD261,AE261,AF261,AG261,AM261,AN261,AO261,AP261,AQ261,AX261,AY261,AZ261,BA261,BB261,BC261)</f>
        <v>0.31349769436081354</v>
      </c>
      <c r="BK261" s="14">
        <f t="shared" ref="BK261:BK295" si="498">SUM(M261,P261,S261,V261,AC261,AL261,AY261)</f>
        <v>0.27652412710797614</v>
      </c>
      <c r="BL261" s="14">
        <f t="shared" ref="BL261:BL295" si="499">SUM(O261,R261,U261,AA261,AB261,AH261,AI261,AJ261,AK261,AR261,AS261,AT261,AU261,AV261,BD261,BE261,BF261,BG261,BH261,BI261)</f>
        <v>0.37667202164302394</v>
      </c>
      <c r="BM261" s="14">
        <f t="shared" ref="BM261:BM295" si="500">SUM(S261:BI261)</f>
        <v>0.42461971955724581</v>
      </c>
      <c r="BN261" s="14">
        <f t="shared" ref="BN261:BN295" si="501">SUM(M261:R261)</f>
        <v>0.57485417015543383</v>
      </c>
    </row>
    <row r="262" spans="1:66" x14ac:dyDescent="0.25">
      <c r="A262" t="s">
        <v>27</v>
      </c>
      <c r="B262" t="s">
        <v>296</v>
      </c>
      <c r="C262" t="s">
        <v>329</v>
      </c>
      <c r="D262" s="11">
        <v>44291</v>
      </c>
      <c r="E262" s="10">
        <f>VLOOKUP(A262,home!$A$2:$E$405,3,FALSE)</f>
        <v>1.3026</v>
      </c>
      <c r="F262" s="10">
        <f>VLOOKUP(B262,home!$B$2:$E$405,3,FALSE)</f>
        <v>0.72729999999999995</v>
      </c>
      <c r="G262" s="10">
        <f>VLOOKUP(C262,away!$B$2:$E$405,4,FALSE)</f>
        <v>1.3737999999999999</v>
      </c>
      <c r="H262" s="10">
        <f>VLOOKUP(A262,away!$A$2:$E$405,3,FALSE)</f>
        <v>1.1000000000000001</v>
      </c>
      <c r="I262" s="10">
        <f>VLOOKUP(C262,away!$B$2:$E$405,3,FALSE)</f>
        <v>0.57420000000000004</v>
      </c>
      <c r="J262" s="10">
        <f>VLOOKUP(B262,home!$B$2:$E$405,4,FALSE)</f>
        <v>1.3875999999999999</v>
      </c>
      <c r="K262" s="12">
        <f t="shared" si="392"/>
        <v>1.3015119903239998</v>
      </c>
      <c r="L262" s="12">
        <f t="shared" si="393"/>
        <v>0.87643591200000004</v>
      </c>
      <c r="M262" s="13">
        <f t="shared" si="448"/>
        <v>0.1132737410805323</v>
      </c>
      <c r="N262" s="13">
        <f t="shared" si="449"/>
        <v>0.14742713220516904</v>
      </c>
      <c r="O262" s="13">
        <f t="shared" si="450"/>
        <v>9.9277174569568194E-2</v>
      </c>
      <c r="P262" s="13">
        <f t="shared" si="451"/>
        <v>0.1292104330677819</v>
      </c>
      <c r="Q262" s="13">
        <f t="shared" si="452"/>
        <v>9.5939090132054497E-2</v>
      </c>
      <c r="R262" s="13">
        <f t="shared" si="453"/>
        <v>4.3505040517331353E-2</v>
      </c>
      <c r="S262" s="13">
        <f t="shared" si="454"/>
        <v>3.6847321926301843E-2</v>
      </c>
      <c r="T262" s="13">
        <f t="shared" si="455"/>
        <v>8.4084463956337396E-2</v>
      </c>
      <c r="U262" s="13">
        <f t="shared" si="456"/>
        <v>5.6622331872838189E-2</v>
      </c>
      <c r="V262" s="13">
        <f t="shared" si="457"/>
        <v>4.6701599722241277E-3</v>
      </c>
      <c r="W262" s="13">
        <f t="shared" si="458"/>
        <v>4.1621958715881278E-2</v>
      </c>
      <c r="X262" s="13">
        <f t="shared" si="459"/>
        <v>3.647897934637976E-2</v>
      </c>
      <c r="Y262" s="13">
        <f t="shared" si="460"/>
        <v>1.5985743766136751E-2</v>
      </c>
      <c r="Z262" s="13">
        <f t="shared" si="461"/>
        <v>1.2709793287468088E-2</v>
      </c>
      <c r="AA262" s="13">
        <f t="shared" si="462"/>
        <v>1.6541948358179206E-2</v>
      </c>
      <c r="AB262" s="13">
        <f t="shared" si="463"/>
        <v>1.0764772065745319E-2</v>
      </c>
      <c r="AC262" s="13">
        <f t="shared" si="464"/>
        <v>3.3295083813703942E-4</v>
      </c>
      <c r="AD262" s="13">
        <f t="shared" si="465"/>
        <v>1.3542869582372498E-2</v>
      </c>
      <c r="AE262" s="13">
        <f t="shared" si="466"/>
        <v>1.18694572535237E-2</v>
      </c>
      <c r="AF262" s="13">
        <f t="shared" si="467"/>
        <v>5.2014092964685291E-3</v>
      </c>
      <c r="AG262" s="13">
        <f t="shared" si="468"/>
        <v>1.519567300145225E-3</v>
      </c>
      <c r="AH262" s="13">
        <f t="shared" si="469"/>
        <v>2.7848298178083926E-3</v>
      </c>
      <c r="AI262" s="13">
        <f t="shared" si="470"/>
        <v>3.6244893988894231E-3</v>
      </c>
      <c r="AJ262" s="13">
        <f t="shared" si="471"/>
        <v>2.3586582057284053E-3</v>
      </c>
      <c r="AK262" s="13">
        <f t="shared" si="472"/>
        <v>1.0232739786105369E-3</v>
      </c>
      <c r="AL262" s="13">
        <f t="shared" si="473"/>
        <v>1.5191772276818198E-5</v>
      </c>
      <c r="AM262" s="13">
        <f t="shared" si="474"/>
        <v>3.525241428970398E-3</v>
      </c>
      <c r="AN262" s="13">
        <f t="shared" si="475"/>
        <v>3.0896481868198543E-3</v>
      </c>
      <c r="AO262" s="13">
        <f t="shared" si="476"/>
        <v>1.3539393131873024E-3</v>
      </c>
      <c r="AP262" s="13">
        <f t="shared" si="477"/>
        <v>3.9554701224865576E-4</v>
      </c>
      <c r="AQ262" s="13">
        <f t="shared" si="478"/>
        <v>8.6667901604756432E-5</v>
      </c>
      <c r="AR262" s="13">
        <f t="shared" si="479"/>
        <v>4.8814497222713862E-4</v>
      </c>
      <c r="AS262" s="13">
        <f t="shared" si="480"/>
        <v>6.353265343699969E-4</v>
      </c>
      <c r="AT262" s="13">
        <f t="shared" si="481"/>
        <v>4.1344255112677185E-4</v>
      </c>
      <c r="AU262" s="13">
        <f t="shared" si="482"/>
        <v>1.7936681253387892E-4</v>
      </c>
      <c r="AV262" s="13">
        <f t="shared" si="483"/>
        <v>5.8362014294760126E-5</v>
      </c>
      <c r="AW262" s="13">
        <f t="shared" si="484"/>
        <v>4.8136474433775107E-7</v>
      </c>
      <c r="AX262" s="13">
        <f t="shared" si="485"/>
        <v>7.646906647653124E-4</v>
      </c>
      <c r="AY262" s="13">
        <f t="shared" si="486"/>
        <v>6.7020236017147289E-4</v>
      </c>
      <c r="AZ262" s="13">
        <f t="shared" si="487"/>
        <v>2.9369470838071861E-4</v>
      </c>
      <c r="BA262" s="13">
        <f t="shared" si="488"/>
        <v>8.5801529863076416E-5</v>
      </c>
      <c r="BB262" s="13">
        <f t="shared" si="489"/>
        <v>1.8799885519135148E-5</v>
      </c>
      <c r="BC262" s="13">
        <f t="shared" si="490"/>
        <v>3.2953789620917628E-6</v>
      </c>
      <c r="BD262" s="13">
        <f t="shared" si="491"/>
        <v>7.1304630653684447E-5</v>
      </c>
      <c r="BE262" s="13">
        <f t="shared" si="492"/>
        <v>9.2803831761394554E-5</v>
      </c>
      <c r="BF262" s="13">
        <f t="shared" si="493"/>
        <v>6.0392649892733128E-5</v>
      </c>
      <c r="BG262" s="13">
        <f t="shared" si="494"/>
        <v>2.6200585987610523E-5</v>
      </c>
      <c r="BH262" s="13">
        <f t="shared" si="495"/>
        <v>8.5250942040975177E-6</v>
      </c>
      <c r="BI262" s="13">
        <f t="shared" si="496"/>
        <v>2.2191024650549115E-6</v>
      </c>
      <c r="BJ262" s="14">
        <f t="shared" si="497"/>
        <v>0.46395819992496135</v>
      </c>
      <c r="BK262" s="14">
        <f t="shared" si="498"/>
        <v>0.28502000101742553</v>
      </c>
      <c r="BL262" s="14">
        <f t="shared" si="499"/>
        <v>0.23853860756421616</v>
      </c>
      <c r="BM262" s="14">
        <f t="shared" si="500"/>
        <v>0.37092426922620664</v>
      </c>
      <c r="BN262" s="14">
        <f t="shared" si="501"/>
        <v>0.62863261157243733</v>
      </c>
    </row>
    <row r="263" spans="1:66" x14ac:dyDescent="0.25">
      <c r="A263" t="s">
        <v>27</v>
      </c>
      <c r="B263" t="s">
        <v>190</v>
      </c>
      <c r="C263" t="s">
        <v>193</v>
      </c>
      <c r="D263" s="11">
        <v>44291</v>
      </c>
      <c r="E263" s="10">
        <f>VLOOKUP(A263,home!$A$2:$E$405,3,FALSE)</f>
        <v>1.3026</v>
      </c>
      <c r="F263" s="10">
        <f>VLOOKUP(B263,home!$B$2:$E$405,3,FALSE)</f>
        <v>1.0505</v>
      </c>
      <c r="G263" s="10">
        <f>VLOOKUP(C263,away!$B$2:$E$405,4,FALSE)</f>
        <v>0.80810000000000004</v>
      </c>
      <c r="H263" s="10">
        <f>VLOOKUP(A263,away!$A$2:$E$405,3,FALSE)</f>
        <v>1.1000000000000001</v>
      </c>
      <c r="I263" s="10">
        <f>VLOOKUP(C263,away!$B$2:$E$405,3,FALSE)</f>
        <v>1.1961999999999999</v>
      </c>
      <c r="J263" s="10">
        <f>VLOOKUP(B263,home!$B$2:$E$405,4,FALSE)</f>
        <v>0.90910000000000002</v>
      </c>
      <c r="K263" s="12">
        <f t="shared" si="392"/>
        <v>1.10578892853</v>
      </c>
      <c r="L263" s="12">
        <f t="shared" si="393"/>
        <v>1.196211962</v>
      </c>
      <c r="M263" s="13">
        <f t="shared" si="448"/>
        <v>0.10005843731435407</v>
      </c>
      <c r="N263" s="13">
        <f t="shared" si="449"/>
        <v>0.11064351218822577</v>
      </c>
      <c r="O263" s="13">
        <f t="shared" si="450"/>
        <v>0.11969109961445749</v>
      </c>
      <c r="P263" s="13">
        <f t="shared" si="451"/>
        <v>0.13235309279724847</v>
      </c>
      <c r="Q263" s="13">
        <f t="shared" si="452"/>
        <v>6.1174185395707091E-2</v>
      </c>
      <c r="R263" s="13">
        <f t="shared" si="453"/>
        <v>7.1587962551873816E-2</v>
      </c>
      <c r="S263" s="13">
        <f t="shared" si="454"/>
        <v>4.3767776219517468E-2</v>
      </c>
      <c r="T263" s="13">
        <f t="shared" si="455"/>
        <v>7.3177292335950522E-2</v>
      </c>
      <c r="U263" s="13">
        <f t="shared" si="456"/>
        <v>7.9161176405882328E-2</v>
      </c>
      <c r="V263" s="13">
        <f t="shared" si="457"/>
        <v>6.4326859638718821E-3</v>
      </c>
      <c r="W263" s="13">
        <f t="shared" si="458"/>
        <v>2.2548578974138166E-2</v>
      </c>
      <c r="X263" s="13">
        <f t="shared" si="459"/>
        <v>2.6972879894965763E-2</v>
      </c>
      <c r="Y263" s="13">
        <f t="shared" si="460"/>
        <v>1.6132640789973673E-2</v>
      </c>
      <c r="Z263" s="13">
        <f t="shared" si="461"/>
        <v>2.8544792379919845E-2</v>
      </c>
      <c r="AA263" s="13">
        <f t="shared" si="462"/>
        <v>3.156451538090288E-2</v>
      </c>
      <c r="AB263" s="13">
        <f t="shared" si="463"/>
        <v>1.745184582130865E-2</v>
      </c>
      <c r="AC263" s="13">
        <f t="shared" si="464"/>
        <v>5.3180540364945077E-4</v>
      </c>
      <c r="AD263" s="13">
        <f t="shared" si="465"/>
        <v>6.2334922459215871E-3</v>
      </c>
      <c r="AE263" s="13">
        <f t="shared" si="466"/>
        <v>7.4565779896056473E-3</v>
      </c>
      <c r="AF263" s="13">
        <f t="shared" si="467"/>
        <v>4.4598238933760935E-3</v>
      </c>
      <c r="AG263" s="13">
        <f t="shared" si="468"/>
        <v>1.7782982298899658E-3</v>
      </c>
      <c r="AH263" s="13">
        <f t="shared" si="469"/>
        <v>8.5364055244166424E-3</v>
      </c>
      <c r="AI263" s="13">
        <f t="shared" si="470"/>
        <v>9.4394627183422529E-3</v>
      </c>
      <c r="AJ263" s="13">
        <f t="shared" si="471"/>
        <v>5.2190266826072813E-3</v>
      </c>
      <c r="AK263" s="13">
        <f t="shared" si="472"/>
        <v>1.9237139744432614E-3</v>
      </c>
      <c r="AL263" s="13">
        <f t="shared" si="473"/>
        <v>2.8137992888360422E-5</v>
      </c>
      <c r="AM263" s="13">
        <f t="shared" si="474"/>
        <v>1.3785853423235383E-3</v>
      </c>
      <c r="AN263" s="13">
        <f t="shared" si="475"/>
        <v>1.6490802771252813E-3</v>
      </c>
      <c r="AO263" s="13">
        <f t="shared" si="476"/>
        <v>9.8632477689776813E-4</v>
      </c>
      <c r="AP263" s="13">
        <f t="shared" si="477"/>
        <v>3.9328449884736401E-4</v>
      </c>
      <c r="AQ263" s="13">
        <f t="shared" si="478"/>
        <v>1.1761290549759802E-4</v>
      </c>
      <c r="AR263" s="13">
        <f t="shared" si="479"/>
        <v>2.0422700801580114E-3</v>
      </c>
      <c r="AS263" s="13">
        <f t="shared" si="480"/>
        <v>2.2583196437068048E-3</v>
      </c>
      <c r="AT263" s="13">
        <f t="shared" si="481"/>
        <v>1.2486124295463996E-3</v>
      </c>
      <c r="AU263" s="13">
        <f t="shared" si="482"/>
        <v>4.6023393353911764E-4</v>
      </c>
      <c r="AV263" s="13">
        <f t="shared" si="483"/>
        <v>1.2723039706034211E-4</v>
      </c>
      <c r="AW263" s="13">
        <f t="shared" si="484"/>
        <v>1.0338820448442619E-6</v>
      </c>
      <c r="AX263" s="13">
        <f t="shared" si="485"/>
        <v>2.5407073476251804E-4</v>
      </c>
      <c r="AY263" s="13">
        <f t="shared" si="486"/>
        <v>3.0392245211705325E-4</v>
      </c>
      <c r="AZ263" s="13">
        <f t="shared" si="487"/>
        <v>1.8177783637139566E-4</v>
      </c>
      <c r="BA263" s="13">
        <f t="shared" si="488"/>
        <v>7.2481607431314083E-5</v>
      </c>
      <c r="BB263" s="13">
        <f t="shared" si="489"/>
        <v>2.1675841458581502E-5</v>
      </c>
      <c r="BC263" s="13">
        <f t="shared" si="490"/>
        <v>5.1857801678341362E-6</v>
      </c>
      <c r="BD263" s="13">
        <f t="shared" si="491"/>
        <v>4.0716464991995266E-4</v>
      </c>
      <c r="BE263" s="13">
        <f t="shared" si="492"/>
        <v>4.5023816197027708E-4</v>
      </c>
      <c r="BF263" s="13">
        <f t="shared" si="493"/>
        <v>2.4893418735421469E-4</v>
      </c>
      <c r="BG263" s="13">
        <f t="shared" si="494"/>
        <v>9.1756222769634411E-5</v>
      </c>
      <c r="BH263" s="13">
        <f t="shared" si="495"/>
        <v>2.5365753815598523E-5</v>
      </c>
      <c r="BI263" s="13">
        <f t="shared" si="496"/>
        <v>5.609833946621287E-6</v>
      </c>
      <c r="BJ263" s="14">
        <f t="shared" si="497"/>
        <v>0.33594128399075451</v>
      </c>
      <c r="BK263" s="14">
        <f t="shared" si="498"/>
        <v>0.28347585814364673</v>
      </c>
      <c r="BL263" s="14">
        <f t="shared" si="499"/>
        <v>0.35194094396802156</v>
      </c>
      <c r="BM263" s="14">
        <f t="shared" si="500"/>
        <v>0.40409170005040379</v>
      </c>
      <c r="BN263" s="14">
        <f t="shared" si="501"/>
        <v>0.59550828986186666</v>
      </c>
    </row>
    <row r="264" spans="1:66" x14ac:dyDescent="0.25">
      <c r="A264" t="s">
        <v>27</v>
      </c>
      <c r="B264" t="s">
        <v>192</v>
      </c>
      <c r="C264" t="s">
        <v>299</v>
      </c>
      <c r="D264" s="11">
        <v>44291</v>
      </c>
      <c r="E264" s="10">
        <f>VLOOKUP(A264,home!$A$2:$E$405,3,FALSE)</f>
        <v>1.3026</v>
      </c>
      <c r="F264" s="10">
        <f>VLOOKUP(B264,home!$B$2:$E$405,3,FALSE)</f>
        <v>1.0909</v>
      </c>
      <c r="G264" s="10">
        <f>VLOOKUP(C264,away!$B$2:$E$405,4,FALSE)</f>
        <v>0.84850000000000003</v>
      </c>
      <c r="H264" s="10">
        <f>VLOOKUP(A264,away!$A$2:$E$405,3,FALSE)</f>
        <v>1.1000000000000001</v>
      </c>
      <c r="I264" s="10">
        <f>VLOOKUP(C264,away!$B$2:$E$405,3,FALSE)</f>
        <v>0.95689999999999997</v>
      </c>
      <c r="J264" s="10">
        <f>VLOOKUP(B264,home!$B$2:$E$405,4,FALSE)</f>
        <v>0.90910000000000002</v>
      </c>
      <c r="K264" s="12">
        <f t="shared" si="392"/>
        <v>1.20572387949</v>
      </c>
      <c r="L264" s="12">
        <f t="shared" si="393"/>
        <v>0.95690956900000013</v>
      </c>
      <c r="M264" s="13">
        <f t="shared" si="448"/>
        <v>0.11502181781419946</v>
      </c>
      <c r="N264" s="13">
        <f t="shared" si="449"/>
        <v>0.13868455240092856</v>
      </c>
      <c r="O264" s="13">
        <f t="shared" si="450"/>
        <v>0.11006547811018214</v>
      </c>
      <c r="P264" s="13">
        <f t="shared" si="451"/>
        <v>0.13270857526493046</v>
      </c>
      <c r="Q264" s="13">
        <f t="shared" si="452"/>
        <v>8.3607638273090923E-2</v>
      </c>
      <c r="R264" s="13">
        <f t="shared" si="453"/>
        <v>5.2661354610096661E-2</v>
      </c>
      <c r="S264" s="13">
        <f t="shared" si="454"/>
        <v>3.8278750682971666E-2</v>
      </c>
      <c r="T264" s="13">
        <f t="shared" si="455"/>
        <v>8.0004949105011339E-2</v>
      </c>
      <c r="U264" s="13">
        <f t="shared" si="456"/>
        <v>6.3495052779684341E-2</v>
      </c>
      <c r="V264" s="13">
        <f t="shared" si="457"/>
        <v>4.9072027885126036E-3</v>
      </c>
      <c r="W264" s="13">
        <f t="shared" si="458"/>
        <v>3.3602575324542583E-2</v>
      </c>
      <c r="X264" s="13">
        <f t="shared" si="459"/>
        <v>3.2154625871098082E-2</v>
      </c>
      <c r="Y264" s="13">
        <f t="shared" si="460"/>
        <v>1.5384534591834358E-2</v>
      </c>
      <c r="Z264" s="13">
        <f t="shared" si="461"/>
        <v>1.6797384714301259E-2</v>
      </c>
      <c r="AA264" s="13">
        <f t="shared" si="462"/>
        <v>2.0253007863013338E-2</v>
      </c>
      <c r="AB264" s="13">
        <f t="shared" si="463"/>
        <v>1.2209767605966962E-2</v>
      </c>
      <c r="AC264" s="13">
        <f t="shared" si="464"/>
        <v>3.5386106684753219E-4</v>
      </c>
      <c r="AD264" s="13">
        <f t="shared" si="465"/>
        <v>1.0128856870290611E-2</v>
      </c>
      <c r="AE264" s="13">
        <f t="shared" si="466"/>
        <v>9.6924000622124768E-3</v>
      </c>
      <c r="AF264" s="13">
        <f t="shared" si="467"/>
        <v>4.6373751830536573E-3</v>
      </c>
      <c r="AG264" s="13">
        <f t="shared" si="468"/>
        <v>1.479182895902391E-3</v>
      </c>
      <c r="AH264" s="13">
        <f t="shared" si="469"/>
        <v>4.0183945418223012E-3</v>
      </c>
      <c r="AI264" s="13">
        <f t="shared" si="470"/>
        <v>4.8450742562874257E-3</v>
      </c>
      <c r="AJ264" s="13">
        <f t="shared" si="471"/>
        <v>2.9209108643540017E-3</v>
      </c>
      <c r="AK264" s="13">
        <f t="shared" si="472"/>
        <v>1.1739373263377983E-3</v>
      </c>
      <c r="AL264" s="13">
        <f t="shared" si="473"/>
        <v>1.6330953175830282E-5</v>
      </c>
      <c r="AM264" s="13">
        <f t="shared" si="474"/>
        <v>2.442520920089146E-3</v>
      </c>
      <c r="AN264" s="13">
        <f t="shared" si="475"/>
        <v>2.3372716409159884E-3</v>
      </c>
      <c r="AO264" s="13">
        <f t="shared" si="476"/>
        <v>1.1182787992724207E-3</v>
      </c>
      <c r="AP264" s="13">
        <f t="shared" si="477"/>
        <v>3.5669722794453662E-4</v>
      </c>
      <c r="AQ264" s="13">
        <f t="shared" si="478"/>
        <v>8.5331747663975314E-5</v>
      </c>
      <c r="AR264" s="13">
        <f t="shared" si="479"/>
        <v>7.6904803781742642E-4</v>
      </c>
      <c r="AS264" s="13">
        <f t="shared" si="480"/>
        <v>9.2725958367139967E-4</v>
      </c>
      <c r="AT264" s="13">
        <f t="shared" si="481"/>
        <v>5.5900951125928129E-4</v>
      </c>
      <c r="AU264" s="13">
        <f t="shared" si="482"/>
        <v>2.2467037219578307E-4</v>
      </c>
      <c r="AV264" s="13">
        <f t="shared" si="483"/>
        <v>6.7722608192590474E-5</v>
      </c>
      <c r="AW264" s="13">
        <f t="shared" si="484"/>
        <v>5.2339285852890333E-7</v>
      </c>
      <c r="AX264" s="13">
        <f t="shared" si="485"/>
        <v>4.9083429991756105E-4</v>
      </c>
      <c r="AY264" s="13">
        <f t="shared" si="486"/>
        <v>4.6968403838453009E-4</v>
      </c>
      <c r="AZ264" s="13">
        <f t="shared" si="487"/>
        <v>2.2472257536836009E-4</v>
      </c>
      <c r="BA264" s="13">
        <f t="shared" si="488"/>
        <v>7.1679727580102519E-5</v>
      </c>
      <c r="BB264" s="13">
        <f t="shared" si="489"/>
        <v>1.7147754306178327E-5</v>
      </c>
      <c r="BC264" s="13">
        <f t="shared" si="490"/>
        <v>3.2817700364886006E-6</v>
      </c>
      <c r="BD264" s="13">
        <f t="shared" si="491"/>
        <v>1.2265157106802817E-4</v>
      </c>
      <c r="BE264" s="13">
        <f t="shared" si="492"/>
        <v>1.4788392809368637E-4</v>
      </c>
      <c r="BF264" s="13">
        <f t="shared" si="493"/>
        <v>8.9153591747669886E-5</v>
      </c>
      <c r="BG264" s="13">
        <f t="shared" si="494"/>
        <v>3.5831538170822715E-5</v>
      </c>
      <c r="BH264" s="13">
        <f t="shared" si="495"/>
        <v>1.08007353028546E-5</v>
      </c>
      <c r="BI264" s="13">
        <f t="shared" si="496"/>
        <v>2.6045408941404886E-6</v>
      </c>
      <c r="BJ264" s="14">
        <f t="shared" si="497"/>
        <v>0.41699414107944427</v>
      </c>
      <c r="BK264" s="14">
        <f t="shared" si="498"/>
        <v>0.29175622260902206</v>
      </c>
      <c r="BL264" s="14">
        <f t="shared" si="499"/>
        <v>0.27459961397615856</v>
      </c>
      <c r="BM264" s="14">
        <f t="shared" si="500"/>
        <v>0.36692878525997202</v>
      </c>
      <c r="BN264" s="14">
        <f t="shared" si="501"/>
        <v>0.63274941647342819</v>
      </c>
    </row>
    <row r="265" spans="1:66" x14ac:dyDescent="0.25">
      <c r="A265" t="s">
        <v>27</v>
      </c>
      <c r="B265" t="s">
        <v>194</v>
      </c>
      <c r="C265" t="s">
        <v>187</v>
      </c>
      <c r="D265" s="11">
        <v>44291</v>
      </c>
      <c r="E265" s="10">
        <f>VLOOKUP(A265,home!$A$2:$E$405,3,FALSE)</f>
        <v>1.3026</v>
      </c>
      <c r="F265" s="10">
        <f>VLOOKUP(B265,home!$B$2:$E$405,3,FALSE)</f>
        <v>0.80810000000000004</v>
      </c>
      <c r="G265" s="10">
        <f>VLOOKUP(C265,away!$B$2:$E$405,4,FALSE)</f>
        <v>1.1717</v>
      </c>
      <c r="H265" s="10">
        <f>VLOOKUP(A265,away!$A$2:$E$405,3,FALSE)</f>
        <v>1.1000000000000001</v>
      </c>
      <c r="I265" s="10">
        <f>VLOOKUP(C265,away!$B$2:$E$405,3,FALSE)</f>
        <v>0.90910000000000002</v>
      </c>
      <c r="J265" s="10">
        <f>VLOOKUP(B265,home!$B$2:$E$405,4,FALSE)</f>
        <v>1.0526</v>
      </c>
      <c r="K265" s="12">
        <f t="shared" si="392"/>
        <v>1.2333678130019998</v>
      </c>
      <c r="L265" s="12">
        <f t="shared" si="393"/>
        <v>1.052610526</v>
      </c>
      <c r="M265" s="13">
        <f t="shared" si="448"/>
        <v>0.10167454126243274</v>
      </c>
      <c r="N265" s="13">
        <f t="shared" si="449"/>
        <v>0.12540210659482826</v>
      </c>
      <c r="O265" s="13">
        <f t="shared" si="450"/>
        <v>0.10702369235905802</v>
      </c>
      <c r="P265" s="13">
        <f t="shared" si="451"/>
        <v>0.13199957738429025</v>
      </c>
      <c r="Q265" s="13">
        <f t="shared" si="452"/>
        <v>7.7333460978353502E-2</v>
      </c>
      <c r="R265" s="13">
        <f t="shared" si="453"/>
        <v>5.6327132554265129E-2</v>
      </c>
      <c r="S265" s="13">
        <f t="shared" si="454"/>
        <v>4.2842308933212524E-2</v>
      </c>
      <c r="T265" s="13">
        <f t="shared" si="455"/>
        <v>8.1402015037825154E-2</v>
      </c>
      <c r="U265" s="13">
        <f t="shared" si="456"/>
        <v>6.9472072291127729E-2</v>
      </c>
      <c r="V265" s="13">
        <f t="shared" si="457"/>
        <v>6.1800313509430185E-3</v>
      </c>
      <c r="W265" s="13">
        <f t="shared" si="458"/>
        <v>3.179353387958244E-2</v>
      </c>
      <c r="X265" s="13">
        <f t="shared" si="459"/>
        <v>3.3466208420386098E-2</v>
      </c>
      <c r="Y265" s="13">
        <f t="shared" si="460"/>
        <v>1.7613441624304119E-2</v>
      </c>
      <c r="Z265" s="13">
        <f t="shared" si="461"/>
        <v>1.9763510875338914E-2</v>
      </c>
      <c r="AA265" s="13">
        <f t="shared" si="462"/>
        <v>2.4375678185557997E-2</v>
      </c>
      <c r="AB265" s="13">
        <f t="shared" si="463"/>
        <v>1.5032088447081112E-2</v>
      </c>
      <c r="AC265" s="13">
        <f t="shared" si="464"/>
        <v>5.0145390159701873E-4</v>
      </c>
      <c r="AD265" s="13">
        <f t="shared" si="465"/>
        <v>9.8032803371664035E-3</v>
      </c>
      <c r="AE265" s="13">
        <f t="shared" si="466"/>
        <v>1.0319036072230186E-2</v>
      </c>
      <c r="AF265" s="13">
        <f t="shared" si="467"/>
        <v>5.4309629939015948E-3</v>
      </c>
      <c r="AG265" s="13">
        <f t="shared" si="468"/>
        <v>1.9055629378990978E-3</v>
      </c>
      <c r="AH265" s="13">
        <f t="shared" si="469"/>
        <v>5.2008198945243042E-3</v>
      </c>
      <c r="AI265" s="13">
        <f t="shared" si="470"/>
        <v>6.4145238591267325E-3</v>
      </c>
      <c r="AJ265" s="13">
        <f t="shared" si="471"/>
        <v>3.9557336317901431E-3</v>
      </c>
      <c r="AK265" s="13">
        <f t="shared" si="472"/>
        <v>1.6262915127531555E-3</v>
      </c>
      <c r="AL265" s="13">
        <f t="shared" si="473"/>
        <v>2.6040620303429588E-5</v>
      </c>
      <c r="AM265" s="13">
        <f t="shared" si="474"/>
        <v>2.4182100859392848E-3</v>
      </c>
      <c r="AN265" s="13">
        <f t="shared" si="475"/>
        <v>2.5454333905390557E-3</v>
      </c>
      <c r="AO265" s="13">
        <f t="shared" si="476"/>
        <v>1.3396749900566394E-3</v>
      </c>
      <c r="AP265" s="13">
        <f t="shared" si="477"/>
        <v>4.700519986508547E-4</v>
      </c>
      <c r="AQ265" s="13">
        <f t="shared" si="478"/>
        <v>1.2369542038680688E-4</v>
      </c>
      <c r="AR265" s="13">
        <f t="shared" si="479"/>
        <v>1.0948875529612986E-3</v>
      </c>
      <c r="AS265" s="13">
        <f t="shared" si="480"/>
        <v>1.3503990666789882E-3</v>
      </c>
      <c r="AT265" s="13">
        <f t="shared" si="481"/>
        <v>8.3276937177490277E-4</v>
      </c>
      <c r="AU265" s="13">
        <f t="shared" si="482"/>
        <v>3.4237031293368698E-4</v>
      </c>
      <c r="AV265" s="13">
        <f t="shared" si="483"/>
        <v>1.0556713102495803E-4</v>
      </c>
      <c r="AW265" s="13">
        <f t="shared" si="484"/>
        <v>9.3909416812757E-7</v>
      </c>
      <c r="AX265" s="13">
        <f t="shared" si="485"/>
        <v>4.9709041417905287E-4</v>
      </c>
      <c r="AY265" s="13">
        <f t="shared" si="486"/>
        <v>5.2324260233857067E-4</v>
      </c>
      <c r="AZ265" s="13">
        <f t="shared" si="487"/>
        <v>2.7538533543660591E-4</v>
      </c>
      <c r="BA265" s="13">
        <f t="shared" si="488"/>
        <v>9.6624500928870732E-5</v>
      </c>
      <c r="BB265" s="13">
        <f t="shared" si="489"/>
        <v>2.5426991686806529E-5</v>
      </c>
      <c r="BC265" s="13">
        <f t="shared" si="490"/>
        <v>5.3529438188094098E-6</v>
      </c>
      <c r="BD265" s="13">
        <f t="shared" si="491"/>
        <v>1.920816938389075E-4</v>
      </c>
      <c r="BE265" s="13">
        <f t="shared" si="492"/>
        <v>2.3690737864781304E-4</v>
      </c>
      <c r="BF265" s="13">
        <f t="shared" si="493"/>
        <v>1.4609696774344494E-4</v>
      </c>
      <c r="BG265" s="13">
        <f t="shared" si="494"/>
        <v>6.0063765863985455E-5</v>
      </c>
      <c r="BH265" s="13">
        <f t="shared" si="495"/>
        <v>1.8520178886081992E-5</v>
      </c>
      <c r="BI265" s="13">
        <f t="shared" si="496"/>
        <v>4.5684385058265479E-6</v>
      </c>
      <c r="BJ265" s="14">
        <f t="shared" si="497"/>
        <v>0.4027897975504382</v>
      </c>
      <c r="BK265" s="14">
        <f t="shared" si="498"/>
        <v>0.2837471960551175</v>
      </c>
      <c r="BL265" s="14">
        <f t="shared" si="499"/>
        <v>0.29381226459414411</v>
      </c>
      <c r="BM265" s="14">
        <f t="shared" si="500"/>
        <v>0.39982995443364033</v>
      </c>
      <c r="BN265" s="14">
        <f t="shared" si="501"/>
        <v>0.59976051113322792</v>
      </c>
    </row>
    <row r="266" spans="1:66" x14ac:dyDescent="0.25">
      <c r="A266" t="s">
        <v>27</v>
      </c>
      <c r="B266" t="s">
        <v>328</v>
      </c>
      <c r="C266" t="s">
        <v>31</v>
      </c>
      <c r="D266" s="11">
        <v>44291</v>
      </c>
      <c r="E266" s="10">
        <f>VLOOKUP(A266,home!$A$2:$E$405,3,FALSE)</f>
        <v>1.3026</v>
      </c>
      <c r="F266" s="10">
        <f>VLOOKUP(B266,home!$B$2:$E$405,3,FALSE)</f>
        <v>1.0101</v>
      </c>
      <c r="G266" s="10">
        <f>VLOOKUP(C266,away!$B$2:$E$405,4,FALSE)</f>
        <v>0.84850000000000003</v>
      </c>
      <c r="H266" s="10">
        <f>VLOOKUP(A266,away!$A$2:$E$405,3,FALSE)</f>
        <v>1.1000000000000001</v>
      </c>
      <c r="I266" s="10">
        <f>VLOOKUP(C266,away!$B$2:$E$405,3,FALSE)</f>
        <v>1.0526</v>
      </c>
      <c r="J266" s="10">
        <f>VLOOKUP(B266,home!$B$2:$E$405,4,FALSE)</f>
        <v>0.90910000000000002</v>
      </c>
      <c r="K266" s="12">
        <f t="shared" si="392"/>
        <v>1.1164191866099999</v>
      </c>
      <c r="L266" s="12">
        <f t="shared" si="393"/>
        <v>1.052610526</v>
      </c>
      <c r="M266" s="13">
        <f t="shared" si="448"/>
        <v>0.11428845577682646</v>
      </c>
      <c r="N266" s="13">
        <f t="shared" si="449"/>
        <v>0.12759382483727755</v>
      </c>
      <c r="O266" s="13">
        <f t="shared" si="450"/>
        <v>0.12030123155097305</v>
      </c>
      <c r="P266" s="13">
        <f t="shared" si="451"/>
        <v>0.13430660307631859</v>
      </c>
      <c r="Q266" s="13">
        <f t="shared" si="452"/>
        <v>7.1224097070646128E-2</v>
      </c>
      <c r="R266" s="13">
        <f t="shared" si="453"/>
        <v>6.3315171310658766E-2</v>
      </c>
      <c r="S266" s="13">
        <f t="shared" si="454"/>
        <v>3.9457755175910991E-2</v>
      </c>
      <c r="T266" s="13">
        <f t="shared" si="455"/>
        <v>7.4971234281407881E-2</v>
      </c>
      <c r="U266" s="13">
        <f t="shared" si="456"/>
        <v>7.068627205471846E-2</v>
      </c>
      <c r="V266" s="13">
        <f t="shared" si="457"/>
        <v>5.1521068886354231E-3</v>
      </c>
      <c r="W266" s="13">
        <f t="shared" si="458"/>
        <v>2.6505316172880804E-2</v>
      </c>
      <c r="X266" s="13">
        <f t="shared" si="459"/>
        <v>2.7899774798532374E-2</v>
      </c>
      <c r="Y266" s="13">
        <f t="shared" si="460"/>
        <v>1.4683798312982353E-2</v>
      </c>
      <c r="Z266" s="13">
        <f t="shared" si="461"/>
        <v>2.2215405259030881E-2</v>
      </c>
      <c r="AA266" s="13">
        <f t="shared" si="462"/>
        <v>2.480170466949877E-2</v>
      </c>
      <c r="AB266" s="13">
        <f t="shared" si="463"/>
        <v>1.3844549476831631E-2</v>
      </c>
      <c r="AC266" s="13">
        <f t="shared" si="464"/>
        <v>3.7840762776269267E-4</v>
      </c>
      <c r="AD266" s="13">
        <f t="shared" si="465"/>
        <v>7.3977608806421215E-3</v>
      </c>
      <c r="AE266" s="13">
        <f t="shared" si="466"/>
        <v>7.7869609717949274E-3</v>
      </c>
      <c r="AF266" s="13">
        <f t="shared" si="467"/>
        <v>4.0983185422312652E-3</v>
      </c>
      <c r="AG266" s="13">
        <f t="shared" si="468"/>
        <v>1.4379777454845352E-3</v>
      </c>
      <c r="AH266" s="13">
        <f t="shared" si="469"/>
        <v>5.8460423537529159E-3</v>
      </c>
      <c r="AI266" s="13">
        <f t="shared" si="470"/>
        <v>6.5266338494644393E-3</v>
      </c>
      <c r="AJ266" s="13">
        <f t="shared" si="471"/>
        <v>3.6432296267601924E-3</v>
      </c>
      <c r="AK266" s="13">
        <f t="shared" si="472"/>
        <v>1.3557904855136891E-3</v>
      </c>
      <c r="AL266" s="13">
        <f t="shared" si="473"/>
        <v>1.778749838468995E-5</v>
      </c>
      <c r="AM266" s="13">
        <f t="shared" si="474"/>
        <v>1.6518004370203493E-3</v>
      </c>
      <c r="AN266" s="13">
        <f t="shared" si="475"/>
        <v>1.7387025268590199E-3</v>
      </c>
      <c r="AO266" s="13">
        <f t="shared" si="476"/>
        <v>9.1508829067730112E-4</v>
      </c>
      <c r="AP266" s="13">
        <f t="shared" si="477"/>
        <v>3.2107718899542496E-4</v>
      </c>
      <c r="AQ266" s="13">
        <f t="shared" si="478"/>
        <v>8.4492307198768922E-5</v>
      </c>
      <c r="AR266" s="13">
        <f t="shared" si="479"/>
        <v>1.2307211434004271E-3</v>
      </c>
      <c r="AS266" s="13">
        <f t="shared" si="480"/>
        <v>1.3740006978588339E-3</v>
      </c>
      <c r="AT266" s="13">
        <f t="shared" si="481"/>
        <v>7.6698037075256602E-4</v>
      </c>
      <c r="AU266" s="13">
        <f t="shared" si="482"/>
        <v>2.8542386722047196E-4</v>
      </c>
      <c r="AV266" s="13">
        <f t="shared" si="483"/>
        <v>7.9663170420340044E-5</v>
      </c>
      <c r="AW266" s="13">
        <f t="shared" si="484"/>
        <v>5.8064056451506313E-7</v>
      </c>
      <c r="AX266" s="13">
        <f t="shared" si="485"/>
        <v>3.0735028339004989E-4</v>
      </c>
      <c r="AY266" s="13">
        <f t="shared" si="486"/>
        <v>3.2352014346544947E-4</v>
      </c>
      <c r="AZ266" s="13">
        <f t="shared" si="487"/>
        <v>1.7027035419238113E-4</v>
      </c>
      <c r="BA266" s="13">
        <f t="shared" si="488"/>
        <v>5.974278902954954E-5</v>
      </c>
      <c r="BB266" s="13">
        <f t="shared" si="489"/>
        <v>1.5721472146275294E-5</v>
      </c>
      <c r="BC266" s="13">
        <f t="shared" si="490"/>
        <v>3.3097174130770379E-6</v>
      </c>
      <c r="BD266" s="13">
        <f t="shared" si="491"/>
        <v>2.1591167168567409E-4</v>
      </c>
      <c r="BE266" s="13">
        <f t="shared" si="492"/>
        <v>2.4104793288292562E-4</v>
      </c>
      <c r="BF266" s="13">
        <f t="shared" si="493"/>
        <v>1.3455526858158887E-4</v>
      </c>
      <c r="BG266" s="13">
        <f t="shared" si="494"/>
        <v>5.0073361167982511E-5</v>
      </c>
      <c r="BH266" s="13">
        <f t="shared" si="495"/>
        <v>1.3975715286496958E-5</v>
      </c>
      <c r="BI266" s="13">
        <f t="shared" si="496"/>
        <v>3.1205513384887724E-6</v>
      </c>
      <c r="BJ266" s="14">
        <f t="shared" si="497"/>
        <v>0.36919013912426768</v>
      </c>
      <c r="BK266" s="14">
        <f t="shared" si="498"/>
        <v>0.2939246361873043</v>
      </c>
      <c r="BL266" s="14">
        <f t="shared" si="499"/>
        <v>0.31471609912876769</v>
      </c>
      <c r="BM266" s="14">
        <f t="shared" si="500"/>
        <v>0.36869395657376902</v>
      </c>
      <c r="BN266" s="14">
        <f t="shared" si="501"/>
        <v>0.63102938362270056</v>
      </c>
    </row>
    <row r="267" spans="1:66" x14ac:dyDescent="0.25">
      <c r="A267" t="s">
        <v>27</v>
      </c>
      <c r="B267" t="s">
        <v>30</v>
      </c>
      <c r="C267" t="s">
        <v>191</v>
      </c>
      <c r="D267" s="11">
        <v>44291</v>
      </c>
      <c r="E267" s="10">
        <f>VLOOKUP(A267,home!$A$2:$E$405,3,FALSE)</f>
        <v>1.3026</v>
      </c>
      <c r="F267" s="10">
        <f>VLOOKUP(B267,home!$B$2:$E$405,3,FALSE)</f>
        <v>0.88890000000000002</v>
      </c>
      <c r="G267" s="10">
        <f>VLOOKUP(C267,away!$B$2:$E$405,4,FALSE)</f>
        <v>1.0505</v>
      </c>
      <c r="H267" s="10">
        <f>VLOOKUP(A267,away!$A$2:$E$405,3,FALSE)</f>
        <v>1.1000000000000001</v>
      </c>
      <c r="I267" s="10">
        <f>VLOOKUP(C267,away!$B$2:$E$405,3,FALSE)</f>
        <v>1.1961999999999999</v>
      </c>
      <c r="J267" s="10">
        <f>VLOOKUP(B267,home!$B$2:$E$405,4,FALSE)</f>
        <v>1.1483000000000001</v>
      </c>
      <c r="K267" s="12">
        <f t="shared" ref="K267:K295" si="502">E267*F267*G267</f>
        <v>1.21635413757</v>
      </c>
      <c r="L267" s="12">
        <f t="shared" ref="L267:L295" si="503">H267*I267*J267</f>
        <v>1.5109561060000001</v>
      </c>
      <c r="M267" s="13">
        <f t="shared" si="448"/>
        <v>6.5394949807461702E-2</v>
      </c>
      <c r="N267" s="13">
        <f t="shared" si="449"/>
        <v>7.9543417774488506E-2</v>
      </c>
      <c r="O267" s="13">
        <f t="shared" si="450"/>
        <v>9.8808898713147797E-2</v>
      </c>
      <c r="P267" s="13">
        <f t="shared" si="451"/>
        <v>0.12018661277847235</v>
      </c>
      <c r="Q267" s="13">
        <f t="shared" si="452"/>
        <v>4.8376482663229095E-2</v>
      </c>
      <c r="R267" s="13">
        <f t="shared" si="453"/>
        <v>7.4647954418883125E-2</v>
      </c>
      <c r="S267" s="13">
        <f t="shared" si="454"/>
        <v>5.5221473270074574E-2</v>
      </c>
      <c r="T267" s="13">
        <f t="shared" si="455"/>
        <v>7.3094741866809157E-2</v>
      </c>
      <c r="U267" s="13">
        <f t="shared" si="456"/>
        <v>9.0798348218545238E-2</v>
      </c>
      <c r="V267" s="13">
        <f t="shared" si="457"/>
        <v>1.1276578941591349E-2</v>
      </c>
      <c r="W267" s="13">
        <f t="shared" si="458"/>
        <v>1.9614311616167359E-2</v>
      </c>
      <c r="X267" s="13">
        <f t="shared" si="459"/>
        <v>2.9636363901434804E-2</v>
      </c>
      <c r="Y267" s="13">
        <f t="shared" si="460"/>
        <v>2.2389622498255456E-2</v>
      </c>
      <c r="Z267" s="13">
        <f t="shared" si="461"/>
        <v>3.759659417654037E-2</v>
      </c>
      <c r="AA267" s="13">
        <f t="shared" si="462"/>
        <v>4.5730772885175047E-2</v>
      </c>
      <c r="AB267" s="13">
        <f t="shared" si="463"/>
        <v>2.781240740657832E-2</v>
      </c>
      <c r="AC267" s="13">
        <f t="shared" si="464"/>
        <v>1.295296722748874E-3</v>
      </c>
      <c r="AD267" s="13">
        <f t="shared" si="465"/>
        <v>5.9644872724781226E-3</v>
      </c>
      <c r="AE267" s="13">
        <f t="shared" si="466"/>
        <v>9.0120784635101068E-3</v>
      </c>
      <c r="AF267" s="13">
        <f t="shared" si="467"/>
        <v>6.8084274910958486E-3</v>
      </c>
      <c r="AG267" s="13">
        <f t="shared" si="468"/>
        <v>3.4290783633098439E-3</v>
      </c>
      <c r="AH267" s="13">
        <f t="shared" si="469"/>
        <v>1.4201700883961933E-2</v>
      </c>
      <c r="AI267" s="13">
        <f t="shared" si="470"/>
        <v>1.7274297630738622E-2</v>
      </c>
      <c r="AJ267" s="13">
        <f t="shared" si="471"/>
        <v>1.0505831698382286E-2</v>
      </c>
      <c r="AK267" s="13">
        <f t="shared" si="472"/>
        <v>4.2596039516471177E-3</v>
      </c>
      <c r="AL267" s="13">
        <f t="shared" si="473"/>
        <v>9.522284280886773E-5</v>
      </c>
      <c r="AM267" s="13">
        <f t="shared" si="474"/>
        <v>1.4509857544724733E-3</v>
      </c>
      <c r="AN267" s="13">
        <f t="shared" si="475"/>
        <v>2.192375785439201E-3</v>
      </c>
      <c r="AO267" s="13">
        <f t="shared" si="476"/>
        <v>1.6562917898279535E-3</v>
      </c>
      <c r="AP267" s="13">
        <f t="shared" si="477"/>
        <v>8.3419473105273822E-4</v>
      </c>
      <c r="AQ267" s="13">
        <f t="shared" si="478"/>
        <v>3.1510790561929073E-4</v>
      </c>
      <c r="AR267" s="13">
        <f t="shared" si="479"/>
        <v>4.2916293332415723E-3</v>
      </c>
      <c r="AS267" s="13">
        <f t="shared" si="480"/>
        <v>5.2201410964051662E-3</v>
      </c>
      <c r="AT267" s="13">
        <f t="shared" si="481"/>
        <v>3.1747701106558104E-3</v>
      </c>
      <c r="AU267" s="13">
        <f t="shared" si="482"/>
        <v>1.2872149199765872E-3</v>
      </c>
      <c r="AV267" s="13">
        <f t="shared" si="483"/>
        <v>3.9142729846383976E-4</v>
      </c>
      <c r="AW267" s="13">
        <f t="shared" si="484"/>
        <v>4.8612787761262262E-6</v>
      </c>
      <c r="AX267" s="13">
        <f t="shared" si="485"/>
        <v>2.9415208766795314E-4</v>
      </c>
      <c r="AY267" s="13">
        <f t="shared" si="486"/>
        <v>4.4445089295454119E-4</v>
      </c>
      <c r="AZ267" s="13">
        <f t="shared" si="487"/>
        <v>3.3577289526340824E-4</v>
      </c>
      <c r="BA267" s="13">
        <f t="shared" si="488"/>
        <v>1.6911270210918171E-4</v>
      </c>
      <c r="BB267" s="13">
        <f t="shared" si="489"/>
        <v>6.3880467463506806E-5</v>
      </c>
      <c r="BC267" s="13">
        <f t="shared" si="490"/>
        <v>1.9304116473623972E-5</v>
      </c>
      <c r="BD267" s="13">
        <f t="shared" si="491"/>
        <v>1.080743924291678E-3</v>
      </c>
      <c r="BE267" s="13">
        <f t="shared" si="492"/>
        <v>1.3145673439658215E-3</v>
      </c>
      <c r="BF267" s="13">
        <f t="shared" si="493"/>
        <v>7.9948971397361625E-4</v>
      </c>
      <c r="BG267" s="13">
        <f t="shared" si="494"/>
        <v>3.241542071788213E-4</v>
      </c>
      <c r="BH267" s="13">
        <f t="shared" si="495"/>
        <v>9.8571577778170606E-5</v>
      </c>
      <c r="BI267" s="13">
        <f t="shared" si="496"/>
        <v>2.3979589295456171E-5</v>
      </c>
      <c r="BJ267" s="14">
        <f t="shared" si="497"/>
        <v>0.30564464103912214</v>
      </c>
      <c r="BK267" s="14">
        <f t="shared" si="498"/>
        <v>0.25391458525611227</v>
      </c>
      <c r="BL267" s="14">
        <f t="shared" si="499"/>
        <v>0.40204650492228589</v>
      </c>
      <c r="BM267" s="14">
        <f t="shared" si="500"/>
        <v>0.51180441962419976</v>
      </c>
      <c r="BN267" s="14">
        <f t="shared" si="501"/>
        <v>0.48695831615568258</v>
      </c>
    </row>
    <row r="268" spans="1:66" x14ac:dyDescent="0.25">
      <c r="A268" t="s">
        <v>145</v>
      </c>
      <c r="B268" t="s">
        <v>404</v>
      </c>
      <c r="C268" t="s">
        <v>425</v>
      </c>
      <c r="D268" s="11">
        <v>44291</v>
      </c>
      <c r="E268" s="10">
        <f>VLOOKUP(A268,home!$A$2:$E$405,3,FALSE)</f>
        <v>1.4406000000000001</v>
      </c>
      <c r="F268" s="10">
        <f>VLOOKUP(B268,home!$B$2:$E$405,3,FALSE)</f>
        <v>1.0908</v>
      </c>
      <c r="G268" s="10">
        <f>VLOOKUP(C268,away!$B$2:$E$405,4,FALSE)</f>
        <v>0.62470000000000003</v>
      </c>
      <c r="H268" s="10">
        <f>VLOOKUP(A268,away!$A$2:$E$405,3,FALSE)</f>
        <v>1.2678</v>
      </c>
      <c r="I268" s="10">
        <f>VLOOKUP(C268,away!$B$2:$E$405,3,FALSE)</f>
        <v>1.1436999999999999</v>
      </c>
      <c r="J268" s="10">
        <f>VLOOKUP(B268,home!$B$2:$E$405,4,FALSE)</f>
        <v>0.75119999999999998</v>
      </c>
      <c r="K268" s="12">
        <f t="shared" si="502"/>
        <v>0.9816576280560001</v>
      </c>
      <c r="L268" s="12">
        <f t="shared" si="503"/>
        <v>1.089227124432</v>
      </c>
      <c r="M268" s="13">
        <f t="shared" si="448"/>
        <v>0.12607418789445529</v>
      </c>
      <c r="N268" s="13">
        <f t="shared" si="449"/>
        <v>0.12376168824755746</v>
      </c>
      <c r="O268" s="13">
        <f t="shared" si="450"/>
        <v>0.13732342514537718</v>
      </c>
      <c r="P268" s="13">
        <f t="shared" si="451"/>
        <v>0.13480458780473664</v>
      </c>
      <c r="Q268" s="13">
        <f t="shared" si="452"/>
        <v>6.0745802664651689E-2</v>
      </c>
      <c r="R268" s="13">
        <f t="shared" si="453"/>
        <v>7.4788199744126094E-2</v>
      </c>
      <c r="S268" s="13">
        <f t="shared" si="454"/>
        <v>3.6034887863838787E-2</v>
      </c>
      <c r="T268" s="13">
        <f t="shared" si="455"/>
        <v>6.6165975957732284E-2</v>
      </c>
      <c r="U268" s="13">
        <f t="shared" si="456"/>
        <v>7.3416406767397177E-2</v>
      </c>
      <c r="V268" s="13">
        <f t="shared" si="457"/>
        <v>4.2811373262766341E-3</v>
      </c>
      <c r="W268" s="13">
        <f t="shared" si="458"/>
        <v>1.9877193519379947E-2</v>
      </c>
      <c r="X268" s="13">
        <f t="shared" si="459"/>
        <v>2.1650778338892604E-2</v>
      </c>
      <c r="Y268" s="13">
        <f t="shared" si="460"/>
        <v>1.1791307515893312E-2</v>
      </c>
      <c r="Z268" s="13">
        <f t="shared" si="461"/>
        <v>2.7153778582913502E-2</v>
      </c>
      <c r="AA268" s="13">
        <f t="shared" si="462"/>
        <v>2.6655713876460683E-2</v>
      </c>
      <c r="AB268" s="13">
        <f t="shared" si="463"/>
        <v>1.30833924290529E-2</v>
      </c>
      <c r="AC268" s="13">
        <f t="shared" si="464"/>
        <v>2.8609987611388337E-4</v>
      </c>
      <c r="AD268" s="13">
        <f t="shared" si="465"/>
        <v>4.8781496606611534E-3</v>
      </c>
      <c r="AE268" s="13">
        <f t="shared" si="466"/>
        <v>5.3134129274308838E-3</v>
      </c>
      <c r="AF268" s="13">
        <f t="shared" si="467"/>
        <v>2.893756741932678E-3</v>
      </c>
      <c r="AG268" s="13">
        <f t="shared" si="468"/>
        <v>1.0506527782736814E-3</v>
      </c>
      <c r="AH268" s="13">
        <f t="shared" si="469"/>
        <v>7.3941580408325236E-3</v>
      </c>
      <c r="AI268" s="13">
        <f t="shared" si="470"/>
        <v>7.2585316438348556E-3</v>
      </c>
      <c r="AJ268" s="13">
        <f t="shared" si="471"/>
        <v>3.5626964783281715E-3</v>
      </c>
      <c r="AK268" s="13">
        <f t="shared" si="472"/>
        <v>1.1657827247996994E-3</v>
      </c>
      <c r="AL268" s="13">
        <f t="shared" si="473"/>
        <v>1.2236470133856637E-5</v>
      </c>
      <c r="AM268" s="13">
        <f t="shared" si="474"/>
        <v>9.5773456503736218E-4</v>
      </c>
      <c r="AN268" s="13">
        <f t="shared" si="475"/>
        <v>1.0431904662447783E-3</v>
      </c>
      <c r="AO268" s="13">
        <f t="shared" si="476"/>
        <v>5.6813567589133855E-4</v>
      </c>
      <c r="AP268" s="13">
        <f t="shared" si="477"/>
        <v>2.0627626284611781E-4</v>
      </c>
      <c r="AQ268" s="13">
        <f t="shared" si="478"/>
        <v>5.6170425154614069E-5</v>
      </c>
      <c r="AR268" s="13">
        <f t="shared" si="479"/>
        <v>1.6107835000823529E-3</v>
      </c>
      <c r="AS268" s="13">
        <f t="shared" si="480"/>
        <v>1.5812379100025844E-3</v>
      </c>
      <c r="AT268" s="13">
        <f t="shared" si="481"/>
        <v>7.7611712806268187E-4</v>
      </c>
      <c r="AU268" s="13">
        <f t="shared" si="482"/>
        <v>2.5396043300921579E-4</v>
      </c>
      <c r="AV268" s="13">
        <f t="shared" si="483"/>
        <v>6.2325549071975356E-5</v>
      </c>
      <c r="AW268" s="13">
        <f t="shared" si="484"/>
        <v>3.6343951748835941E-7</v>
      </c>
      <c r="AX268" s="13">
        <f t="shared" si="485"/>
        <v>1.5669457357030359E-4</v>
      </c>
      <c r="AY268" s="13">
        <f t="shared" si="486"/>
        <v>1.7067597978408022E-4</v>
      </c>
      <c r="AZ268" s="13">
        <f t="shared" si="487"/>
        <v>9.2952453334913933E-5</v>
      </c>
      <c r="BA268" s="13">
        <f t="shared" si="488"/>
        <v>3.3748777818295987E-5</v>
      </c>
      <c r="BB268" s="13">
        <f t="shared" si="489"/>
        <v>9.190021054029251E-6</v>
      </c>
      <c r="BC268" s="13">
        <f t="shared" si="490"/>
        <v>2.0020040412299646E-6</v>
      </c>
      <c r="BD268" s="13">
        <f t="shared" si="491"/>
        <v>2.9241817997953547E-4</v>
      </c>
      <c r="BE268" s="13">
        <f t="shared" si="492"/>
        <v>2.870545369591633E-4</v>
      </c>
      <c r="BF268" s="13">
        <f t="shared" si="493"/>
        <v>1.4089463793702281E-4</v>
      </c>
      <c r="BG268" s="13">
        <f t="shared" si="494"/>
        <v>4.6103432027688922E-5</v>
      </c>
      <c r="BH268" s="13">
        <f t="shared" si="495"/>
        <v>1.1314446432385532E-5</v>
      </c>
      <c r="BI268" s="13">
        <f t="shared" si="496"/>
        <v>2.2213825295164517E-6</v>
      </c>
      <c r="BJ268" s="14">
        <f t="shared" si="497"/>
        <v>0.3214254895571827</v>
      </c>
      <c r="BK268" s="14">
        <f t="shared" si="498"/>
        <v>0.30166381321533919</v>
      </c>
      <c r="BL268" s="14">
        <f t="shared" si="499"/>
        <v>0.34971273798630353</v>
      </c>
      <c r="BM268" s="14">
        <f t="shared" si="500"/>
        <v>0.342287615300568</v>
      </c>
      <c r="BN268" s="14">
        <f t="shared" si="501"/>
        <v>0.65749789150090432</v>
      </c>
    </row>
    <row r="269" spans="1:66" x14ac:dyDescent="0.25">
      <c r="A269" t="s">
        <v>80</v>
      </c>
      <c r="B269" t="s">
        <v>86</v>
      </c>
      <c r="C269" t="s">
        <v>92</v>
      </c>
      <c r="D269" s="11">
        <v>44291</v>
      </c>
      <c r="E269" s="10">
        <f>VLOOKUP(A269,home!$A$2:$E$405,3,FALSE)</f>
        <v>1.2518</v>
      </c>
      <c r="F269" s="10">
        <f>VLOOKUP(B269,home!$B$2:$E$405,3,FALSE)</f>
        <v>0.86829999999999996</v>
      </c>
      <c r="G269" s="10">
        <f>VLOOKUP(C269,away!$B$2:$E$405,4,FALSE)</f>
        <v>0.86829999999999996</v>
      </c>
      <c r="H269" s="10">
        <f>VLOOKUP(A269,away!$A$2:$E$405,3,FALSE)</f>
        <v>1.0562</v>
      </c>
      <c r="I269" s="10">
        <f>VLOOKUP(C269,away!$B$2:$E$405,3,FALSE)</f>
        <v>0.74099999999999999</v>
      </c>
      <c r="J269" s="10">
        <f>VLOOKUP(B269,home!$B$2:$E$405,4,FALSE)</f>
        <v>0.94679999999999997</v>
      </c>
      <c r="K269" s="12">
        <f t="shared" si="502"/>
        <v>0.9437882133019998</v>
      </c>
      <c r="L269" s="12">
        <f t="shared" si="503"/>
        <v>0.74100752855999996</v>
      </c>
      <c r="M269" s="13">
        <f t="shared" si="448"/>
        <v>0.18548231435910759</v>
      </c>
      <c r="N269" s="13">
        <f t="shared" si="449"/>
        <v>0.175056022068102</v>
      </c>
      <c r="O269" s="13">
        <f t="shared" si="450"/>
        <v>0.13744379135483129</v>
      </c>
      <c r="P269" s="13">
        <f t="shared" si="451"/>
        <v>0.12971783027222908</v>
      </c>
      <c r="Q269" s="13">
        <f t="shared" si="452"/>
        <v>8.2607905147704705E-2</v>
      </c>
      <c r="R269" s="13">
        <f t="shared" si="453"/>
        <v>5.0923442073879915E-2</v>
      </c>
      <c r="S269" s="13">
        <f t="shared" si="454"/>
        <v>2.2679676427205149E-2</v>
      </c>
      <c r="T269" s="13">
        <f t="shared" si="455"/>
        <v>6.1213079633019564E-2</v>
      </c>
      <c r="U269" s="13">
        <f t="shared" si="456"/>
        <v>4.8060944410095008E-2</v>
      </c>
      <c r="V269" s="13">
        <f t="shared" si="457"/>
        <v>1.7623473684321321E-3</v>
      </c>
      <c r="W269" s="13">
        <f t="shared" si="458"/>
        <v>2.5988122401324434E-2</v>
      </c>
      <c r="X269" s="13">
        <f t="shared" si="459"/>
        <v>1.9257394352520191E-2</v>
      </c>
      <c r="Y269" s="13">
        <f t="shared" si="460"/>
        <v>7.1349370978331435E-3</v>
      </c>
      <c r="Z269" s="13">
        <f t="shared" si="461"/>
        <v>1.2578217985644692E-2</v>
      </c>
      <c r="AA269" s="13">
        <f t="shared" si="462"/>
        <v>1.1871173879194683E-2</v>
      </c>
      <c r="AB269" s="13">
        <f t="shared" si="463"/>
        <v>5.6019369926212596E-3</v>
      </c>
      <c r="AC269" s="13">
        <f t="shared" si="464"/>
        <v>7.7031561475581891E-5</v>
      </c>
      <c r="AD269" s="13">
        <f t="shared" si="465"/>
        <v>6.1318209020549148E-3</v>
      </c>
      <c r="AE269" s="13">
        <f t="shared" si="466"/>
        <v>4.5437254522042621E-3</v>
      </c>
      <c r="AF269" s="13">
        <f t="shared" si="467"/>
        <v>1.6834673838965241E-3</v>
      </c>
      <c r="AG269" s="13">
        <f t="shared" si="468"/>
        <v>4.1582066851751068E-4</v>
      </c>
      <c r="AH269" s="13">
        <f t="shared" si="469"/>
        <v>2.3301385558078783E-3</v>
      </c>
      <c r="AI269" s="13">
        <f t="shared" si="470"/>
        <v>2.1991573043320194E-3</v>
      </c>
      <c r="AJ269" s="13">
        <f t="shared" si="471"/>
        <v>1.0377693715127793E-3</v>
      </c>
      <c r="AK269" s="13">
        <f t="shared" si="472"/>
        <v>3.2647816698652845E-4</v>
      </c>
      <c r="AL269" s="13">
        <f t="shared" si="473"/>
        <v>2.1548937539669364E-6</v>
      </c>
      <c r="AM269" s="13">
        <f t="shared" si="474"/>
        <v>1.1574280586876533E-3</v>
      </c>
      <c r="AN269" s="13">
        <f t="shared" si="475"/>
        <v>8.5766290525413666E-4</v>
      </c>
      <c r="AO269" s="13">
        <f t="shared" si="476"/>
        <v>3.1776733487997861E-4</v>
      </c>
      <c r="AP269" s="13">
        <f t="shared" si="477"/>
        <v>7.8489329158836933E-5</v>
      </c>
      <c r="AQ269" s="13">
        <f t="shared" si="478"/>
        <v>1.4540295954580524E-5</v>
      </c>
      <c r="AR269" s="13">
        <f t="shared" si="479"/>
        <v>3.4533004248831276E-4</v>
      </c>
      <c r="AS269" s="13">
        <f t="shared" si="480"/>
        <v>3.2591842379954837E-4</v>
      </c>
      <c r="AT269" s="13">
        <f t="shared" si="481"/>
        <v>1.5379898343998986E-4</v>
      </c>
      <c r="AU269" s="13">
        <f t="shared" si="482"/>
        <v>4.8384555929497298E-5</v>
      </c>
      <c r="AV269" s="13">
        <f t="shared" si="483"/>
        <v>1.1416193398027731E-5</v>
      </c>
      <c r="AW269" s="13">
        <f t="shared" si="484"/>
        <v>4.1862053772502381E-8</v>
      </c>
      <c r="AX269" s="13">
        <f t="shared" si="485"/>
        <v>1.8206115992240371E-4</v>
      </c>
      <c r="AY269" s="13">
        <f t="shared" si="486"/>
        <v>1.3490869016086727E-4</v>
      </c>
      <c r="AZ269" s="13">
        <f t="shared" si="487"/>
        <v>4.9984177538685523E-5</v>
      </c>
      <c r="BA269" s="13">
        <f t="shared" si="488"/>
        <v>1.2346217288348542E-5</v>
      </c>
      <c r="BB269" s="13">
        <f t="shared" si="489"/>
        <v>2.2871599899759741E-6</v>
      </c>
      <c r="BC269" s="13">
        <f t="shared" si="490"/>
        <v>3.3896055431868223E-7</v>
      </c>
      <c r="BD269" s="13">
        <f t="shared" si="491"/>
        <v>4.2648693553630727E-5</v>
      </c>
      <c r="BE269" s="13">
        <f t="shared" si="492"/>
        <v>4.0251334288645659E-5</v>
      </c>
      <c r="BF269" s="13">
        <f t="shared" si="493"/>
        <v>1.8994367435651202E-5</v>
      </c>
      <c r="BG269" s="13">
        <f t="shared" si="494"/>
        <v>5.9755533682983117E-6</v>
      </c>
      <c r="BH269" s="13">
        <f t="shared" si="495"/>
        <v>1.4099142092392523E-6</v>
      </c>
      <c r="BI269" s="13">
        <f t="shared" si="496"/>
        <v>2.6613208248940325E-7</v>
      </c>
      <c r="BJ269" s="14">
        <f t="shared" si="497"/>
        <v>0.3868401093965671</v>
      </c>
      <c r="BK269" s="14">
        <f t="shared" si="498"/>
        <v>0.33985626357236437</v>
      </c>
      <c r="BL269" s="14">
        <f t="shared" si="499"/>
        <v>0.26078922630325457</v>
      </c>
      <c r="BM269" s="14">
        <f t="shared" si="500"/>
        <v>0.23869764515386913</v>
      </c>
      <c r="BN269" s="14">
        <f t="shared" si="501"/>
        <v>0.76123130527585448</v>
      </c>
    </row>
    <row r="270" spans="1:66" s="10" customFormat="1" x14ac:dyDescent="0.25">
      <c r="A270" t="s">
        <v>99</v>
      </c>
      <c r="B270" t="s">
        <v>111</v>
      </c>
      <c r="C270" t="s">
        <v>121</v>
      </c>
      <c r="D270" s="11">
        <v>44291</v>
      </c>
      <c r="E270" s="10">
        <f>VLOOKUP(A270,home!$A$2:$E$405,3,FALSE)</f>
        <v>1.3478000000000001</v>
      </c>
      <c r="F270" s="10">
        <f>VLOOKUP(B270,home!$B$2:$E$405,3,FALSE)</f>
        <v>0.96779999999999999</v>
      </c>
      <c r="G270" s="10">
        <f>VLOOKUP(C270,away!$B$2:$E$405,4,FALSE)</f>
        <v>1.1291</v>
      </c>
      <c r="H270" s="10">
        <f>VLOOKUP(A270,away!$A$2:$E$405,3,FALSE)</f>
        <v>1.2736000000000001</v>
      </c>
      <c r="I270" s="10">
        <f>VLOOKUP(C270,away!$B$2:$E$405,3,FALSE)</f>
        <v>0.99</v>
      </c>
      <c r="J270" s="10">
        <f>VLOOKUP(B270,home!$B$2:$E$405,4,FALSE)</f>
        <v>0.61450000000000005</v>
      </c>
      <c r="K270" s="12">
        <f t="shared" si="502"/>
        <v>1.472798988444</v>
      </c>
      <c r="L270" s="12">
        <f t="shared" si="503"/>
        <v>0.774800928</v>
      </c>
      <c r="M270" s="13">
        <f t="shared" si="448"/>
        <v>0.10565249532146466</v>
      </c>
      <c r="N270" s="13">
        <f t="shared" si="449"/>
        <v>0.1556048882360376</v>
      </c>
      <c r="O270" s="13">
        <f t="shared" si="450"/>
        <v>8.1859651420586474E-2</v>
      </c>
      <c r="P270" s="13">
        <f t="shared" si="451"/>
        <v>0.12056281180661821</v>
      </c>
      <c r="Q270" s="13">
        <f t="shared" si="452"/>
        <v>0.11458736099548895</v>
      </c>
      <c r="R270" s="13">
        <f t="shared" si="453"/>
        <v>3.1712466943213453E-2</v>
      </c>
      <c r="S270" s="13">
        <f t="shared" si="454"/>
        <v>3.4394340489762643E-2</v>
      </c>
      <c r="T270" s="13">
        <f t="shared" si="455"/>
        <v>8.8782393636375842E-2</v>
      </c>
      <c r="U270" s="13">
        <f t="shared" si="456"/>
        <v>4.6706089235028565E-2</v>
      </c>
      <c r="V270" s="13">
        <f t="shared" si="457"/>
        <v>4.3609196641026561E-3</v>
      </c>
      <c r="W270" s="13">
        <f t="shared" si="458"/>
        <v>5.6254716454207848E-2</v>
      </c>
      <c r="X270" s="13">
        <f t="shared" si="459"/>
        <v>4.3586206513097116E-2</v>
      </c>
      <c r="Y270" s="13">
        <f t="shared" si="460"/>
        <v>1.688531662717364E-2</v>
      </c>
      <c r="Z270" s="13">
        <f t="shared" si="461"/>
        <v>8.1902829389237028E-3</v>
      </c>
      <c r="AA270" s="13">
        <f t="shared" si="462"/>
        <v>1.2062640427516981E-2</v>
      </c>
      <c r="AB270" s="13">
        <f t="shared" si="463"/>
        <v>8.8829223098053564E-3</v>
      </c>
      <c r="AC270" s="13">
        <f t="shared" si="464"/>
        <v>3.110224320585531E-4</v>
      </c>
      <c r="AD270" s="13">
        <f t="shared" si="465"/>
        <v>2.0712972372240353E-2</v>
      </c>
      <c r="AE270" s="13">
        <f t="shared" si="466"/>
        <v>1.6048430215650188E-2</v>
      </c>
      <c r="AF270" s="13">
        <f t="shared" si="467"/>
        <v>6.2171693120145009E-3</v>
      </c>
      <c r="AG270" s="13">
        <f t="shared" si="468"/>
        <v>1.6056895174939858E-3</v>
      </c>
      <c r="AH270" s="13">
        <f t="shared" si="469"/>
        <v>1.586459705415163E-3</v>
      </c>
      <c r="AI270" s="13">
        <f t="shared" si="470"/>
        <v>2.3365362493426183E-3</v>
      </c>
      <c r="AJ270" s="13">
        <f t="shared" si="471"/>
        <v>1.7206241122472734E-3</v>
      </c>
      <c r="AK270" s="13">
        <f t="shared" si="472"/>
        <v>8.4471115067004648E-4</v>
      </c>
      <c r="AL270" s="13">
        <f t="shared" si="473"/>
        <v>1.4196631638398748E-5</v>
      </c>
      <c r="AM270" s="13">
        <f t="shared" si="474"/>
        <v>6.1012089515008194E-3</v>
      </c>
      <c r="AN270" s="13">
        <f t="shared" si="475"/>
        <v>4.7272223575447418E-3</v>
      </c>
      <c r="AO270" s="13">
        <f t="shared" si="476"/>
        <v>1.8313281347440064E-3</v>
      </c>
      <c r="AP270" s="13">
        <f t="shared" si="477"/>
        <v>4.7297157942405516E-4</v>
      </c>
      <c r="AQ270" s="13">
        <f t="shared" si="478"/>
        <v>9.1614704663845904E-5</v>
      </c>
      <c r="AR270" s="13">
        <f t="shared" si="479"/>
        <v>2.4583809039805499E-4</v>
      </c>
      <c r="AS270" s="13">
        <f t="shared" si="480"/>
        <v>3.6207009085926004E-4</v>
      </c>
      <c r="AT270" s="13">
        <f t="shared" si="481"/>
        <v>2.6662823178167278E-4</v>
      </c>
      <c r="AU270" s="13">
        <f t="shared" si="482"/>
        <v>1.3089659668621997E-4</v>
      </c>
      <c r="AV270" s="13">
        <f t="shared" si="483"/>
        <v>4.8196093797556782E-5</v>
      </c>
      <c r="AW270" s="13">
        <f t="shared" si="484"/>
        <v>4.500040500438031E-7</v>
      </c>
      <c r="AX270" s="13">
        <f t="shared" si="485"/>
        <v>1.4976423953426481E-3</v>
      </c>
      <c r="AY270" s="13">
        <f t="shared" si="486"/>
        <v>1.1603747177236267E-3</v>
      </c>
      <c r="AZ270" s="13">
        <f t="shared" si="487"/>
        <v>4.4952970406000187E-4</v>
      </c>
      <c r="BA270" s="13">
        <f t="shared" si="488"/>
        <v>1.1609867728975161E-4</v>
      </c>
      <c r="BB270" s="13">
        <f t="shared" si="489"/>
        <v>2.2488340725918016E-5</v>
      </c>
      <c r="BC270" s="13">
        <f t="shared" si="490"/>
        <v>3.4847974527242951E-6</v>
      </c>
      <c r="BD270" s="13">
        <f t="shared" si="491"/>
        <v>3.1745930096360134E-5</v>
      </c>
      <c r="BE270" s="13">
        <f t="shared" si="492"/>
        <v>4.6755373733133148E-5</v>
      </c>
      <c r="BF270" s="13">
        <f t="shared" si="493"/>
        <v>3.4430633569239838E-5</v>
      </c>
      <c r="BG270" s="13">
        <f t="shared" si="494"/>
        <v>1.6903134097420817E-5</v>
      </c>
      <c r="BH270" s="13">
        <f t="shared" si="495"/>
        <v>6.2237297000536697E-6</v>
      </c>
      <c r="BI270" s="13">
        <f t="shared" si="496"/>
        <v>1.8332605613175841E-6</v>
      </c>
      <c r="BJ270" s="14">
        <f t="shared" si="497"/>
        <v>0.5367591082402523</v>
      </c>
      <c r="BK270" s="14">
        <f t="shared" si="498"/>
        <v>0.26645616106336872</v>
      </c>
      <c r="BL270" s="14">
        <f t="shared" si="499"/>
        <v>0.18890362271910621</v>
      </c>
      <c r="BM270" s="14">
        <f t="shared" si="500"/>
        <v>0.38916957552456788</v>
      </c>
      <c r="BN270" s="14">
        <f t="shared" si="501"/>
        <v>0.60997967472340942</v>
      </c>
    </row>
    <row r="271" spans="1:66" x14ac:dyDescent="0.25">
      <c r="A271" t="s">
        <v>99</v>
      </c>
      <c r="B271" t="s">
        <v>105</v>
      </c>
      <c r="C271" t="s">
        <v>395</v>
      </c>
      <c r="D271" s="11">
        <v>44291</v>
      </c>
      <c r="E271" s="10">
        <f>VLOOKUP(A271,home!$A$2:$E$405,3,FALSE)</f>
        <v>1.3478000000000001</v>
      </c>
      <c r="F271" s="10">
        <f>VLOOKUP(B271,home!$B$2:$E$405,3,FALSE)</f>
        <v>1.1613</v>
      </c>
      <c r="G271" s="10">
        <f>VLOOKUP(C271,away!$B$2:$E$405,4,FALSE)</f>
        <v>0.6452</v>
      </c>
      <c r="H271" s="10">
        <f>VLOOKUP(A271,away!$A$2:$E$405,3,FALSE)</f>
        <v>1.2736000000000001</v>
      </c>
      <c r="I271" s="10">
        <f>VLOOKUP(C271,away!$B$2:$E$405,3,FALSE)</f>
        <v>1.1607000000000001</v>
      </c>
      <c r="J271" s="10">
        <f>VLOOKUP(B271,home!$B$2:$E$405,4,FALSE)</f>
        <v>1.2630999999999999</v>
      </c>
      <c r="K271" s="12">
        <f t="shared" si="502"/>
        <v>1.009867130328</v>
      </c>
      <c r="L271" s="12">
        <f t="shared" si="503"/>
        <v>1.8671997045120001</v>
      </c>
      <c r="M271" s="13">
        <f t="shared" si="448"/>
        <v>5.6299657077546889E-2</v>
      </c>
      <c r="N271" s="13">
        <f t="shared" si="449"/>
        <v>5.685517313135275E-2</v>
      </c>
      <c r="O271" s="13">
        <f t="shared" si="450"/>
        <v>0.10512270305932246</v>
      </c>
      <c r="P271" s="13">
        <f t="shared" si="451"/>
        <v>0.10615996247084045</v>
      </c>
      <c r="Q271" s="13">
        <f t="shared" si="452"/>
        <v>2.8708085267230402E-2</v>
      </c>
      <c r="R271" s="13">
        <f t="shared" si="453"/>
        <v>9.8142540044934848E-2</v>
      </c>
      <c r="S271" s="13">
        <f t="shared" si="454"/>
        <v>5.00444328474643E-2</v>
      </c>
      <c r="T271" s="13">
        <f t="shared" si="455"/>
        <v>5.3603728328077901E-2</v>
      </c>
      <c r="U271" s="13">
        <f t="shared" si="456"/>
        <v>9.9110925278279166E-2</v>
      </c>
      <c r="V271" s="13">
        <f t="shared" si="457"/>
        <v>1.0484995999262382E-2</v>
      </c>
      <c r="W271" s="13">
        <f t="shared" si="458"/>
        <v>9.6637838953431698E-3</v>
      </c>
      <c r="X271" s="13">
        <f t="shared" si="459"/>
        <v>1.8044214433852589E-2</v>
      </c>
      <c r="Y271" s="13">
        <f t="shared" si="460"/>
        <v>1.6846075929520362E-2</v>
      </c>
      <c r="Z271" s="13">
        <f t="shared" si="461"/>
        <v>6.1083907257319832E-2</v>
      </c>
      <c r="AA271" s="13">
        <f t="shared" si="462"/>
        <v>6.1686630131171268E-2</v>
      </c>
      <c r="AB271" s="13">
        <f t="shared" si="463"/>
        <v>3.1147650075085329E-2</v>
      </c>
      <c r="AC271" s="13">
        <f t="shared" si="464"/>
        <v>1.235672248695323E-3</v>
      </c>
      <c r="AD271" s="13">
        <f t="shared" si="465"/>
        <v>2.4397844276250373E-3</v>
      </c>
      <c r="AE271" s="13">
        <f t="shared" si="466"/>
        <v>4.555564762334448E-3</v>
      </c>
      <c r="AF271" s="13">
        <f t="shared" si="467"/>
        <v>4.2530745890580817E-3</v>
      </c>
      <c r="AG271" s="13">
        <f t="shared" si="468"/>
        <v>2.6471132053189155E-3</v>
      </c>
      <c r="AH271" s="13">
        <f t="shared" si="469"/>
        <v>2.8513963395326497E-2</v>
      </c>
      <c r="AI271" s="13">
        <f t="shared" si="470"/>
        <v>2.8795314388316003E-2</v>
      </c>
      <c r="AJ271" s="13">
        <f t="shared" si="471"/>
        <v>1.4539720754110624E-2</v>
      </c>
      <c r="AK271" s="13">
        <f t="shared" si="472"/>
        <v>4.8943953579080541E-3</v>
      </c>
      <c r="AL271" s="13">
        <f t="shared" si="473"/>
        <v>9.3200510523230585E-5</v>
      </c>
      <c r="AM271" s="13">
        <f t="shared" si="474"/>
        <v>4.9277161970892765E-4</v>
      </c>
      <c r="AN271" s="13">
        <f t="shared" si="475"/>
        <v>9.2010302271240923E-4</v>
      </c>
      <c r="AO271" s="13">
        <f t="shared" si="476"/>
        <v>8.5900804606460458E-4</v>
      </c>
      <c r="AP271" s="13">
        <f t="shared" si="477"/>
        <v>5.3464652326175343E-4</v>
      </c>
      <c r="AQ271" s="13">
        <f t="shared" si="478"/>
        <v>2.4957295756317853E-4</v>
      </c>
      <c r="AR271" s="13">
        <f t="shared" si="479"/>
        <v>1.0648252805243926E-2</v>
      </c>
      <c r="AS271" s="13">
        <f t="shared" si="480"/>
        <v>1.0753320503438758E-2</v>
      </c>
      <c r="AT271" s="13">
        <f t="shared" si="481"/>
        <v>5.429712459152471E-3</v>
      </c>
      <c r="AU271" s="13">
        <f t="shared" si="482"/>
        <v>1.8277627132101649E-3</v>
      </c>
      <c r="AV271" s="13">
        <f t="shared" si="483"/>
        <v>4.614493715275172E-4</v>
      </c>
      <c r="AW271" s="13">
        <f t="shared" si="484"/>
        <v>4.8816967460886954E-6</v>
      </c>
      <c r="AX271" s="13">
        <f t="shared" si="485"/>
        <v>8.2938976917089187E-5</v>
      </c>
      <c r="AY271" s="13">
        <f t="shared" si="486"/>
        <v>1.5486363319211651E-4</v>
      </c>
      <c r="AZ271" s="13">
        <f t="shared" si="487"/>
        <v>1.4458066506798739E-4</v>
      </c>
      <c r="BA271" s="13">
        <f t="shared" si="488"/>
        <v>8.9986991697698179E-5</v>
      </c>
      <c r="BB271" s="13">
        <f t="shared" si="489"/>
        <v>4.200592107696645E-5</v>
      </c>
      <c r="BC271" s="13">
        <f t="shared" si="490"/>
        <v>1.5686688684533234E-5</v>
      </c>
      <c r="BD271" s="13">
        <f t="shared" si="491"/>
        <v>3.3137357485867533E-3</v>
      </c>
      <c r="BE271" s="13">
        <f t="shared" si="492"/>
        <v>3.3464328110906117E-3</v>
      </c>
      <c r="BF271" s="13">
        <f t="shared" si="493"/>
        <v>1.6897262498857687E-3</v>
      </c>
      <c r="BG271" s="13">
        <f t="shared" si="494"/>
        <v>5.6879966633734493E-4</v>
      </c>
      <c r="BH271" s="13">
        <f t="shared" si="495"/>
        <v>1.4360302169390461E-4</v>
      </c>
      <c r="BI271" s="13">
        <f t="shared" si="496"/>
        <v>2.9003994284890596E-5</v>
      </c>
      <c r="BJ271" s="14">
        <f t="shared" si="497"/>
        <v>0.20120276301566095</v>
      </c>
      <c r="BK271" s="14">
        <f t="shared" si="498"/>
        <v>0.22447278478752469</v>
      </c>
      <c r="BL271" s="14">
        <f t="shared" si="499"/>
        <v>0.51016564182890622</v>
      </c>
      <c r="BM271" s="14">
        <f t="shared" si="500"/>
        <v>0.54548699390173805</v>
      </c>
      <c r="BN271" s="14">
        <f t="shared" si="501"/>
        <v>0.45128812105122779</v>
      </c>
    </row>
    <row r="272" spans="1:66" s="10" customFormat="1" x14ac:dyDescent="0.25">
      <c r="A272" t="s">
        <v>99</v>
      </c>
      <c r="B272" t="s">
        <v>417</v>
      </c>
      <c r="C272" t="s">
        <v>107</v>
      </c>
      <c r="D272" s="11">
        <v>44291</v>
      </c>
      <c r="E272" s="10">
        <f>VLOOKUP(A272,home!$A$2:$E$405,3,FALSE)</f>
        <v>1.3478000000000001</v>
      </c>
      <c r="F272" s="10">
        <f>VLOOKUP(B272,home!$B$2:$E$405,3,FALSE)</f>
        <v>0.9032</v>
      </c>
      <c r="G272" s="10">
        <f>VLOOKUP(C272,away!$B$2:$E$405,4,FALSE)</f>
        <v>0.9032</v>
      </c>
      <c r="H272" s="10">
        <f>VLOOKUP(A272,away!$A$2:$E$405,3,FALSE)</f>
        <v>1.2736000000000001</v>
      </c>
      <c r="I272" s="10">
        <f>VLOOKUP(C272,away!$B$2:$E$405,3,FALSE)</f>
        <v>0.71689999999999998</v>
      </c>
      <c r="J272" s="10">
        <f>VLOOKUP(B272,home!$B$2:$E$405,4,FALSE)</f>
        <v>1.0583</v>
      </c>
      <c r="K272" s="12">
        <f t="shared" si="502"/>
        <v>1.0994951294720001</v>
      </c>
      <c r="L272" s="12">
        <f t="shared" si="503"/>
        <v>0.96627429587200009</v>
      </c>
      <c r="M272" s="13">
        <f t="shared" si="448"/>
        <v>0.12672075089071125</v>
      </c>
      <c r="N272" s="13">
        <f t="shared" si="449"/>
        <v>0.13932884840737161</v>
      </c>
      <c r="O272" s="13">
        <f t="shared" si="450"/>
        <v>0.12244700433929312</v>
      </c>
      <c r="P272" s="13">
        <f t="shared" si="451"/>
        <v>0.13462988488948965</v>
      </c>
      <c r="Q272" s="13">
        <f t="shared" si="452"/>
        <v>7.6595695109423878E-2</v>
      </c>
      <c r="R272" s="13">
        <f t="shared" si="453"/>
        <v>5.9158696449793102E-2</v>
      </c>
      <c r="S272" s="13">
        <f t="shared" si="454"/>
        <v>3.5758164661186975E-2</v>
      </c>
      <c r="T272" s="13">
        <f t="shared" si="455"/>
        <v>7.401245135868495E-2</v>
      </c>
      <c r="U272" s="13">
        <f t="shared" si="456"/>
        <v>6.5044698612460011E-2</v>
      </c>
      <c r="V272" s="13">
        <f t="shared" si="457"/>
        <v>4.2211078369449942E-3</v>
      </c>
      <c r="W272" s="13">
        <f t="shared" si="458"/>
        <v>2.8072197903777952E-2</v>
      </c>
      <c r="X272" s="13">
        <f t="shared" si="459"/>
        <v>2.7125443263052475E-2</v>
      </c>
      <c r="Y272" s="13">
        <f t="shared" si="460"/>
        <v>1.310530929461096E-2</v>
      </c>
      <c r="Z272" s="13">
        <f t="shared" si="461"/>
        <v>1.9054509252243074E-2</v>
      </c>
      <c r="AA272" s="13">
        <f t="shared" si="462"/>
        <v>2.0950340117320422E-2</v>
      </c>
      <c r="AB272" s="13">
        <f t="shared" si="463"/>
        <v>1.1517398459887827E-2</v>
      </c>
      <c r="AC272" s="13">
        <f t="shared" si="464"/>
        <v>2.8028522272377255E-4</v>
      </c>
      <c r="AD272" s="13">
        <f t="shared" si="465"/>
        <v>7.7163112171944864E-3</v>
      </c>
      <c r="AE272" s="13">
        <f t="shared" si="466"/>
        <v>7.4560731881238174E-3</v>
      </c>
      <c r="AF272" s="13">
        <f t="shared" si="467"/>
        <v>3.6023059349122202E-3</v>
      </c>
      <c r="AG272" s="13">
        <f t="shared" si="468"/>
        <v>1.1602718769242776E-3</v>
      </c>
      <c r="AH272" s="13">
        <f t="shared" si="469"/>
        <v>4.6029706277244216E-3</v>
      </c>
      <c r="AI272" s="13">
        <f t="shared" si="470"/>
        <v>5.0609437862856764E-3</v>
      </c>
      <c r="AJ272" s="13">
        <f t="shared" si="471"/>
        <v>2.7822415217763422E-3</v>
      </c>
      <c r="AK272" s="13">
        <f t="shared" si="472"/>
        <v>1.0196870007359515E-3</v>
      </c>
      <c r="AL272" s="13">
        <f t="shared" si="473"/>
        <v>1.191115646215524E-5</v>
      </c>
      <c r="AM272" s="13">
        <f t="shared" si="474"/>
        <v>1.6968093201591003E-3</v>
      </c>
      <c r="AN272" s="13">
        <f t="shared" si="475"/>
        <v>1.6395832310657815E-3</v>
      </c>
      <c r="AO272" s="13">
        <f t="shared" si="476"/>
        <v>7.9214356606081338E-4</v>
      </c>
      <c r="AP272" s="13">
        <f t="shared" si="477"/>
        <v>2.551426555083159E-4</v>
      </c>
      <c r="AQ272" s="13">
        <f t="shared" si="478"/>
        <v>6.1634447449552561E-5</v>
      </c>
      <c r="AR272" s="13">
        <f t="shared" si="479"/>
        <v>8.8954644044478303E-4</v>
      </c>
      <c r="AS272" s="13">
        <f t="shared" si="480"/>
        <v>9.7805197870819345E-4</v>
      </c>
      <c r="AT272" s="13">
        <f t="shared" si="481"/>
        <v>5.3768169348005553E-4</v>
      </c>
      <c r="AU272" s="13">
        <f t="shared" si="482"/>
        <v>1.9705946772919267E-4</v>
      </c>
      <c r="AV272" s="13">
        <f t="shared" si="483"/>
        <v>5.4166481246148024E-5</v>
      </c>
      <c r="AW272" s="13">
        <f t="shared" si="484"/>
        <v>3.5151605490574196E-7</v>
      </c>
      <c r="AX272" s="13">
        <f t="shared" si="485"/>
        <v>3.1093893052627092E-4</v>
      </c>
      <c r="AY272" s="13">
        <f t="shared" si="486"/>
        <v>3.0045229615346513E-4</v>
      </c>
      <c r="AZ272" s="13">
        <f t="shared" si="487"/>
        <v>1.451596654544076E-4</v>
      </c>
      <c r="BA272" s="13">
        <f t="shared" si="488"/>
        <v>4.6754684508657601E-5</v>
      </c>
      <c r="BB272" s="13">
        <f t="shared" si="489"/>
        <v>1.1294462463080157E-5</v>
      </c>
      <c r="BC272" s="13">
        <f t="shared" si="490"/>
        <v>2.1827097527531034E-6</v>
      </c>
      <c r="BD272" s="13">
        <f t="shared" si="491"/>
        <v>1.432576433977044E-4</v>
      </c>
      <c r="BE272" s="13">
        <f t="shared" si="492"/>
        <v>1.5751108117541263E-4</v>
      </c>
      <c r="BF272" s="13">
        <f t="shared" si="493"/>
        <v>8.6591333295117523E-5</v>
      </c>
      <c r="BG272" s="13">
        <f t="shared" si="494"/>
        <v>3.1735583070822785E-5</v>
      </c>
      <c r="BH272" s="13">
        <f t="shared" si="495"/>
        <v>8.7232797543309265E-6</v>
      </c>
      <c r="BI272" s="13">
        <f t="shared" si="496"/>
        <v>1.9182407205817126E-6</v>
      </c>
      <c r="BJ272" s="14">
        <f t="shared" si="497"/>
        <v>0.38343700352317878</v>
      </c>
      <c r="BK272" s="14">
        <f t="shared" si="498"/>
        <v>0.30192255695367226</v>
      </c>
      <c r="BL272" s="14">
        <f t="shared" si="499"/>
        <v>0.2956702241382993</v>
      </c>
      <c r="BM272" s="14">
        <f t="shared" si="500"/>
        <v>0.34090331300121229</v>
      </c>
      <c r="BN272" s="14">
        <f t="shared" si="501"/>
        <v>0.65888088008608259</v>
      </c>
    </row>
    <row r="273" spans="1:66" x14ac:dyDescent="0.25">
      <c r="A273" t="s">
        <v>154</v>
      </c>
      <c r="B273" t="s">
        <v>162</v>
      </c>
      <c r="C273" t="s">
        <v>155</v>
      </c>
      <c r="D273" s="11">
        <v>44291</v>
      </c>
      <c r="E273" s="10">
        <f>VLOOKUP(A273,home!$A$2:$E$405,3,FALSE)</f>
        <v>1.3447</v>
      </c>
      <c r="F273" s="10">
        <f>VLOOKUP(B273,home!$B$2:$E$405,3,FALSE)</f>
        <v>0.62619999999999998</v>
      </c>
      <c r="G273" s="10">
        <f>VLOOKUP(C273,away!$B$2:$E$405,4,FALSE)</f>
        <v>0.93940000000000001</v>
      </c>
      <c r="H273" s="10">
        <f>VLOOKUP(A273,away!$A$2:$E$405,3,FALSE)</f>
        <v>1.05</v>
      </c>
      <c r="I273" s="10">
        <f>VLOOKUP(C273,away!$B$2:$E$405,3,FALSE)</f>
        <v>1.3533999999999999</v>
      </c>
      <c r="J273" s="10">
        <f>VLOOKUP(B273,home!$B$2:$E$405,4,FALSE)</f>
        <v>1.1529</v>
      </c>
      <c r="K273" s="12">
        <f t="shared" si="502"/>
        <v>0.79102284091599995</v>
      </c>
      <c r="L273" s="12">
        <f t="shared" si="503"/>
        <v>1.638351603</v>
      </c>
      <c r="M273" s="13">
        <f t="shared" si="448"/>
        <v>8.8091921787507813E-2</v>
      </c>
      <c r="N273" s="13">
        <f t="shared" si="449"/>
        <v>6.9682722234104502E-2</v>
      </c>
      <c r="O273" s="13">
        <f t="shared" si="450"/>
        <v>0.14432554127191408</v>
      </c>
      <c r="P273" s="13">
        <f t="shared" si="451"/>
        <v>0.11416479967364886</v>
      </c>
      <c r="Q273" s="13">
        <f t="shared" si="452"/>
        <v>2.7560312452190927E-2</v>
      </c>
      <c r="R273" s="13">
        <f t="shared" si="453"/>
        <v>0.11822799094834156</v>
      </c>
      <c r="S273" s="13">
        <f t="shared" si="454"/>
        <v>3.6988639877682437E-2</v>
      </c>
      <c r="T273" s="13">
        <f t="shared" si="455"/>
        <v>4.5153482085227868E-2</v>
      </c>
      <c r="U273" s="13">
        <f t="shared" si="456"/>
        <v>9.3521041275748257E-2</v>
      </c>
      <c r="V273" s="13">
        <f t="shared" si="457"/>
        <v>5.3262553934191655E-3</v>
      </c>
      <c r="W273" s="13">
        <f t="shared" si="458"/>
        <v>7.2669455508215597E-3</v>
      </c>
      <c r="X273" s="13">
        <f t="shared" si="459"/>
        <v>1.1905811892102221E-2</v>
      </c>
      <c r="Y273" s="13">
        <f t="shared" si="460"/>
        <v>9.7529529992210692E-3</v>
      </c>
      <c r="Z273" s="13">
        <f t="shared" si="461"/>
        <v>6.4566339496561626E-2</v>
      </c>
      <c r="AA273" s="13">
        <f t="shared" si="462"/>
        <v>5.107344929611711E-2</v>
      </c>
      <c r="AB273" s="13">
        <f t="shared" si="463"/>
        <v>2.0200132478796914E-2</v>
      </c>
      <c r="AC273" s="13">
        <f t="shared" si="464"/>
        <v>4.314178783804643E-4</v>
      </c>
      <c r="AD273" s="13">
        <f t="shared" si="465"/>
        <v>1.4370799785981888E-3</v>
      </c>
      <c r="AE273" s="13">
        <f t="shared" si="466"/>
        <v>2.3544422865755484E-3</v>
      </c>
      <c r="AF273" s="13">
        <f t="shared" si="467"/>
        <v>1.9287021471910181E-3</v>
      </c>
      <c r="AG273" s="13">
        <f t="shared" si="468"/>
        <v>1.0532974181866486E-3</v>
      </c>
      <c r="AH273" s="13">
        <f t="shared" si="469"/>
        <v>2.6445591453508489E-2</v>
      </c>
      <c r="AI273" s="13">
        <f t="shared" si="470"/>
        <v>2.0919066881258171E-2</v>
      </c>
      <c r="AJ273" s="13">
        <f t="shared" si="471"/>
        <v>8.2737298568623229E-3</v>
      </c>
      <c r="AK273" s="13">
        <f t="shared" si="472"/>
        <v>2.1815697654489217E-3</v>
      </c>
      <c r="AL273" s="13">
        <f t="shared" si="473"/>
        <v>2.2364246192626847E-5</v>
      </c>
      <c r="AM273" s="13">
        <f t="shared" si="474"/>
        <v>2.2735261745884881E-4</v>
      </c>
      <c r="AN273" s="13">
        <f t="shared" si="475"/>
        <v>3.7248352525995072E-4</v>
      </c>
      <c r="AO273" s="13">
        <f t="shared" si="476"/>
        <v>3.0512949035036568E-4</v>
      </c>
      <c r="AP273" s="13">
        <f t="shared" si="477"/>
        <v>1.6663646321269821E-4</v>
      </c>
      <c r="AQ273" s="13">
        <f t="shared" si="478"/>
        <v>6.8252279155693661E-5</v>
      </c>
      <c r="AR273" s="13">
        <f t="shared" si="479"/>
        <v>8.6654354300277486E-3</v>
      </c>
      <c r="AS273" s="13">
        <f t="shared" si="480"/>
        <v>6.8545573516347099E-3</v>
      </c>
      <c r="AT273" s="13">
        <f t="shared" si="481"/>
        <v>2.7110557147558704E-3</v>
      </c>
      <c r="AU273" s="13">
        <f t="shared" si="482"/>
        <v>7.1483566445591513E-4</v>
      </c>
      <c r="AV273" s="13">
        <f t="shared" si="483"/>
        <v>1.4136283452149861E-4</v>
      </c>
      <c r="AW273" s="13">
        <f t="shared" si="484"/>
        <v>8.050964248559994E-7</v>
      </c>
      <c r="AX273" s="13">
        <f t="shared" si="485"/>
        <v>2.997351889199785E-5</v>
      </c>
      <c r="AY273" s="13">
        <f t="shared" si="486"/>
        <v>4.9107162724255466E-5</v>
      </c>
      <c r="AZ273" s="13">
        <f t="shared" si="487"/>
        <v>4.0227399384032905E-5</v>
      </c>
      <c r="BA273" s="13">
        <f t="shared" si="488"/>
        <v>2.1968874755117172E-5</v>
      </c>
      <c r="BB273" s="13">
        <f t="shared" si="489"/>
        <v>8.9981852927881126E-6</v>
      </c>
      <c r="BC273" s="13">
        <f t="shared" si="490"/>
        <v>2.9484382597060867E-6</v>
      </c>
      <c r="BD273" s="13">
        <f t="shared" si="491"/>
        <v>2.3661716712464922E-3</v>
      </c>
      <c r="BE273" s="13">
        <f t="shared" si="492"/>
        <v>1.8716958374843597E-3</v>
      </c>
      <c r="BF273" s="13">
        <f t="shared" si="493"/>
        <v>7.4027707934876488E-4</v>
      </c>
      <c r="BG273" s="13">
        <f t="shared" si="494"/>
        <v>1.9519202612381973E-4</v>
      </c>
      <c r="BH273" s="13">
        <f t="shared" si="495"/>
        <v>3.8600337757153487E-5</v>
      </c>
      <c r="BI273" s="13">
        <f t="shared" si="496"/>
        <v>6.1067497665961391E-6</v>
      </c>
      <c r="BJ273" s="14">
        <f t="shared" si="497"/>
        <v>0.17938882699896497</v>
      </c>
      <c r="BK273" s="14">
        <f t="shared" si="498"/>
        <v>0.2450745060195556</v>
      </c>
      <c r="BL273" s="14">
        <f t="shared" si="499"/>
        <v>0.50947340392511886</v>
      </c>
      <c r="BM273" s="14">
        <f t="shared" si="500"/>
        <v>0.43640148600619388</v>
      </c>
      <c r="BN273" s="14">
        <f t="shared" si="501"/>
        <v>0.56205328836770774</v>
      </c>
    </row>
    <row r="274" spans="1:66" x14ac:dyDescent="0.25">
      <c r="A274" t="s">
        <v>16</v>
      </c>
      <c r="B274" t="s">
        <v>254</v>
      </c>
      <c r="C274" t="s">
        <v>257</v>
      </c>
      <c r="D274" s="11">
        <v>44291</v>
      </c>
      <c r="E274" s="10">
        <f>VLOOKUP(A274,home!$A$2:$E$405,3,FALSE)</f>
        <v>1.6373</v>
      </c>
      <c r="F274" s="10">
        <f>VLOOKUP(B274,home!$B$2:$E$405,3,FALSE)</f>
        <v>1.1136999999999999</v>
      </c>
      <c r="G274" s="10">
        <f>VLOOKUP(C274,away!$B$2:$E$405,4,FALSE)</f>
        <v>1.4012</v>
      </c>
      <c r="H274" s="10">
        <f>VLOOKUP(A274,away!$A$2:$E$405,3,FALSE)</f>
        <v>1.3301000000000001</v>
      </c>
      <c r="I274" s="10">
        <f>VLOOKUP(C274,away!$B$2:$E$405,3,FALSE)</f>
        <v>0.53069999999999995</v>
      </c>
      <c r="J274" s="10">
        <f>VLOOKUP(B274,home!$B$2:$E$405,4,FALSE)</f>
        <v>0.84030000000000005</v>
      </c>
      <c r="K274" s="12">
        <f t="shared" si="502"/>
        <v>2.5550335672119999</v>
      </c>
      <c r="L274" s="12">
        <f t="shared" si="503"/>
        <v>0.59315438402099996</v>
      </c>
      <c r="M274" s="13">
        <f t="shared" si="448"/>
        <v>4.2929847406130039E-2</v>
      </c>
      <c r="N274" s="13">
        <f t="shared" si="449"/>
        <v>0.10968720115795123</v>
      </c>
      <c r="O274" s="13">
        <f t="shared" si="450"/>
        <v>2.5464027194298584E-2</v>
      </c>
      <c r="P274" s="13">
        <f t="shared" si="451"/>
        <v>6.5061444237832083E-2</v>
      </c>
      <c r="Q274" s="13">
        <f t="shared" si="452"/>
        <v>0.14012724042605021</v>
      </c>
      <c r="R274" s="13">
        <f t="shared" si="453"/>
        <v>7.5520496825640833E-3</v>
      </c>
      <c r="S274" s="13">
        <f t="shared" si="454"/>
        <v>2.4650632264465587E-2</v>
      </c>
      <c r="T274" s="13">
        <f t="shared" si="455"/>
        <v>8.3117086979476368E-2</v>
      </c>
      <c r="U274" s="13">
        <f t="shared" si="456"/>
        <v>1.9295740440203959E-2</v>
      </c>
      <c r="V274" s="13">
        <f t="shared" si="457"/>
        <v>4.1509729979530962E-3</v>
      </c>
      <c r="W274" s="13">
        <f t="shared" si="458"/>
        <v>0.1193432676564482</v>
      </c>
      <c r="X274" s="13">
        <f t="shared" si="459"/>
        <v>7.0788982413813858E-2</v>
      </c>
      <c r="Y274" s="13">
        <f t="shared" si="460"/>
        <v>2.0994397629569578E-2</v>
      </c>
      <c r="Z274" s="13">
        <f t="shared" si="461"/>
        <v>1.4931771258524294E-3</v>
      </c>
      <c r="AA274" s="13">
        <f t="shared" si="462"/>
        <v>3.8151176783460935E-3</v>
      </c>
      <c r="AB274" s="13">
        <f t="shared" si="463"/>
        <v>4.8738768655190922E-3</v>
      </c>
      <c r="AC274" s="13">
        <f t="shared" si="464"/>
        <v>3.9318259112963385E-4</v>
      </c>
      <c r="AD274" s="13">
        <f t="shared" si="465"/>
        <v>7.6231513720747851E-2</v>
      </c>
      <c r="AE274" s="13">
        <f t="shared" si="466"/>
        <v>4.5217056564018601E-2</v>
      </c>
      <c r="AF274" s="13">
        <f t="shared" si="467"/>
        <v>1.341034766673658E-2</v>
      </c>
      <c r="AG274" s="13">
        <f t="shared" si="468"/>
        <v>2.6514688365901974E-3</v>
      </c>
      <c r="AH274" s="13">
        <f t="shared" si="469"/>
        <v>2.2142113957981116E-4</v>
      </c>
      <c r="AI274" s="13">
        <f t="shared" si="470"/>
        <v>5.6573844411675095E-4</v>
      </c>
      <c r="AJ274" s="13">
        <f t="shared" si="471"/>
        <v>7.2274035749029456E-4</v>
      </c>
      <c r="AK274" s="13">
        <f t="shared" si="472"/>
        <v>6.1554195792216785E-4</v>
      </c>
      <c r="AL274" s="13">
        <f t="shared" si="473"/>
        <v>2.3835190454848193E-5</v>
      </c>
      <c r="AM274" s="13">
        <f t="shared" si="474"/>
        <v>3.8954815287178562E-2</v>
      </c>
      <c r="AN274" s="13">
        <f t="shared" si="475"/>
        <v>2.3106219466318231E-2</v>
      </c>
      <c r="AO274" s="13">
        <f t="shared" si="476"/>
        <v>6.8527776872990137E-3</v>
      </c>
      <c r="AP274" s="13">
        <f t="shared" si="477"/>
        <v>1.3549183759809002E-3</v>
      </c>
      <c r="AQ274" s="13">
        <f t="shared" si="478"/>
        <v>2.0091894367592103E-4</v>
      </c>
      <c r="AR274" s="13">
        <f t="shared" si="479"/>
        <v>2.6267383931338156E-5</v>
      </c>
      <c r="AS274" s="13">
        <f t="shared" si="480"/>
        <v>6.7114047667414078E-5</v>
      </c>
      <c r="AT274" s="13">
        <f t="shared" si="481"/>
        <v>8.5739322310854628E-5</v>
      </c>
      <c r="AU274" s="13">
        <f t="shared" si="482"/>
        <v>7.3022282178080767E-5</v>
      </c>
      <c r="AV274" s="13">
        <f t="shared" si="483"/>
        <v>4.6643595529855742E-5</v>
      </c>
      <c r="AW274" s="13">
        <f t="shared" si="484"/>
        <v>1.0034147493426291E-6</v>
      </c>
      <c r="AX274" s="13">
        <f t="shared" si="485"/>
        <v>1.6588476777214079E-2</v>
      </c>
      <c r="AY274" s="13">
        <f t="shared" si="486"/>
        <v>9.8395277246350783E-3</v>
      </c>
      <c r="AZ274" s="13">
        <f t="shared" si="487"/>
        <v>2.9181795032817352E-3</v>
      </c>
      <c r="BA274" s="13">
        <f t="shared" si="488"/>
        <v>5.7697698857726192E-4</v>
      </c>
      <c r="BB274" s="13">
        <f t="shared" si="489"/>
        <v>8.5559107563459305E-5</v>
      </c>
      <c r="BC274" s="13">
        <f t="shared" si="490"/>
        <v>1.0149951948838039E-5</v>
      </c>
      <c r="BD274" s="13">
        <f t="shared" si="491"/>
        <v>2.5967689892726653E-6</v>
      </c>
      <c r="BE274" s="13">
        <f t="shared" si="492"/>
        <v>6.6348319338868377E-6</v>
      </c>
      <c r="BF274" s="13">
        <f t="shared" si="493"/>
        <v>8.4761091519454911E-6</v>
      </c>
      <c r="BG274" s="13">
        <f t="shared" si="494"/>
        <v>7.2189144675245223E-6</v>
      </c>
      <c r="BH274" s="13">
        <f t="shared" si="495"/>
        <v>4.6111421958393746E-6</v>
      </c>
      <c r="BI274" s="13">
        <f t="shared" si="496"/>
        <v>2.3563246187114492E-6</v>
      </c>
      <c r="BJ274" s="14">
        <f t="shared" si="497"/>
        <v>0.78205708286507569</v>
      </c>
      <c r="BK274" s="14">
        <f t="shared" si="498"/>
        <v>0.14704944241260037</v>
      </c>
      <c r="BL274" s="14">
        <f t="shared" si="499"/>
        <v>6.3456934483015592E-2</v>
      </c>
      <c r="BM274" s="14">
        <f t="shared" si="500"/>
        <v>0.59339630247183206</v>
      </c>
      <c r="BN274" s="14">
        <f t="shared" si="501"/>
        <v>0.39082181010482619</v>
      </c>
    </row>
    <row r="275" spans="1:66" x14ac:dyDescent="0.25">
      <c r="A275" t="s">
        <v>337</v>
      </c>
      <c r="B275" t="s">
        <v>338</v>
      </c>
      <c r="C275" t="s">
        <v>382</v>
      </c>
      <c r="D275" s="11">
        <v>44291</v>
      </c>
      <c r="E275" s="10">
        <f>VLOOKUP(A275,home!$A$2:$E$405,3,FALSE)</f>
        <v>1.4091</v>
      </c>
      <c r="F275" s="10">
        <f>VLOOKUP(B275,home!$B$2:$E$405,3,FALSE)</f>
        <v>1.3548</v>
      </c>
      <c r="G275" s="10">
        <f>VLOOKUP(C275,away!$B$2:$E$405,4,FALSE)</f>
        <v>1.0968</v>
      </c>
      <c r="H275" s="10">
        <f>VLOOKUP(A275,away!$A$2:$E$405,3,FALSE)</f>
        <v>1.1182000000000001</v>
      </c>
      <c r="I275" s="10">
        <f>VLOOKUP(C275,away!$B$2:$E$405,3,FALSE)</f>
        <v>1.2195</v>
      </c>
      <c r="J275" s="10">
        <f>VLOOKUP(B275,home!$B$2:$E$405,4,FALSE)</f>
        <v>0.89429999999999998</v>
      </c>
      <c r="K275" s="12">
        <f t="shared" si="502"/>
        <v>2.0938445922239999</v>
      </c>
      <c r="L275" s="12">
        <f t="shared" si="503"/>
        <v>1.2195076340700002</v>
      </c>
      <c r="M275" s="13">
        <f t="shared" si="448"/>
        <v>3.6393968220667025E-2</v>
      </c>
      <c r="N275" s="13">
        <f t="shared" si="449"/>
        <v>7.6203313548415752E-2</v>
      </c>
      <c r="O275" s="13">
        <f t="shared" si="450"/>
        <v>4.4382722079204406E-2</v>
      </c>
      <c r="P275" s="13">
        <f t="shared" si="451"/>
        <v>9.293052261372288E-2</v>
      </c>
      <c r="Q275" s="13">
        <f t="shared" si="452"/>
        <v>7.9778947991450105E-2</v>
      </c>
      <c r="R275" s="13">
        <f t="shared" si="453"/>
        <v>2.7062534198198474E-2</v>
      </c>
      <c r="S275" s="13">
        <f t="shared" si="454"/>
        <v>5.9323580633586261E-2</v>
      </c>
      <c r="T275" s="13">
        <f t="shared" si="455"/>
        <v>9.7291036113646895E-2</v>
      </c>
      <c r="U275" s="13">
        <f t="shared" si="456"/>
        <v>5.6664740882774942E-2</v>
      </c>
      <c r="V275" s="13">
        <f t="shared" si="457"/>
        <v>1.6831150939230682E-2</v>
      </c>
      <c r="W275" s="13">
        <f t="shared" si="458"/>
        <v>5.5681572941739192E-2</v>
      </c>
      <c r="X275" s="13">
        <f t="shared" si="459"/>
        <v>6.7904103279476491E-2</v>
      </c>
      <c r="Y275" s="13">
        <f t="shared" si="460"/>
        <v>4.140478616699967E-2</v>
      </c>
      <c r="Z275" s="13">
        <f t="shared" si="461"/>
        <v>1.1000989017327831E-2</v>
      </c>
      <c r="AA275" s="13">
        <f t="shared" si="462"/>
        <v>2.3034361363047495E-2</v>
      </c>
      <c r="AB275" s="13">
        <f t="shared" si="463"/>
        <v>2.4115186487675223E-2</v>
      </c>
      <c r="AC275" s="13">
        <f t="shared" si="464"/>
        <v>2.6861038543004698E-3</v>
      </c>
      <c r="AD275" s="13">
        <f t="shared" si="465"/>
        <v>2.9147140097646691E-2</v>
      </c>
      <c r="AE275" s="13">
        <f t="shared" si="466"/>
        <v>3.5545159860387941E-2</v>
      </c>
      <c r="AF275" s="13">
        <f t="shared" si="467"/>
        <v>2.1673796901990828E-2</v>
      </c>
      <c r="AG275" s="13">
        <f t="shared" si="468"/>
        <v>8.810453593753511E-3</v>
      </c>
      <c r="AH275" s="13">
        <f t="shared" si="469"/>
        <v>3.3539475222378809E-3</v>
      </c>
      <c r="AI275" s="13">
        <f t="shared" si="470"/>
        <v>7.0226448820408707E-3</v>
      </c>
      <c r="AJ275" s="13">
        <f t="shared" si="471"/>
        <v>7.3521635046854142E-3</v>
      </c>
      <c r="AK275" s="13">
        <f t="shared" si="472"/>
        <v>5.1314292651440689E-3</v>
      </c>
      <c r="AL275" s="13">
        <f t="shared" si="473"/>
        <v>2.7435429240510841E-4</v>
      </c>
      <c r="AM275" s="13">
        <f t="shared" si="474"/>
        <v>1.2205916334450565E-2</v>
      </c>
      <c r="AN275" s="13">
        <f t="shared" si="475"/>
        <v>1.4885208150682174E-2</v>
      </c>
      <c r="AO275" s="13">
        <f t="shared" si="476"/>
        <v>9.0763124872389536E-3</v>
      </c>
      <c r="AP275" s="13">
        <f t="shared" si="477"/>
        <v>3.6895441224642587E-3</v>
      </c>
      <c r="AQ275" s="13">
        <f t="shared" si="478"/>
        <v>1.1248568058958163E-3</v>
      </c>
      <c r="AR275" s="13">
        <f t="shared" si="479"/>
        <v>8.1803292152785023E-4</v>
      </c>
      <c r="AS275" s="13">
        <f t="shared" si="480"/>
        <v>1.712833809002289E-3</v>
      </c>
      <c r="AT275" s="13">
        <f t="shared" si="481"/>
        <v>1.7932039041789393E-3</v>
      </c>
      <c r="AU275" s="13">
        <f t="shared" si="482"/>
        <v>1.2515634325066787E-3</v>
      </c>
      <c r="AV275" s="13">
        <f t="shared" si="483"/>
        <v>6.5514483124485385E-4</v>
      </c>
      <c r="AW275" s="13">
        <f t="shared" si="484"/>
        <v>1.9459793462306172E-5</v>
      </c>
      <c r="AX275" s="13">
        <f t="shared" si="485"/>
        <v>4.2595486516713212E-3</v>
      </c>
      <c r="AY275" s="13">
        <f t="shared" si="486"/>
        <v>5.1945520984057513E-3</v>
      </c>
      <c r="AZ275" s="13">
        <f t="shared" si="487"/>
        <v>3.1673979697900779E-3</v>
      </c>
      <c r="BA275" s="13">
        <f t="shared" si="488"/>
        <v>1.2875553347656066E-3</v>
      </c>
      <c r="BB275" s="13">
        <f t="shared" si="489"/>
        <v>3.9254589000855313E-4</v>
      </c>
      <c r="BC275" s="13">
        <f t="shared" si="490"/>
        <v>9.5742541917646478E-5</v>
      </c>
      <c r="BD275" s="13">
        <f t="shared" si="491"/>
        <v>1.6626623212063335E-4</v>
      </c>
      <c r="BE275" s="13">
        <f t="shared" si="492"/>
        <v>3.4813565099524844E-4</v>
      </c>
      <c r="BF275" s="13">
        <f t="shared" si="493"/>
        <v>3.6447097509839139E-4</v>
      </c>
      <c r="BG275" s="13">
        <f t="shared" si="494"/>
        <v>2.5438186007745834E-4</v>
      </c>
      <c r="BH275" s="13">
        <f t="shared" si="495"/>
        <v>1.3315902052076704E-4</v>
      </c>
      <c r="BI275" s="13">
        <f t="shared" si="496"/>
        <v>5.5762859004650538E-5</v>
      </c>
      <c r="BJ275" s="14">
        <f t="shared" si="497"/>
        <v>0.56881949088279793</v>
      </c>
      <c r="BK275" s="14">
        <f t="shared" si="498"/>
        <v>0.21363423265231815</v>
      </c>
      <c r="BL275" s="14">
        <f t="shared" si="499"/>
        <v>0.20567268568128655</v>
      </c>
      <c r="BM275" s="14">
        <f t="shared" si="500"/>
        <v>0.63720029727712824</v>
      </c>
      <c r="BN275" s="14">
        <f t="shared" si="501"/>
        <v>0.35675200865165868</v>
      </c>
    </row>
    <row r="276" spans="1:66" x14ac:dyDescent="0.25">
      <c r="A276" t="s">
        <v>337</v>
      </c>
      <c r="B276" t="s">
        <v>373</v>
      </c>
      <c r="C276" t="s">
        <v>408</v>
      </c>
      <c r="D276" s="11">
        <v>44291</v>
      </c>
      <c r="E276" s="10">
        <f>VLOOKUP(A276,home!$A$2:$E$405,3,FALSE)</f>
        <v>1.4091</v>
      </c>
      <c r="F276" s="10">
        <f>VLOOKUP(B276,home!$B$2:$E$405,3,FALSE)</f>
        <v>0.5161</v>
      </c>
      <c r="G276" s="10">
        <f>VLOOKUP(C276,away!$B$2:$E$405,4,FALSE)</f>
        <v>0.9677</v>
      </c>
      <c r="H276" s="10">
        <f>VLOOKUP(A276,away!$A$2:$E$405,3,FALSE)</f>
        <v>1.1182000000000001</v>
      </c>
      <c r="I276" s="10">
        <f>VLOOKUP(C276,away!$B$2:$E$405,3,FALSE)</f>
        <v>1.1382000000000001</v>
      </c>
      <c r="J276" s="10">
        <f>VLOOKUP(B276,home!$B$2:$E$405,4,FALSE)</f>
        <v>0.89429999999999998</v>
      </c>
      <c r="K276" s="12">
        <f t="shared" si="502"/>
        <v>0.70374677072699998</v>
      </c>
      <c r="L276" s="12">
        <f t="shared" si="503"/>
        <v>1.1382071251320003</v>
      </c>
      <c r="M276" s="13">
        <f t="shared" si="448"/>
        <v>0.15850741635772317</v>
      </c>
      <c r="N276" s="13">
        <f t="shared" si="449"/>
        <v>0.11154908239802772</v>
      </c>
      <c r="O276" s="13">
        <f t="shared" si="450"/>
        <v>0.18041427068462507</v>
      </c>
      <c r="P276" s="13">
        <f t="shared" si="451"/>
        <v>0.12696596038737173</v>
      </c>
      <c r="Q276" s="13">
        <f t="shared" si="452"/>
        <v>3.9251153257586019E-2</v>
      </c>
      <c r="R276" s="13">
        <f t="shared" si="453"/>
        <v>0.10267440418436682</v>
      </c>
      <c r="S276" s="13">
        <f t="shared" si="454"/>
        <v>2.5425237928152947E-2</v>
      </c>
      <c r="T276" s="13">
        <f t="shared" si="455"/>
        <v>4.4675942307432527E-2</v>
      </c>
      <c r="U276" s="13">
        <f t="shared" si="456"/>
        <v>7.2256780381066921E-2</v>
      </c>
      <c r="V276" s="13">
        <f t="shared" si="457"/>
        <v>2.2628732640216581E-3</v>
      </c>
      <c r="W276" s="13">
        <f t="shared" si="458"/>
        <v>9.2076241174455769E-3</v>
      </c>
      <c r="X276" s="13">
        <f t="shared" si="459"/>
        <v>1.0480183376013801E-2</v>
      </c>
      <c r="Y276" s="13">
        <f t="shared" si="460"/>
        <v>5.964309695634426E-3</v>
      </c>
      <c r="Z276" s="13">
        <f t="shared" si="461"/>
        <v>3.8954912803776394E-2</v>
      </c>
      <c r="AA276" s="13">
        <f t="shared" si="462"/>
        <v>2.7414394089609499E-2</v>
      </c>
      <c r="AB276" s="13">
        <f t="shared" si="463"/>
        <v>9.6463956560000185E-3</v>
      </c>
      <c r="AC276" s="13">
        <f t="shared" si="464"/>
        <v>1.1328644891014655E-4</v>
      </c>
      <c r="AD276" s="13">
        <f t="shared" si="465"/>
        <v>1.6199589346800915E-3</v>
      </c>
      <c r="AE276" s="13">
        <f t="shared" si="466"/>
        <v>1.8438488018741248E-3</v>
      </c>
      <c r="AF276" s="13">
        <f t="shared" si="467"/>
        <v>1.0493409219796157E-3</v>
      </c>
      <c r="AG276" s="13">
        <f t="shared" si="468"/>
        <v>3.9812243802992694E-4</v>
      </c>
      <c r="AH276" s="13">
        <f t="shared" si="469"/>
        <v>1.1084689828038521E-2</v>
      </c>
      <c r="AI276" s="13">
        <f t="shared" si="470"/>
        <v>7.8008146709925338E-3</v>
      </c>
      <c r="AJ276" s="13">
        <f t="shared" si="471"/>
        <v>2.7448990668754E-3</v>
      </c>
      <c r="AK276" s="13">
        <f t="shared" si="472"/>
        <v>6.4390461809503961E-4</v>
      </c>
      <c r="AL276" s="13">
        <f t="shared" si="473"/>
        <v>3.6297412740084337E-6</v>
      </c>
      <c r="AM276" s="13">
        <f t="shared" si="474"/>
        <v>2.2800817379829317E-4</v>
      </c>
      <c r="AN276" s="13">
        <f t="shared" si="475"/>
        <v>2.5952052800555275E-4</v>
      </c>
      <c r="AO276" s="13">
        <f t="shared" si="476"/>
        <v>1.476940570469695E-4</v>
      </c>
      <c r="AP276" s="13">
        <f t="shared" si="477"/>
        <v>5.6035476023504267E-5</v>
      </c>
      <c r="AQ276" s="13">
        <f t="shared" si="478"/>
        <v>1.5944994517528987E-5</v>
      </c>
      <c r="AR276" s="13">
        <f t="shared" si="479"/>
        <v>2.52333458843033E-3</v>
      </c>
      <c r="AS276" s="13">
        <f t="shared" si="480"/>
        <v>1.7757885680715882E-3</v>
      </c>
      <c r="AT276" s="13">
        <f t="shared" si="481"/>
        <v>6.2485273513715174E-4</v>
      </c>
      <c r="AU276" s="13">
        <f t="shared" si="482"/>
        <v>1.4657936484423469E-4</v>
      </c>
      <c r="AV276" s="13">
        <f t="shared" si="483"/>
        <v>2.5788688666086221E-5</v>
      </c>
      <c r="AW276" s="13">
        <f t="shared" si="484"/>
        <v>8.0762710141394217E-8</v>
      </c>
      <c r="AX276" s="13">
        <f t="shared" si="485"/>
        <v>2.6743336001651562E-5</v>
      </c>
      <c r="AY276" s="13">
        <f t="shared" si="486"/>
        <v>3.0439455586878947E-5</v>
      </c>
      <c r="AZ276" s="13">
        <f t="shared" si="487"/>
        <v>1.7323202617062349E-5</v>
      </c>
      <c r="BA276" s="13">
        <f t="shared" si="488"/>
        <v>6.5724642162818925E-6</v>
      </c>
      <c r="BB276" s="13">
        <f t="shared" si="489"/>
        <v>1.8702064001617901E-6</v>
      </c>
      <c r="BC276" s="13">
        <f t="shared" si="490"/>
        <v>4.257364500263236E-7</v>
      </c>
      <c r="BD276" s="13">
        <f t="shared" si="491"/>
        <v>4.786795679405709E-4</v>
      </c>
      <c r="BE276" s="13">
        <f t="shared" si="492"/>
        <v>3.3686920015117233E-4</v>
      </c>
      <c r="BF276" s="13">
        <f t="shared" si="493"/>
        <v>1.1853530588188746E-4</v>
      </c>
      <c r="BG276" s="13">
        <f t="shared" si="494"/>
        <v>2.7806279577171826E-5</v>
      </c>
      <c r="BH276" s="13">
        <f t="shared" si="495"/>
        <v>4.8921448645916994E-6</v>
      </c>
      <c r="BI276" s="13">
        <f t="shared" si="496"/>
        <v>6.8856623007701728E-7</v>
      </c>
      <c r="BJ276" s="14">
        <f t="shared" si="497"/>
        <v>0.22683014387936773</v>
      </c>
      <c r="BK276" s="14">
        <f t="shared" si="498"/>
        <v>0.31330884358304045</v>
      </c>
      <c r="BL276" s="14">
        <f t="shared" si="499"/>
        <v>0.42074436818946476</v>
      </c>
      <c r="BM276" s="14">
        <f t="shared" si="500"/>
        <v>0.28044562249307209</v>
      </c>
      <c r="BN276" s="14">
        <f t="shared" si="501"/>
        <v>0.71936228726970042</v>
      </c>
    </row>
    <row r="277" spans="1:66" x14ac:dyDescent="0.25">
      <c r="A277" t="s">
        <v>337</v>
      </c>
      <c r="B277" t="s">
        <v>383</v>
      </c>
      <c r="C277" t="s">
        <v>374</v>
      </c>
      <c r="D277" s="11">
        <v>44291</v>
      </c>
      <c r="E277" s="10">
        <f>VLOOKUP(A277,home!$A$2:$E$405,3,FALSE)</f>
        <v>1.4091</v>
      </c>
      <c r="F277" s="10">
        <f>VLOOKUP(B277,home!$B$2:$E$405,3,FALSE)</f>
        <v>0.6452</v>
      </c>
      <c r="G277" s="10">
        <f>VLOOKUP(C277,away!$B$2:$E$405,4,FALSE)</f>
        <v>1.4193</v>
      </c>
      <c r="H277" s="10">
        <f>VLOOKUP(A277,away!$A$2:$E$405,3,FALSE)</f>
        <v>1.1182000000000001</v>
      </c>
      <c r="I277" s="10">
        <f>VLOOKUP(C277,away!$B$2:$E$405,3,FALSE)</f>
        <v>0.97560000000000002</v>
      </c>
      <c r="J277" s="10">
        <f>VLOOKUP(B277,home!$B$2:$E$405,4,FALSE)</f>
        <v>1.7073</v>
      </c>
      <c r="K277" s="12">
        <f t="shared" si="502"/>
        <v>1.2903584684759999</v>
      </c>
      <c r="L277" s="12">
        <f t="shared" si="503"/>
        <v>1.8625207502160002</v>
      </c>
      <c r="M277" s="13">
        <f t="shared" si="448"/>
        <v>4.2728923671955577E-2</v>
      </c>
      <c r="N277" s="13">
        <f t="shared" si="449"/>
        <v>5.5135628508972502E-2</v>
      </c>
      <c r="O277" s="13">
        <f t="shared" si="450"/>
        <v>7.9583506973412904E-2</v>
      </c>
      <c r="P277" s="13">
        <f t="shared" si="451"/>
        <v>0.10269125217416214</v>
      </c>
      <c r="Q277" s="13">
        <f t="shared" si="452"/>
        <v>3.5572362580649719E-2</v>
      </c>
      <c r="R277" s="13">
        <f t="shared" si="453"/>
        <v>7.4112966556470664E-2</v>
      </c>
      <c r="S277" s="13">
        <f t="shared" si="454"/>
        <v>6.1699970224260083E-2</v>
      </c>
      <c r="T277" s="13">
        <f t="shared" si="455"/>
        <v>6.6254263440667274E-2</v>
      </c>
      <c r="U277" s="13">
        <f t="shared" si="456"/>
        <v>9.5632294020020492E-2</v>
      </c>
      <c r="V277" s="13">
        <f t="shared" si="457"/>
        <v>1.6476081869252916E-2</v>
      </c>
      <c r="W277" s="13">
        <f t="shared" si="458"/>
        <v>1.5300366433213385E-2</v>
      </c>
      <c r="X277" s="13">
        <f t="shared" si="459"/>
        <v>2.8497249967768298E-2</v>
      </c>
      <c r="Y277" s="13">
        <f t="shared" si="460"/>
        <v>2.6538359694530354E-2</v>
      </c>
      <c r="Z277" s="13">
        <f t="shared" si="461"/>
        <v>4.6012312690497034E-2</v>
      </c>
      <c r="AA277" s="13">
        <f t="shared" si="462"/>
        <v>5.9372377334348574E-2</v>
      </c>
      <c r="AB277" s="13">
        <f t="shared" si="463"/>
        <v>3.8305824943464593E-2</v>
      </c>
      <c r="AC277" s="13">
        <f t="shared" si="464"/>
        <v>2.4748304729532559E-3</v>
      </c>
      <c r="AD277" s="13">
        <f t="shared" si="465"/>
        <v>4.9357393494707021E-3</v>
      </c>
      <c r="AE277" s="13">
        <f t="shared" si="466"/>
        <v>9.1929169560468031E-3</v>
      </c>
      <c r="AF277" s="13">
        <f t="shared" si="467"/>
        <v>8.5609992928248439E-3</v>
      </c>
      <c r="AG277" s="13">
        <f t="shared" si="468"/>
        <v>5.3150129418235922E-3</v>
      </c>
      <c r="AH277" s="13">
        <f t="shared" si="469"/>
        <v>2.142472178786942E-2</v>
      </c>
      <c r="AI277" s="13">
        <f t="shared" si="470"/>
        <v>2.7645571193719576E-2</v>
      </c>
      <c r="AJ277" s="13">
        <f t="shared" si="471"/>
        <v>1.7836348452836107E-2</v>
      </c>
      <c r="AK277" s="13">
        <f t="shared" si="472"/>
        <v>7.6717610909352923E-3</v>
      </c>
      <c r="AL277" s="13">
        <f t="shared" si="473"/>
        <v>2.3791232574683059E-4</v>
      </c>
      <c r="AM277" s="13">
        <f t="shared" si="474"/>
        <v>1.2737746135559498E-3</v>
      </c>
      <c r="AN277" s="13">
        <f t="shared" si="475"/>
        <v>2.3724316488463234E-3</v>
      </c>
      <c r="AO277" s="13">
        <f t="shared" si="476"/>
        <v>2.2093515872227188E-3</v>
      </c>
      <c r="AP277" s="13">
        <f t="shared" si="477"/>
        <v>1.3716543919083232E-3</v>
      </c>
      <c r="AQ277" s="13">
        <f t="shared" si="478"/>
        <v>6.3868369176354014E-4</v>
      </c>
      <c r="AR277" s="13">
        <f t="shared" si="479"/>
        <v>7.9807977795023251E-3</v>
      </c>
      <c r="AS277" s="13">
        <f t="shared" si="480"/>
        <v>1.0298089999975281E-2</v>
      </c>
      <c r="AT277" s="13">
        <f t="shared" si="481"/>
        <v>6.644113820298057E-3</v>
      </c>
      <c r="AU277" s="13">
        <f t="shared" si="482"/>
        <v>2.8577628445133427E-3</v>
      </c>
      <c r="AV277" s="13">
        <f t="shared" si="483"/>
        <v>9.2188462182846295E-4</v>
      </c>
      <c r="AW277" s="13">
        <f t="shared" si="484"/>
        <v>1.5882758704994817E-5</v>
      </c>
      <c r="AX277" s="13">
        <f t="shared" si="485"/>
        <v>2.7393764325527742E-4</v>
      </c>
      <c r="AY277" s="13">
        <f t="shared" si="486"/>
        <v>5.1021454482822219E-4</v>
      </c>
      <c r="AZ277" s="13">
        <f t="shared" si="487"/>
        <v>4.751425884022879E-4</v>
      </c>
      <c r="BA277" s="13">
        <f t="shared" si="488"/>
        <v>2.9498764340353387E-4</v>
      </c>
      <c r="BB277" s="13">
        <f t="shared" si="489"/>
        <v>1.3735515172409989E-4</v>
      </c>
      <c r="BC277" s="13">
        <f t="shared" si="490"/>
        <v>5.1165364047040596E-5</v>
      </c>
      <c r="BD277" s="13">
        <f t="shared" si="491"/>
        <v>2.4774002446001451E-3</v>
      </c>
      <c r="BE277" s="13">
        <f t="shared" si="492"/>
        <v>3.1967343854243111E-3</v>
      </c>
      <c r="BF277" s="13">
        <f t="shared" si="493"/>
        <v>2.0624666428503404E-3</v>
      </c>
      <c r="BG277" s="13">
        <f t="shared" si="494"/>
        <v>8.8710709951706781E-4</v>
      </c>
      <c r="BH277" s="13">
        <f t="shared" si="495"/>
        <v>2.8617153957675735E-4</v>
      </c>
      <c r="BI277" s="13">
        <f t="shared" si="496"/>
        <v>7.3852773905936796E-5</v>
      </c>
      <c r="BJ277" s="14">
        <f t="shared" si="497"/>
        <v>0.26491159803492481</v>
      </c>
      <c r="BK277" s="14">
        <f t="shared" si="498"/>
        <v>0.226819185283159</v>
      </c>
      <c r="BL277" s="14">
        <f t="shared" si="499"/>
        <v>0.45927175410506965</v>
      </c>
      <c r="BM277" s="14">
        <f t="shared" si="500"/>
        <v>0.60669587786190404</v>
      </c>
      <c r="BN277" s="14">
        <f t="shared" si="501"/>
        <v>0.38982464046562348</v>
      </c>
    </row>
    <row r="278" spans="1:66" x14ac:dyDescent="0.25">
      <c r="A278" t="s">
        <v>337</v>
      </c>
      <c r="B278" t="s">
        <v>403</v>
      </c>
      <c r="C278" t="s">
        <v>407</v>
      </c>
      <c r="D278" s="11">
        <v>44291</v>
      </c>
      <c r="E278" s="10">
        <f>VLOOKUP(A278,home!$A$2:$E$405,3,FALSE)</f>
        <v>1.4091</v>
      </c>
      <c r="F278" s="10">
        <f>VLOOKUP(B278,home!$B$2:$E$405,3,FALSE)</f>
        <v>1.2258</v>
      </c>
      <c r="G278" s="10">
        <f>VLOOKUP(C278,away!$B$2:$E$405,4,FALSE)</f>
        <v>0.7097</v>
      </c>
      <c r="H278" s="10">
        <f>VLOOKUP(A278,away!$A$2:$E$405,3,FALSE)</f>
        <v>1.1182000000000001</v>
      </c>
      <c r="I278" s="10">
        <f>VLOOKUP(C278,away!$B$2:$E$405,3,FALSE)</f>
        <v>1.4634</v>
      </c>
      <c r="J278" s="10">
        <f>VLOOKUP(B278,home!$B$2:$E$405,4,FALSE)</f>
        <v>1.1382000000000001</v>
      </c>
      <c r="K278" s="12">
        <f t="shared" si="502"/>
        <v>1.225846911366</v>
      </c>
      <c r="L278" s="12">
        <f t="shared" si="503"/>
        <v>1.8625207502160002</v>
      </c>
      <c r="M278" s="13">
        <f t="shared" si="448"/>
        <v>4.5576289646520191E-2</v>
      </c>
      <c r="N278" s="13">
        <f t="shared" si="449"/>
        <v>5.5869553894708983E-2</v>
      </c>
      <c r="O278" s="13">
        <f t="shared" si="450"/>
        <v>8.4886785184498492E-2</v>
      </c>
      <c r="P278" s="13">
        <f t="shared" si="451"/>
        <v>0.10405820343420662</v>
      </c>
      <c r="Q278" s="13">
        <f t="shared" si="452"/>
        <v>3.424376004061265E-2</v>
      </c>
      <c r="R278" s="13">
        <f t="shared" si="453"/>
        <v>7.905169941262831E-2</v>
      </c>
      <c r="S278" s="13">
        <f t="shared" si="454"/>
        <v>5.9395520049653032E-2</v>
      </c>
      <c r="T278" s="13">
        <f t="shared" si="455"/>
        <v>6.3779713641058555E-2</v>
      </c>
      <c r="U278" s="13">
        <f t="shared" si="456"/>
        <v>9.6905281563203854E-2</v>
      </c>
      <c r="V278" s="13">
        <f t="shared" si="457"/>
        <v>1.5067754543091054E-2</v>
      </c>
      <c r="W278" s="13">
        <f t="shared" si="458"/>
        <v>1.3992535826447822E-2</v>
      </c>
      <c r="X278" s="13">
        <f t="shared" si="459"/>
        <v>2.6061388324899855E-2</v>
      </c>
      <c r="Y278" s="13">
        <f t="shared" si="460"/>
        <v>2.4269938267281497E-2</v>
      </c>
      <c r="Z278" s="13">
        <f t="shared" si="461"/>
        <v>4.9078476831952753E-2</v>
      </c>
      <c r="AA278" s="13">
        <f t="shared" si="462"/>
        <v>6.0162699238997072E-2</v>
      </c>
      <c r="AB278" s="13">
        <f t="shared" si="463"/>
        <v>3.6875129520783097E-2</v>
      </c>
      <c r="AC278" s="13">
        <f t="shared" si="464"/>
        <v>2.1501359035889789E-3</v>
      </c>
      <c r="AD278" s="13">
        <f t="shared" si="465"/>
        <v>4.2881767062572908E-3</v>
      </c>
      <c r="AE278" s="13">
        <f t="shared" si="466"/>
        <v>7.9868180959971058E-3</v>
      </c>
      <c r="AF278" s="13">
        <f t="shared" si="467"/>
        <v>7.4378072159976289E-3</v>
      </c>
      <c r="AG278" s="13">
        <f t="shared" si="468"/>
        <v>4.6176900919672956E-3</v>
      </c>
      <c r="AH278" s="13">
        <f t="shared" si="469"/>
        <v>2.2852420372126796E-2</v>
      </c>
      <c r="AI278" s="13">
        <f t="shared" si="470"/>
        <v>2.8013568930409093E-2</v>
      </c>
      <c r="AJ278" s="13">
        <f t="shared" si="471"/>
        <v>1.7170173474840268E-2</v>
      </c>
      <c r="AK278" s="13">
        <f t="shared" si="472"/>
        <v>7.0160013739171204E-3</v>
      </c>
      <c r="AL278" s="13">
        <f t="shared" si="473"/>
        <v>1.9636462818902248E-4</v>
      </c>
      <c r="AM278" s="13">
        <f t="shared" si="474"/>
        <v>1.0513296341514242E-3</v>
      </c>
      <c r="AN278" s="13">
        <f t="shared" si="475"/>
        <v>1.9581232589240237E-3</v>
      </c>
      <c r="AO278" s="13">
        <f t="shared" si="476"/>
        <v>1.8235226006132863E-3</v>
      </c>
      <c r="AP278" s="13">
        <f t="shared" si="477"/>
        <v>1.1321162273766967E-3</v>
      </c>
      <c r="AQ278" s="13">
        <f t="shared" si="478"/>
        <v>5.2714749128633805E-4</v>
      </c>
      <c r="AR278" s="13">
        <f t="shared" si="479"/>
        <v>8.5126214271489982E-3</v>
      </c>
      <c r="AS278" s="13">
        <f t="shared" si="480"/>
        <v>1.0435170684098631E-2</v>
      </c>
      <c r="AT278" s="13">
        <f t="shared" si="481"/>
        <v>6.3959608763396701E-3</v>
      </c>
      <c r="AU278" s="13">
        <f t="shared" si="482"/>
        <v>2.6134896284929197E-3</v>
      </c>
      <c r="AV278" s="13">
        <f t="shared" si="483"/>
        <v>8.0093454724378013E-4</v>
      </c>
      <c r="AW278" s="13">
        <f t="shared" si="484"/>
        <v>1.2453691861036327E-5</v>
      </c>
      <c r="AX278" s="13">
        <f t="shared" si="485"/>
        <v>2.1479486414201205E-4</v>
      </c>
      <c r="AY278" s="13">
        <f t="shared" si="486"/>
        <v>4.0005989150432406E-4</v>
      </c>
      <c r="AZ278" s="13">
        <f t="shared" si="487"/>
        <v>3.7255992462798275E-4</v>
      </c>
      <c r="BA278" s="13">
        <f t="shared" si="488"/>
        <v>2.3130019677284236E-4</v>
      </c>
      <c r="BB278" s="13">
        <f t="shared" si="489"/>
        <v>1.0770035400461566E-4</v>
      </c>
      <c r="BC278" s="13">
        <f t="shared" si="490"/>
        <v>4.0118828827841094E-5</v>
      </c>
      <c r="BD278" s="13">
        <f t="shared" si="491"/>
        <v>2.6424890077997275E-3</v>
      </c>
      <c r="BE278" s="13">
        <f t="shared" si="492"/>
        <v>3.2392869885299021E-3</v>
      </c>
      <c r="BF278" s="13">
        <f t="shared" si="493"/>
        <v>1.9854349749587265E-3</v>
      </c>
      <c r="BG278" s="13">
        <f t="shared" si="494"/>
        <v>8.1127977725706213E-4</v>
      </c>
      <c r="BH278" s="13">
        <f t="shared" si="495"/>
        <v>2.4862620230106652E-4</v>
      </c>
      <c r="BI278" s="13">
        <f t="shared" si="496"/>
        <v>6.0955532435084074E-5</v>
      </c>
      <c r="BJ278" s="14">
        <f t="shared" si="497"/>
        <v>0.25040615537746003</v>
      </c>
      <c r="BK278" s="14">
        <f t="shared" si="498"/>
        <v>0.22684432809675323</v>
      </c>
      <c r="BL278" s="14">
        <f t="shared" si="499"/>
        <v>0.47068000871800952</v>
      </c>
      <c r="BM278" s="14">
        <f t="shared" si="500"/>
        <v>0.59293507121135747</v>
      </c>
      <c r="BN278" s="14">
        <f t="shared" si="501"/>
        <v>0.40368629161317521</v>
      </c>
    </row>
    <row r="279" spans="1:66" x14ac:dyDescent="0.25">
      <c r="A279" t="s">
        <v>344</v>
      </c>
      <c r="B279" t="s">
        <v>358</v>
      </c>
      <c r="C279" t="s">
        <v>421</v>
      </c>
      <c r="D279" s="11">
        <v>44291</v>
      </c>
      <c r="E279" s="10">
        <f>VLOOKUP(A279,home!$A$2:$E$405,3,FALSE)</f>
        <v>1.3090999999999999</v>
      </c>
      <c r="F279" s="10">
        <f>VLOOKUP(B279,home!$B$2:$E$405,3,FALSE)</f>
        <v>0.41670000000000001</v>
      </c>
      <c r="G279" s="10">
        <f>VLOOKUP(C279,away!$B$2:$E$405,4,FALSE)</f>
        <v>1.5278</v>
      </c>
      <c r="H279" s="10">
        <f>VLOOKUP(A279,away!$A$2:$E$405,3,FALSE)</f>
        <v>1.3545</v>
      </c>
      <c r="I279" s="10">
        <f>VLOOKUP(C279,away!$B$2:$E$405,3,FALSE)</f>
        <v>0.67120000000000002</v>
      </c>
      <c r="J279" s="10">
        <f>VLOOKUP(B279,home!$B$2:$E$405,4,FALSE)</f>
        <v>1.8121</v>
      </c>
      <c r="K279" s="12">
        <f t="shared" si="502"/>
        <v>0.83341790976600005</v>
      </c>
      <c r="L279" s="12">
        <f t="shared" si="503"/>
        <v>1.6474533188400002</v>
      </c>
      <c r="M279" s="13">
        <f t="shared" si="448"/>
        <v>8.367029787147244E-2</v>
      </c>
      <c r="N279" s="13">
        <f t="shared" si="449"/>
        <v>6.9732324761541162E-2</v>
      </c>
      <c r="O279" s="13">
        <f t="shared" si="450"/>
        <v>0.13784290991668871</v>
      </c>
      <c r="P279" s="13">
        <f t="shared" si="451"/>
        <v>0.11488074985882975</v>
      </c>
      <c r="Q279" s="13">
        <f t="shared" si="452"/>
        <v>2.9058084172943765E-2</v>
      </c>
      <c r="R279" s="13">
        <f t="shared" si="453"/>
        <v>0.113544879710406</v>
      </c>
      <c r="S279" s="13">
        <f t="shared" si="454"/>
        <v>3.9433308545166398E-2</v>
      </c>
      <c r="T279" s="13">
        <f t="shared" si="455"/>
        <v>4.7871837209848292E-2</v>
      </c>
      <c r="U279" s="13">
        <f t="shared" si="456"/>
        <v>9.4630336312878469E-2</v>
      </c>
      <c r="V279" s="13">
        <f t="shared" si="457"/>
        <v>6.015845222029993E-3</v>
      </c>
      <c r="W279" s="13">
        <f t="shared" si="458"/>
        <v>8.0725092577397604E-3</v>
      </c>
      <c r="X279" s="13">
        <f t="shared" si="459"/>
        <v>1.3299082168029996E-2</v>
      </c>
      <c r="Y279" s="13">
        <f t="shared" si="460"/>
        <v>1.0954808527623441E-2</v>
      </c>
      <c r="Z279" s="13">
        <f t="shared" si="461"/>
        <v>6.2353296305399E-2</v>
      </c>
      <c r="AA279" s="13">
        <f t="shared" si="462"/>
        <v>5.1966353873865688E-2</v>
      </c>
      <c r="AB279" s="13">
        <f t="shared" si="463"/>
        <v>2.1654845011858711E-2</v>
      </c>
      <c r="AC279" s="13">
        <f t="shared" si="464"/>
        <v>5.1624114808570057E-4</v>
      </c>
      <c r="AD279" s="13">
        <f t="shared" si="465"/>
        <v>1.6819434480380385E-3</v>
      </c>
      <c r="AE279" s="13">
        <f t="shared" si="466"/>
        <v>2.7709233155714607E-3</v>
      </c>
      <c r="AF279" s="13">
        <f t="shared" si="467"/>
        <v>2.2824834062446699E-3</v>
      </c>
      <c r="AG279" s="13">
        <f t="shared" si="468"/>
        <v>1.2534282876050036E-3</v>
      </c>
      <c r="AH279" s="13">
        <f t="shared" si="469"/>
        <v>2.5681036234735884E-2</v>
      </c>
      <c r="AI279" s="13">
        <f t="shared" si="470"/>
        <v>2.1403035539378487E-2</v>
      </c>
      <c r="AJ279" s="13">
        <f t="shared" si="471"/>
        <v>8.9188365709381174E-3</v>
      </c>
      <c r="AK279" s="13">
        <f t="shared" si="472"/>
        <v>2.4777060441652683E-3</v>
      </c>
      <c r="AL279" s="13">
        <f t="shared" si="473"/>
        <v>2.8352316991231379E-5</v>
      </c>
      <c r="AM279" s="13">
        <f t="shared" si="474"/>
        <v>2.8035235856169627E-4</v>
      </c>
      <c r="AN279" s="13">
        <f t="shared" si="475"/>
        <v>4.6186742355708836E-4</v>
      </c>
      <c r="AO279" s="13">
        <f t="shared" si="476"/>
        <v>3.8045250990160264E-4</v>
      </c>
      <c r="AP279" s="13">
        <f t="shared" si="477"/>
        <v>2.089259166994678E-4</v>
      </c>
      <c r="AQ279" s="13">
        <f t="shared" si="478"/>
        <v>8.6048923714556952E-5</v>
      </c>
      <c r="AR279" s="13">
        <f t="shared" si="479"/>
        <v>8.4616616752331911E-3</v>
      </c>
      <c r="AS279" s="13">
        <f t="shared" si="480"/>
        <v>7.0521003865199154E-3</v>
      </c>
      <c r="AT279" s="13">
        <f t="shared" si="481"/>
        <v>2.9386733817967146E-3</v>
      </c>
      <c r="AU279" s="13">
        <f t="shared" si="482"/>
        <v>8.1638100911400017E-4</v>
      </c>
      <c r="AV279" s="13">
        <f t="shared" si="483"/>
        <v>1.7009663854711195E-4</v>
      </c>
      <c r="AW279" s="13">
        <f t="shared" si="484"/>
        <v>1.0813393359437374E-6</v>
      </c>
      <c r="AX279" s="13">
        <f t="shared" si="485"/>
        <v>3.8941779445076169E-5</v>
      </c>
      <c r="AY279" s="13">
        <f t="shared" si="486"/>
        <v>6.4154763788326052E-5</v>
      </c>
      <c r="AZ279" s="13">
        <f t="shared" si="487"/>
        <v>5.2845989261237008E-5</v>
      </c>
      <c r="BA279" s="13">
        <f t="shared" si="488"/>
        <v>2.902043346526931E-5</v>
      </c>
      <c r="BB279" s="13">
        <f t="shared" si="489"/>
        <v>1.1952452356633337E-5</v>
      </c>
      <c r="BC279" s="13">
        <f t="shared" si="490"/>
        <v>3.9382214606425162E-6</v>
      </c>
      <c r="BD279" s="13">
        <f t="shared" si="491"/>
        <v>2.323365434960692E-3</v>
      </c>
      <c r="BE279" s="13">
        <f t="shared" si="492"/>
        <v>1.9363343644275134E-3</v>
      </c>
      <c r="BF279" s="13">
        <f t="shared" si="493"/>
        <v>8.0688786930462725E-4</v>
      </c>
      <c r="BG279" s="13">
        <f t="shared" si="494"/>
        <v>2.2415826715046794E-4</v>
      </c>
      <c r="BH279" s="13">
        <f t="shared" si="495"/>
        <v>4.6704378616327897E-5</v>
      </c>
      <c r="BI279" s="13">
        <f t="shared" si="496"/>
        <v>7.7848531206679752E-6</v>
      </c>
      <c r="BJ279" s="14">
        <f t="shared" si="497"/>
        <v>0.18859592532739716</v>
      </c>
      <c r="BK279" s="14">
        <f t="shared" si="498"/>
        <v>0.24460894972636385</v>
      </c>
      <c r="BL279" s="14">
        <f t="shared" si="499"/>
        <v>0.50290408747370663</v>
      </c>
      <c r="BM279" s="14">
        <f t="shared" si="500"/>
        <v>0.4496699391165323</v>
      </c>
      <c r="BN279" s="14">
        <f t="shared" si="501"/>
        <v>0.5487292462918818</v>
      </c>
    </row>
    <row r="280" spans="1:66" x14ac:dyDescent="0.25">
      <c r="A280" t="s">
        <v>344</v>
      </c>
      <c r="B280" t="s">
        <v>370</v>
      </c>
      <c r="C280" t="s">
        <v>345</v>
      </c>
      <c r="D280" s="11">
        <v>44291</v>
      </c>
      <c r="E280" s="10">
        <f>VLOOKUP(A280,home!$A$2:$E$405,3,FALSE)</f>
        <v>1.3090999999999999</v>
      </c>
      <c r="F280" s="10">
        <f>VLOOKUP(B280,home!$B$2:$E$405,3,FALSE)</f>
        <v>0.625</v>
      </c>
      <c r="G280" s="10">
        <f>VLOOKUP(C280,away!$B$2:$E$405,4,FALSE)</f>
        <v>1.5278</v>
      </c>
      <c r="H280" s="10">
        <f>VLOOKUP(A280,away!$A$2:$E$405,3,FALSE)</f>
        <v>1.3545</v>
      </c>
      <c r="I280" s="10">
        <f>VLOOKUP(C280,away!$B$2:$E$405,3,FALSE)</f>
        <v>1.141</v>
      </c>
      <c r="J280" s="10">
        <f>VLOOKUP(B280,home!$B$2:$E$405,4,FALSE)</f>
        <v>1.2751999999999999</v>
      </c>
      <c r="K280" s="12">
        <f t="shared" si="502"/>
        <v>1.2500268624999999</v>
      </c>
      <c r="L280" s="12">
        <f t="shared" si="503"/>
        <v>1.9708018344</v>
      </c>
      <c r="M280" s="13">
        <f t="shared" si="448"/>
        <v>3.9921961343284469E-2</v>
      </c>
      <c r="N280" s="13">
        <f t="shared" si="449"/>
        <v>4.9903524082792181E-2</v>
      </c>
      <c r="O280" s="13">
        <f t="shared" si="450"/>
        <v>7.8678274648190924E-2</v>
      </c>
      <c r="P280" s="13">
        <f t="shared" si="451"/>
        <v>9.8349956805391409E-2</v>
      </c>
      <c r="Q280" s="13">
        <f t="shared" si="452"/>
        <v>3.1190372818452952E-2</v>
      </c>
      <c r="R280" s="13">
        <f t="shared" si="453"/>
        <v>7.7529644002040862E-2</v>
      </c>
      <c r="S280" s="13">
        <f t="shared" si="454"/>
        <v>6.0572637704644404E-2</v>
      </c>
      <c r="T280" s="13">
        <f t="shared" si="455"/>
        <v>6.1470043966226975E-2</v>
      </c>
      <c r="U280" s="13">
        <f t="shared" si="456"/>
        <v>9.6914137642613099E-2</v>
      </c>
      <c r="V280" s="13">
        <f t="shared" si="457"/>
        <v>1.6580448737125185E-2</v>
      </c>
      <c r="W280" s="13">
        <f t="shared" si="458"/>
        <v>1.2996267958151999E-2</v>
      </c>
      <c r="X280" s="13">
        <f t="shared" si="459"/>
        <v>2.5613068732279903E-2</v>
      </c>
      <c r="Y280" s="13">
        <f t="shared" si="460"/>
        <v>2.5239141421095266E-2</v>
      </c>
      <c r="Z280" s="13">
        <f t="shared" si="461"/>
        <v>5.0931854873200351E-2</v>
      </c>
      <c r="AA280" s="13">
        <f t="shared" si="462"/>
        <v>6.3666186748451981E-2</v>
      </c>
      <c r="AB280" s="13">
        <f t="shared" si="463"/>
        <v>3.9792221834253259E-2</v>
      </c>
      <c r="AC280" s="13">
        <f t="shared" si="464"/>
        <v>2.5529282039279404E-3</v>
      </c>
      <c r="AD280" s="13">
        <f t="shared" si="465"/>
        <v>4.061421014984511E-3</v>
      </c>
      <c r="AE280" s="13">
        <f t="shared" si="466"/>
        <v>8.0042559866021837E-3</v>
      </c>
      <c r="AF280" s="13">
        <f t="shared" si="467"/>
        <v>7.8874011907013857E-3</v>
      </c>
      <c r="AG280" s="13">
        <f t="shared" si="468"/>
        <v>5.1815015784276771E-3</v>
      </c>
      <c r="AH280" s="13">
        <f t="shared" si="469"/>
        <v>2.509414825337446E-2</v>
      </c>
      <c r="AI280" s="13">
        <f t="shared" si="470"/>
        <v>3.1368359408275537E-2</v>
      </c>
      <c r="AJ280" s="13">
        <f t="shared" si="471"/>
        <v>1.9605645946449514E-2</v>
      </c>
      <c r="AK280" s="13">
        <f t="shared" si="472"/>
        <v>8.1691946965753715E-3</v>
      </c>
      <c r="AL280" s="13">
        <f t="shared" si="473"/>
        <v>2.5157118551823242E-4</v>
      </c>
      <c r="AM280" s="13">
        <f t="shared" si="474"/>
        <v>1.0153770737305293E-3</v>
      </c>
      <c r="AN280" s="13">
        <f t="shared" si="475"/>
        <v>2.0011069995158311E-3</v>
      </c>
      <c r="AO280" s="13">
        <f t="shared" si="476"/>
        <v>1.9718926727382404E-3</v>
      </c>
      <c r="AP280" s="13">
        <f t="shared" si="477"/>
        <v>1.2954032322241476E-3</v>
      </c>
      <c r="AQ280" s="13">
        <f t="shared" si="478"/>
        <v>6.3824576658875977E-4</v>
      </c>
      <c r="AR280" s="13">
        <f t="shared" si="479"/>
        <v>9.8911186820911882E-3</v>
      </c>
      <c r="AS280" s="13">
        <f t="shared" si="480"/>
        <v>1.2364164052789584E-2</v>
      </c>
      <c r="AT280" s="13">
        <f t="shared" si="481"/>
        <v>7.7277685991719251E-3</v>
      </c>
      <c r="AU280" s="13">
        <f t="shared" si="482"/>
        <v>3.2199727787162982E-3</v>
      </c>
      <c r="AV280" s="13">
        <f t="shared" si="483"/>
        <v>1.0062631174785363E-3</v>
      </c>
      <c r="AW280" s="13">
        <f t="shared" si="484"/>
        <v>1.7215541964515797E-5</v>
      </c>
      <c r="AX280" s="13">
        <f t="shared" si="485"/>
        <v>2.1154143628830077E-4</v>
      </c>
      <c r="AY280" s="13">
        <f t="shared" si="486"/>
        <v>4.1690625068859394E-4</v>
      </c>
      <c r="AZ280" s="13">
        <f t="shared" si="487"/>
        <v>4.1081980181495366E-4</v>
      </c>
      <c r="BA280" s="13">
        <f t="shared" si="488"/>
        <v>2.6988147300825168E-4</v>
      </c>
      <c r="BB280" s="13">
        <f t="shared" si="489"/>
        <v>1.3297072551880912E-4</v>
      </c>
      <c r="BC280" s="13">
        <f t="shared" si="490"/>
        <v>5.2411789954793578E-5</v>
      </c>
      <c r="BD280" s="13">
        <f t="shared" si="491"/>
        <v>3.2489058071555736E-3</v>
      </c>
      <c r="BE280" s="13">
        <f t="shared" si="492"/>
        <v>4.0612195326767122E-3</v>
      </c>
      <c r="BF280" s="13">
        <f t="shared" si="493"/>
        <v>2.5383167551777937E-3</v>
      </c>
      <c r="BG280" s="13">
        <f t="shared" si="494"/>
        <v>1.0576547098353586E-3</v>
      </c>
      <c r="BH280" s="13">
        <f t="shared" si="495"/>
        <v>3.3052419963596071E-4</v>
      </c>
      <c r="BI280" s="13">
        <f t="shared" si="496"/>
        <v>8.2632825650252599E-5</v>
      </c>
      <c r="BJ280" s="14">
        <f t="shared" si="497"/>
        <v>0.23996355597178623</v>
      </c>
      <c r="BK280" s="14">
        <f t="shared" si="498"/>
        <v>0.21864641023058026</v>
      </c>
      <c r="BL280" s="14">
        <f t="shared" si="499"/>
        <v>0.48634635424060418</v>
      </c>
      <c r="BM280" s="14">
        <f t="shared" si="500"/>
        <v>0.61991475090729387</v>
      </c>
      <c r="BN280" s="14">
        <f t="shared" si="501"/>
        <v>0.37557373370015279</v>
      </c>
    </row>
    <row r="281" spans="1:66" x14ac:dyDescent="0.25">
      <c r="A281" t="s">
        <v>344</v>
      </c>
      <c r="B281" t="s">
        <v>379</v>
      </c>
      <c r="C281" t="s">
        <v>411</v>
      </c>
      <c r="D281" s="11">
        <v>44291</v>
      </c>
      <c r="E281" s="10">
        <f>VLOOKUP(A281,home!$A$2:$E$405,3,FALSE)</f>
        <v>1.3090999999999999</v>
      </c>
      <c r="F281" s="10">
        <f>VLOOKUP(B281,home!$B$2:$E$405,3,FALSE)</f>
        <v>1.5972</v>
      </c>
      <c r="G281" s="10">
        <f>VLOOKUP(C281,away!$B$2:$E$405,4,FALSE)</f>
        <v>0.55559999999999998</v>
      </c>
      <c r="H281" s="10">
        <f>VLOOKUP(A281,away!$A$2:$E$405,3,FALSE)</f>
        <v>1.3545</v>
      </c>
      <c r="I281" s="10">
        <f>VLOOKUP(C281,away!$B$2:$E$405,3,FALSE)</f>
        <v>1.4765999999999999</v>
      </c>
      <c r="J281" s="10">
        <f>VLOOKUP(B281,home!$B$2:$E$405,4,FALSE)</f>
        <v>1.0066999999999999</v>
      </c>
      <c r="K281" s="12">
        <f t="shared" si="502"/>
        <v>1.1617009953119999</v>
      </c>
      <c r="L281" s="12">
        <f t="shared" si="503"/>
        <v>2.0134550664899997</v>
      </c>
      <c r="M281" s="13">
        <f t="shared" si="448"/>
        <v>4.1787582130650661E-2</v>
      </c>
      <c r="N281" s="13">
        <f t="shared" si="449"/>
        <v>4.8544675752858805E-2</v>
      </c>
      <c r="O281" s="13">
        <f t="shared" si="450"/>
        <v>8.4137418957325544E-2</v>
      </c>
      <c r="P281" s="13">
        <f t="shared" si="451"/>
        <v>9.7742523345707794E-2</v>
      </c>
      <c r="Q281" s="13">
        <f t="shared" si="452"/>
        <v>2.8197199069597202E-2</v>
      </c>
      <c r="R281" s="13">
        <f t="shared" si="453"/>
        <v>8.4703456240509456E-2</v>
      </c>
      <c r="S281" s="13">
        <f t="shared" si="454"/>
        <v>5.7155740909563164E-2</v>
      </c>
      <c r="T281" s="13">
        <f t="shared" si="455"/>
        <v>5.6773793327507593E-2</v>
      </c>
      <c r="U281" s="13">
        <f t="shared" si="456"/>
        <v>9.8400089420966244E-2</v>
      </c>
      <c r="V281" s="13">
        <f t="shared" si="457"/>
        <v>1.4854350012210771E-2</v>
      </c>
      <c r="W281" s="13">
        <f t="shared" si="458"/>
        <v>1.0918904741387217E-2</v>
      </c>
      <c r="X281" s="13">
        <f t="shared" si="459"/>
        <v>2.1984724072067773E-2</v>
      </c>
      <c r="Y281" s="13">
        <f t="shared" si="460"/>
        <v>2.2132627034144765E-2</v>
      </c>
      <c r="Z281" s="13">
        <f t="shared" si="461"/>
        <v>5.6848867705555917E-2</v>
      </c>
      <c r="AA281" s="13">
        <f t="shared" si="462"/>
        <v>6.6041386195904508E-2</v>
      </c>
      <c r="AB281" s="13">
        <f t="shared" si="463"/>
        <v>3.8360172037783233E-2</v>
      </c>
      <c r="AC281" s="13">
        <f t="shared" si="464"/>
        <v>2.1715507018245195E-3</v>
      </c>
      <c r="AD281" s="13">
        <f t="shared" si="465"/>
        <v>3.1711256264466128E-3</v>
      </c>
      <c r="AE281" s="13">
        <f t="shared" si="466"/>
        <v>6.3849189590452068E-3</v>
      </c>
      <c r="AF281" s="13">
        <f t="shared" si="467"/>
        <v>6.427873713608815E-3</v>
      </c>
      <c r="AG281" s="13">
        <f t="shared" si="468"/>
        <v>4.3140782984745192E-3</v>
      </c>
      <c r="AH281" s="13">
        <f t="shared" si="469"/>
        <v>2.8615660176492821E-2</v>
      </c>
      <c r="AI281" s="13">
        <f t="shared" si="470"/>
        <v>3.3242840908541661E-2</v>
      </c>
      <c r="AJ281" s="13">
        <f t="shared" si="471"/>
        <v>1.9309120685225667E-2</v>
      </c>
      <c r="AK281" s="13">
        <f t="shared" si="472"/>
        <v>7.4771415728753909E-3</v>
      </c>
      <c r="AL281" s="13">
        <f t="shared" si="473"/>
        <v>2.0317312880736057E-4</v>
      </c>
      <c r="AM281" s="13">
        <f t="shared" si="474"/>
        <v>7.3677995930048347E-4</v>
      </c>
      <c r="AN281" s="13">
        <f t="shared" si="475"/>
        <v>1.4834733419418541E-3</v>
      </c>
      <c r="AO281" s="13">
        <f t="shared" si="476"/>
        <v>1.4934534581678394E-3</v>
      </c>
      <c r="AP281" s="13">
        <f t="shared" si="477"/>
        <v>1.002333810638349E-3</v>
      </c>
      <c r="AQ281" s="13">
        <f t="shared" si="478"/>
        <v>5.0453852233600291E-4</v>
      </c>
      <c r="AR281" s="13">
        <f t="shared" si="479"/>
        <v>1.1523269192663116E-2</v>
      </c>
      <c r="AS281" s="13">
        <f t="shared" si="480"/>
        <v>1.3386593290364845E-2</v>
      </c>
      <c r="AT281" s="13">
        <f t="shared" si="481"/>
        <v>7.775609374626893E-3</v>
      </c>
      <c r="AU281" s="13">
        <f t="shared" si="482"/>
        <v>3.0109777165537917E-3</v>
      </c>
      <c r="AV281" s="13">
        <f t="shared" si="483"/>
        <v>8.7446395254569859E-4</v>
      </c>
      <c r="AW281" s="13">
        <f t="shared" si="484"/>
        <v>1.3200794532415684E-5</v>
      </c>
      <c r="AX281" s="13">
        <f t="shared" si="485"/>
        <v>1.4265300200755096E-4</v>
      </c>
      <c r="AY281" s="13">
        <f t="shared" si="486"/>
        <v>2.8722540964211157E-4</v>
      </c>
      <c r="AZ281" s="13">
        <f t="shared" si="487"/>
        <v>2.8915772813428763E-4</v>
      </c>
      <c r="BA281" s="13">
        <f t="shared" si="488"/>
        <v>1.9406869757557314E-4</v>
      </c>
      <c r="BB281" s="13">
        <f t="shared" si="489"/>
        <v>9.7687150595163308E-5</v>
      </c>
      <c r="BC281" s="13">
        <f t="shared" si="490"/>
        <v>3.9337737659360623E-5</v>
      </c>
      <c r="BD281" s="13">
        <f t="shared" si="491"/>
        <v>3.8669307897492796E-3</v>
      </c>
      <c r="BE281" s="13">
        <f t="shared" si="492"/>
        <v>4.4922173472543552E-3</v>
      </c>
      <c r="BF281" s="13">
        <f t="shared" si="493"/>
        <v>2.6093066817316091E-3</v>
      </c>
      <c r="BG281" s="13">
        <f t="shared" si="494"/>
        <v>1.0104113897472869E-3</v>
      </c>
      <c r="BH281" s="13">
        <f t="shared" si="495"/>
        <v>2.9344897928600122E-4</v>
      </c>
      <c r="BI281" s="13">
        <f t="shared" si="496"/>
        <v>6.817999426196757E-5</v>
      </c>
      <c r="BJ281" s="14">
        <f t="shared" si="497"/>
        <v>0.21512062941313706</v>
      </c>
      <c r="BK281" s="14">
        <f t="shared" si="498"/>
        <v>0.21420214563840637</v>
      </c>
      <c r="BL281" s="14">
        <f t="shared" si="499"/>
        <v>0.5091986949044095</v>
      </c>
      <c r="BM281" s="14">
        <f t="shared" si="500"/>
        <v>0.60998345754974947</v>
      </c>
      <c r="BN281" s="14">
        <f t="shared" si="501"/>
        <v>0.38511285549664948</v>
      </c>
    </row>
    <row r="282" spans="1:66" x14ac:dyDescent="0.25">
      <c r="A282" t="s">
        <v>344</v>
      </c>
      <c r="B282" t="s">
        <v>424</v>
      </c>
      <c r="C282" t="s">
        <v>376</v>
      </c>
      <c r="D282" s="11">
        <v>44291</v>
      </c>
      <c r="E282" s="10">
        <f>VLOOKUP(A282,home!$A$2:$E$405,3,FALSE)</f>
        <v>1.3090999999999999</v>
      </c>
      <c r="F282" s="10">
        <f>VLOOKUP(B282,home!$B$2:$E$405,3,FALSE)</f>
        <v>1.3889</v>
      </c>
      <c r="G282" s="10">
        <f>VLOOKUP(C282,away!$B$2:$E$405,4,FALSE)</f>
        <v>0.90280000000000005</v>
      </c>
      <c r="H282" s="10">
        <f>VLOOKUP(A282,away!$A$2:$E$405,3,FALSE)</f>
        <v>1.3545</v>
      </c>
      <c r="I282" s="10">
        <f>VLOOKUP(C282,away!$B$2:$E$405,3,FALSE)</f>
        <v>1.4765999999999999</v>
      </c>
      <c r="J282" s="10">
        <f>VLOOKUP(B282,home!$B$2:$E$405,4,FALSE)</f>
        <v>0.87250000000000005</v>
      </c>
      <c r="K282" s="12">
        <f t="shared" si="502"/>
        <v>1.6414790761720002</v>
      </c>
      <c r="L282" s="12">
        <f t="shared" si="503"/>
        <v>1.7450477257499999</v>
      </c>
      <c r="M282" s="13">
        <f t="shared" si="448"/>
        <v>3.3825957362634176E-2</v>
      </c>
      <c r="N282" s="13">
        <f t="shared" si="449"/>
        <v>5.552460124225022E-2</v>
      </c>
      <c r="O282" s="13">
        <f t="shared" si="450"/>
        <v>5.9027909966981228E-2</v>
      </c>
      <c r="P282" s="13">
        <f t="shared" si="451"/>
        <v>9.6893079120964357E-2</v>
      </c>
      <c r="Q282" s="13">
        <f t="shared" si="452"/>
        <v>4.5571235575973798E-2</v>
      </c>
      <c r="R282" s="13">
        <f t="shared" si="453"/>
        <v>5.1503260021828187E-2</v>
      </c>
      <c r="S282" s="13">
        <f t="shared" si="454"/>
        <v>6.938657109460121E-2</v>
      </c>
      <c r="T282" s="13">
        <f t="shared" si="455"/>
        <v>7.9523981001470553E-2</v>
      </c>
      <c r="U282" s="13">
        <f t="shared" si="456"/>
        <v>8.4541523680476849E-2</v>
      </c>
      <c r="V282" s="13">
        <f t="shared" si="457"/>
        <v>2.2083890095691422E-2</v>
      </c>
      <c r="W282" s="13">
        <f t="shared" si="458"/>
        <v>2.4934743224422018E-2</v>
      </c>
      <c r="X282" s="13">
        <f t="shared" si="459"/>
        <v>4.3512316955937859E-2</v>
      </c>
      <c r="Y282" s="13">
        <f t="shared" si="460"/>
        <v>3.796553487303627E-2</v>
      </c>
      <c r="Z282" s="13">
        <f t="shared" si="461"/>
        <v>2.9958548923267395E-2</v>
      </c>
      <c r="AA282" s="13">
        <f t="shared" si="462"/>
        <v>4.9176331210018638E-2</v>
      </c>
      <c r="AB282" s="13">
        <f t="shared" si="463"/>
        <v>4.0360959362074851E-2</v>
      </c>
      <c r="AC282" s="13">
        <f t="shared" si="464"/>
        <v>3.9536503124672322E-3</v>
      </c>
      <c r="AD282" s="13">
        <f t="shared" si="465"/>
        <v>1.0232464818152579E-2</v>
      </c>
      <c r="AE282" s="13">
        <f t="shared" si="466"/>
        <v>1.7856139459734043E-2</v>
      </c>
      <c r="AF282" s="13">
        <f t="shared" si="467"/>
        <v>1.5579907777441865E-2</v>
      </c>
      <c r="AG282" s="13">
        <f t="shared" si="468"/>
        <v>9.0625608781398897E-3</v>
      </c>
      <c r="AH282" s="13">
        <f t="shared" si="469"/>
        <v>1.3069774416329463E-2</v>
      </c>
      <c r="AI282" s="13">
        <f t="shared" si="470"/>
        <v>2.145376123469293E-2</v>
      </c>
      <c r="AJ282" s="13">
        <f t="shared" si="471"/>
        <v>1.7607950085969212E-2</v>
      </c>
      <c r="AK282" s="13">
        <f t="shared" si="472"/>
        <v>9.6343605467998101E-3</v>
      </c>
      <c r="AL282" s="13">
        <f t="shared" si="473"/>
        <v>4.5300282080492781E-4</v>
      </c>
      <c r="AM282" s="13">
        <f t="shared" si="474"/>
        <v>3.3592753793327147E-3</v>
      </c>
      <c r="AN282" s="13">
        <f t="shared" si="475"/>
        <v>5.8620958608725212E-3</v>
      </c>
      <c r="AO282" s="13">
        <f t="shared" si="476"/>
        <v>5.1148185250720424E-3</v>
      </c>
      <c r="AP282" s="13">
        <f t="shared" si="477"/>
        <v>2.9752008116003125E-3</v>
      </c>
      <c r="AQ282" s="13">
        <f t="shared" si="478"/>
        <v>1.2979668524831691E-3</v>
      </c>
      <c r="AR282" s="13">
        <f t="shared" si="479"/>
        <v>4.5614760242562499E-3</v>
      </c>
      <c r="AS282" s="13">
        <f t="shared" si="480"/>
        <v>7.4875674502768779E-3</v>
      </c>
      <c r="AT282" s="13">
        <f t="shared" si="481"/>
        <v>6.145342650528015E-3</v>
      </c>
      <c r="AU282" s="13">
        <f t="shared" si="482"/>
        <v>3.3624837922497054E-3</v>
      </c>
      <c r="AV282" s="13">
        <f t="shared" si="483"/>
        <v>1.3798616972363433E-3</v>
      </c>
      <c r="AW282" s="13">
        <f t="shared" si="484"/>
        <v>3.6044671000007838E-5</v>
      </c>
      <c r="AX282" s="13">
        <f t="shared" si="485"/>
        <v>9.1903004104573489E-4</v>
      </c>
      <c r="AY282" s="13">
        <f t="shared" si="486"/>
        <v>1.6037512830227886E-3</v>
      </c>
      <c r="AZ282" s="13">
        <f t="shared" si="487"/>
        <v>1.3993112645537813E-3</v>
      </c>
      <c r="BA282" s="13">
        <f t="shared" si="488"/>
        <v>8.1395497994197759E-4</v>
      </c>
      <c r="BB282" s="13">
        <f t="shared" si="489"/>
        <v>3.5509757165265855E-4</v>
      </c>
      <c r="BC282" s="13">
        <f t="shared" si="490"/>
        <v>1.2393244196636383E-4</v>
      </c>
      <c r="BD282" s="13">
        <f t="shared" si="491"/>
        <v>1.3266655603652534E-3</v>
      </c>
      <c r="BE282" s="13">
        <f t="shared" si="492"/>
        <v>2.1776937584175649E-3</v>
      </c>
      <c r="BF282" s="13">
        <f t="shared" si="493"/>
        <v>1.7873193693763981E-3</v>
      </c>
      <c r="BG282" s="13">
        <f t="shared" si="494"/>
        <v>9.7794911575609729E-4</v>
      </c>
      <c r="BH282" s="13">
        <f t="shared" si="495"/>
        <v>4.0132075276863593E-4</v>
      </c>
      <c r="BI282" s="13">
        <f t="shared" si="496"/>
        <v>1.3175192370066234E-4</v>
      </c>
      <c r="BJ282" s="14">
        <f t="shared" si="497"/>
        <v>0.36358792081810309</v>
      </c>
      <c r="BK282" s="14">
        <f t="shared" si="498"/>
        <v>0.22819990209018609</v>
      </c>
      <c r="BL282" s="14">
        <f t="shared" si="499"/>
        <v>0.37611526262010309</v>
      </c>
      <c r="BM282" s="14">
        <f t="shared" si="500"/>
        <v>0.65394788454900477</v>
      </c>
      <c r="BN282" s="14">
        <f t="shared" si="501"/>
        <v>0.34234604329063201</v>
      </c>
    </row>
    <row r="283" spans="1:66" x14ac:dyDescent="0.25">
      <c r="A283" t="s">
        <v>175</v>
      </c>
      <c r="B283" t="s">
        <v>284</v>
      </c>
      <c r="C283" t="s">
        <v>279</v>
      </c>
      <c r="D283" s="11">
        <v>44321</v>
      </c>
      <c r="E283" s="10">
        <f>VLOOKUP(A283,home!$A$2:$E$405,3,FALSE)</f>
        <v>1.1583000000000001</v>
      </c>
      <c r="F283" s="10">
        <f>VLOOKUP(B283,home!$B$2:$E$405,3,FALSE)</f>
        <v>1.2949999999999999</v>
      </c>
      <c r="G283" s="10">
        <f>VLOOKUP(C283,away!$B$2:$E$405,4,FALSE)</f>
        <v>0.86329999999999996</v>
      </c>
      <c r="H283" s="10">
        <f>VLOOKUP(A283,away!$A$2:$E$405,3,FALSE)</f>
        <v>1.0458000000000001</v>
      </c>
      <c r="I283" s="10">
        <f>VLOOKUP(C283,away!$B$2:$E$405,3,FALSE)</f>
        <v>1.0093000000000001</v>
      </c>
      <c r="J283" s="10">
        <f>VLOOKUP(B283,home!$B$2:$E$405,4,FALSE)</f>
        <v>1.2748999999999999</v>
      </c>
      <c r="K283" s="12">
        <f t="shared" si="502"/>
        <v>1.2949487050499999</v>
      </c>
      <c r="L283" s="12">
        <f t="shared" si="503"/>
        <v>1.3456900209060001</v>
      </c>
      <c r="M283" s="13">
        <f t="shared" si="448"/>
        <v>7.1315703814827325E-2</v>
      </c>
      <c r="N283" s="13">
        <f t="shared" si="449"/>
        <v>9.2350178304739974E-2</v>
      </c>
      <c r="O283" s="13">
        <f t="shared" si="450"/>
        <v>9.5968830957501097E-2</v>
      </c>
      <c r="P283" s="13">
        <f t="shared" si="451"/>
        <v>0.12427471337357837</v>
      </c>
      <c r="Q283" s="13">
        <f t="shared" si="452"/>
        <v>5.979437190342983E-2</v>
      </c>
      <c r="R283" s="13">
        <f t="shared" si="453"/>
        <v>6.4572149068762033E-2</v>
      </c>
      <c r="S283" s="13">
        <f t="shared" si="454"/>
        <v>5.414026489939109E-2</v>
      </c>
      <c r="T283" s="13">
        <f t="shared" si="455"/>
        <v>8.0464689576787637E-2</v>
      </c>
      <c r="U283" s="13">
        <f t="shared" si="456"/>
        <v>8.3617620818888932E-2</v>
      </c>
      <c r="V283" s="13">
        <f t="shared" si="457"/>
        <v>1.0482755694331771E-2</v>
      </c>
      <c r="W283" s="13">
        <f t="shared" si="458"/>
        <v>2.5810214821874854E-2</v>
      </c>
      <c r="X283" s="13">
        <f t="shared" si="459"/>
        <v>3.4732548523237129E-2</v>
      </c>
      <c r="Y283" s="13">
        <f t="shared" si="460"/>
        <v>2.3369621974176819E-2</v>
      </c>
      <c r="Z283" s="13">
        <f t="shared" si="461"/>
        <v>2.8964698876762566E-2</v>
      </c>
      <c r="AA283" s="13">
        <f t="shared" si="462"/>
        <v>3.7507799302626869E-2</v>
      </c>
      <c r="AB283" s="13">
        <f t="shared" si="463"/>
        <v>2.4285338068105983E-2</v>
      </c>
      <c r="AC283" s="13">
        <f t="shared" si="464"/>
        <v>1.1417028347123612E-3</v>
      </c>
      <c r="AD283" s="13">
        <f t="shared" si="465"/>
        <v>8.3557260651622878E-3</v>
      </c>
      <c r="AE283" s="13">
        <f t="shared" si="466"/>
        <v>1.124421718331305E-2</v>
      </c>
      <c r="AF283" s="13">
        <f t="shared" si="467"/>
        <v>7.5656154282420724E-3</v>
      </c>
      <c r="AG283" s="13">
        <f t="shared" si="468"/>
        <v>3.3936577279326092E-3</v>
      </c>
      <c r="AH283" s="13">
        <f t="shared" si="469"/>
        <v>9.7443765592516596E-3</v>
      </c>
      <c r="AI283" s="13">
        <f t="shared" si="470"/>
        <v>1.2618467806922509E-2</v>
      </c>
      <c r="AJ283" s="13">
        <f t="shared" si="471"/>
        <v>8.1701342731447107E-3</v>
      </c>
      <c r="AK283" s="13">
        <f t="shared" si="472"/>
        <v>3.526634932364455E-3</v>
      </c>
      <c r="AL283" s="13">
        <f t="shared" si="473"/>
        <v>7.9581233838811889E-5</v>
      </c>
      <c r="AM283" s="13">
        <f t="shared" si="474"/>
        <v>2.1640473295668865E-3</v>
      </c>
      <c r="AN283" s="13">
        <f t="shared" si="475"/>
        <v>2.9121368961664367E-3</v>
      </c>
      <c r="AO283" s="13">
        <f t="shared" si="476"/>
        <v>1.9594167803416739E-3</v>
      </c>
      <c r="AP283" s="13">
        <f t="shared" si="477"/>
        <v>8.7892253603385107E-4</v>
      </c>
      <c r="AQ283" s="13">
        <f t="shared" si="478"/>
        <v>2.9568932147253709E-4</v>
      </c>
      <c r="AR283" s="13">
        <f t="shared" si="479"/>
        <v>2.6225820591470606E-3</v>
      </c>
      <c r="AS283" s="13">
        <f t="shared" si="480"/>
        <v>3.396109241379848E-3</v>
      </c>
      <c r="AT283" s="13">
        <f t="shared" si="481"/>
        <v>2.1988936321665868E-3</v>
      </c>
      <c r="AU283" s="13">
        <f t="shared" si="482"/>
        <v>9.4915148717227081E-4</v>
      </c>
      <c r="AV283" s="13">
        <f t="shared" si="483"/>
        <v>3.0727562230250339E-4</v>
      </c>
      <c r="AW283" s="13">
        <f t="shared" si="484"/>
        <v>3.8521728409345771E-6</v>
      </c>
      <c r="AX283" s="13">
        <f t="shared" si="485"/>
        <v>4.6705504784825755E-4</v>
      </c>
      <c r="AY283" s="13">
        <f t="shared" si="486"/>
        <v>6.2851131710317456E-4</v>
      </c>
      <c r="AZ283" s="13">
        <f t="shared" si="487"/>
        <v>4.2289070372611442E-4</v>
      </c>
      <c r="BA283" s="13">
        <f t="shared" si="488"/>
        <v>1.8969326664604926E-4</v>
      </c>
      <c r="BB283" s="13">
        <f t="shared" si="489"/>
        <v>6.3817083989662409E-5</v>
      </c>
      <c r="BC283" s="13">
        <f t="shared" si="490"/>
        <v>1.7175602617641755E-5</v>
      </c>
      <c r="BD283" s="13">
        <f t="shared" si="491"/>
        <v>5.8819708433355104E-4</v>
      </c>
      <c r="BE283" s="13">
        <f t="shared" si="492"/>
        <v>7.616850526719174E-4</v>
      </c>
      <c r="BF283" s="13">
        <f t="shared" si="493"/>
        <v>4.9317153630672043E-4</v>
      </c>
      <c r="BG283" s="13">
        <f t="shared" si="494"/>
        <v>2.1287728076930219E-4</v>
      </c>
      <c r="BH283" s="13">
        <f t="shared" si="495"/>
        <v>6.8916289766693268E-5</v>
      </c>
      <c r="BI283" s="13">
        <f t="shared" si="496"/>
        <v>1.7848612038045996E-5</v>
      </c>
      <c r="BJ283" s="14">
        <f t="shared" si="497"/>
        <v>0.35708019739440855</v>
      </c>
      <c r="BK283" s="14">
        <f t="shared" si="498"/>
        <v>0.26206323316778296</v>
      </c>
      <c r="BL283" s="14">
        <f t="shared" si="499"/>
        <v>0.35162805968562272</v>
      </c>
      <c r="BM283" s="14">
        <f t="shared" si="500"/>
        <v>0.49083558255747584</v>
      </c>
      <c r="BN283" s="14">
        <f t="shared" si="501"/>
        <v>0.50827594742283866</v>
      </c>
    </row>
    <row r="284" spans="1:66" x14ac:dyDescent="0.25">
      <c r="A284" t="s">
        <v>175</v>
      </c>
      <c r="B284" t="s">
        <v>282</v>
      </c>
      <c r="C284" t="s">
        <v>276</v>
      </c>
      <c r="D284" s="11">
        <v>44321</v>
      </c>
      <c r="E284" s="10">
        <f>VLOOKUP(A284,home!$A$2:$E$405,3,FALSE)</f>
        <v>1.1583000000000001</v>
      </c>
      <c r="F284" s="10">
        <f>VLOOKUP(B284,home!$B$2:$E$405,3,FALSE)</f>
        <v>0.95930000000000004</v>
      </c>
      <c r="G284" s="10">
        <f>VLOOKUP(C284,away!$B$2:$E$405,4,FALSE)</f>
        <v>0.71940000000000004</v>
      </c>
      <c r="H284" s="10">
        <f>VLOOKUP(A284,away!$A$2:$E$405,3,FALSE)</f>
        <v>1.0458000000000001</v>
      </c>
      <c r="I284" s="10">
        <f>VLOOKUP(C284,away!$B$2:$E$405,3,FALSE)</f>
        <v>2.0718000000000001</v>
      </c>
      <c r="J284" s="10">
        <f>VLOOKUP(B284,home!$B$2:$E$405,4,FALSE)</f>
        <v>0.63749999999999996</v>
      </c>
      <c r="K284" s="12">
        <f t="shared" si="502"/>
        <v>0.79936648248600017</v>
      </c>
      <c r="L284" s="12">
        <f t="shared" si="503"/>
        <v>1.3812638804999999</v>
      </c>
      <c r="M284" s="13">
        <f t="shared" si="448"/>
        <v>0.11297029589788464</v>
      </c>
      <c r="N284" s="13">
        <f t="shared" si="449"/>
        <v>9.030466805729466E-2</v>
      </c>
      <c r="O284" s="13">
        <f t="shared" si="450"/>
        <v>0.15604178929314536</v>
      </c>
      <c r="P284" s="13">
        <f t="shared" si="451"/>
        <v>0.1247345762280832</v>
      </c>
      <c r="Q284" s="13">
        <f t="shared" si="452"/>
        <v>3.609326242851274E-2</v>
      </c>
      <c r="R284" s="13">
        <f t="shared" si="453"/>
        <v>0.10776744369960668</v>
      </c>
      <c r="S284" s="13">
        <f t="shared" si="454"/>
        <v>3.4430985559388186E-2</v>
      </c>
      <c r="T284" s="13">
        <f t="shared" si="455"/>
        <v>4.9854319721912357E-2</v>
      </c>
      <c r="U284" s="13">
        <f t="shared" si="456"/>
        <v>8.6145682396662662E-2</v>
      </c>
      <c r="V284" s="13">
        <f t="shared" si="457"/>
        <v>4.2240547085911307E-3</v>
      </c>
      <c r="W284" s="13">
        <f t="shared" si="458"/>
        <v>9.6172480763081145E-3</v>
      </c>
      <c r="X284" s="13">
        <f t="shared" si="459"/>
        <v>1.3283957397612504E-2</v>
      </c>
      <c r="Y284" s="13">
        <f t="shared" si="460"/>
        <v>9.1743252717114681E-3</v>
      </c>
      <c r="Z284" s="13">
        <f t="shared" si="461"/>
        <v>4.9618425825361308E-2</v>
      </c>
      <c r="AA284" s="13">
        <f t="shared" si="462"/>
        <v>3.9663306518511576E-2</v>
      </c>
      <c r="AB284" s="13">
        <f t="shared" si="463"/>
        <v>1.5852758907733321E-2</v>
      </c>
      <c r="AC284" s="13">
        <f t="shared" si="464"/>
        <v>2.9149569243660617E-4</v>
      </c>
      <c r="AD284" s="13">
        <f t="shared" si="465"/>
        <v>1.9219264414884168E-3</v>
      </c>
      <c r="AE284" s="13">
        <f t="shared" si="466"/>
        <v>2.6546875746058466E-3</v>
      </c>
      <c r="AF284" s="13">
        <f t="shared" si="467"/>
        <v>1.8334120304076031E-3</v>
      </c>
      <c r="AG284" s="13">
        <f t="shared" si="468"/>
        <v>8.441419385587294E-4</v>
      </c>
      <c r="AH284" s="13">
        <f t="shared" si="469"/>
        <v>1.7134034849960015E-2</v>
      </c>
      <c r="AI284" s="13">
        <f t="shared" si="470"/>
        <v>1.3696373168805079E-2</v>
      </c>
      <c r="AJ284" s="13">
        <f t="shared" si="471"/>
        <v>5.4742108213816738E-3</v>
      </c>
      <c r="AK284" s="13">
        <f t="shared" si="472"/>
        <v>1.4586335495582223E-3</v>
      </c>
      <c r="AL284" s="13">
        <f t="shared" si="473"/>
        <v>1.2874036092198131E-5</v>
      </c>
      <c r="AM284" s="13">
        <f t="shared" si="474"/>
        <v>3.0726471582588632E-4</v>
      </c>
      <c r="AN284" s="13">
        <f t="shared" si="475"/>
        <v>4.2441365372239344E-4</v>
      </c>
      <c r="AO284" s="13">
        <f t="shared" si="476"/>
        <v>2.9311362513888831E-4</v>
      </c>
      <c r="AP284" s="13">
        <f t="shared" si="477"/>
        <v>1.34955754428921E-4</v>
      </c>
      <c r="AQ284" s="13">
        <f t="shared" si="478"/>
        <v>4.660237726457418E-5</v>
      </c>
      <c r="AR284" s="13">
        <f t="shared" si="479"/>
        <v>4.733324693095598E-3</v>
      </c>
      <c r="AS284" s="13">
        <f t="shared" si="480"/>
        <v>3.7836611103839539E-3</v>
      </c>
      <c r="AT284" s="13">
        <f t="shared" si="481"/>
        <v>1.5122659363633474E-3</v>
      </c>
      <c r="AU284" s="13">
        <f t="shared" si="482"/>
        <v>4.0295156737805548E-4</v>
      </c>
      <c r="AV284" s="13">
        <f t="shared" si="483"/>
        <v>8.0526494256804166E-5</v>
      </c>
      <c r="AW284" s="13">
        <f t="shared" si="484"/>
        <v>3.9485242645772769E-7</v>
      </c>
      <c r="AX284" s="13">
        <f t="shared" si="485"/>
        <v>4.0936185846966515E-5</v>
      </c>
      <c r="AY284" s="13">
        <f t="shared" si="486"/>
        <v>5.6543674915850147E-5</v>
      </c>
      <c r="AZ284" s="13">
        <f t="shared" si="487"/>
        <v>3.905086791599885E-5</v>
      </c>
      <c r="BA284" s="13">
        <f t="shared" si="488"/>
        <v>1.7979851118181831E-5</v>
      </c>
      <c r="BB284" s="13">
        <f t="shared" si="489"/>
        <v>6.208729731578033E-6</v>
      </c>
      <c r="BC284" s="13">
        <f t="shared" si="490"/>
        <v>1.7151788244030381E-6</v>
      </c>
      <c r="BD284" s="13">
        <f t="shared" si="491"/>
        <v>1.0896617388752817E-3</v>
      </c>
      <c r="BE284" s="13">
        <f t="shared" si="492"/>
        <v>8.7103907130431238E-4</v>
      </c>
      <c r="BF284" s="13">
        <f t="shared" si="493"/>
        <v>3.481397192682002E-4</v>
      </c>
      <c r="BG284" s="13">
        <f t="shared" si="494"/>
        <v>9.2763740935028263E-5</v>
      </c>
      <c r="BH284" s="13">
        <f t="shared" si="495"/>
        <v>1.8538056323369028E-5</v>
      </c>
      <c r="BI284" s="13">
        <f t="shared" si="496"/>
        <v>2.9637401750677714E-6</v>
      </c>
      <c r="BJ284" s="14">
        <f t="shared" si="497"/>
        <v>0.21695073355314612</v>
      </c>
      <c r="BK284" s="14">
        <f t="shared" si="498"/>
        <v>0.27672082579739177</v>
      </c>
      <c r="BL284" s="14">
        <f t="shared" si="499"/>
        <v>0.45617006907372359</v>
      </c>
      <c r="BM284" s="14">
        <f t="shared" si="500"/>
        <v>0.37149186982260607</v>
      </c>
      <c r="BN284" s="14">
        <f t="shared" si="501"/>
        <v>0.62791203560452724</v>
      </c>
    </row>
    <row r="285" spans="1:66" x14ac:dyDescent="0.25">
      <c r="A285" t="s">
        <v>175</v>
      </c>
      <c r="B285" t="s">
        <v>283</v>
      </c>
      <c r="C285" t="s">
        <v>176</v>
      </c>
      <c r="D285" s="11">
        <v>44321</v>
      </c>
      <c r="E285" s="10">
        <f>VLOOKUP(A285,home!$A$2:$E$405,3,FALSE)</f>
        <v>1.1583000000000001</v>
      </c>
      <c r="F285" s="10">
        <f>VLOOKUP(B285,home!$B$2:$E$405,3,FALSE)</f>
        <v>0.70150000000000001</v>
      </c>
      <c r="G285" s="10">
        <f>VLOOKUP(C285,away!$B$2:$E$405,4,FALSE)</f>
        <v>1.1031</v>
      </c>
      <c r="H285" s="10">
        <f>VLOOKUP(A285,away!$A$2:$E$405,3,FALSE)</f>
        <v>1.0458000000000001</v>
      </c>
      <c r="I285" s="10">
        <f>VLOOKUP(C285,away!$B$2:$E$405,3,FALSE)</f>
        <v>0.95620000000000005</v>
      </c>
      <c r="J285" s="10">
        <f>VLOOKUP(B285,home!$B$2:$E$405,4,FALSE)</f>
        <v>1.2549999999999999</v>
      </c>
      <c r="K285" s="12">
        <f t="shared" si="502"/>
        <v>0.89632109209499999</v>
      </c>
      <c r="L285" s="12">
        <f t="shared" si="503"/>
        <v>1.2549924198</v>
      </c>
      <c r="M285" s="13">
        <f t="shared" si="448"/>
        <v>0.11633125488854529</v>
      </c>
      <c r="N285" s="13">
        <f t="shared" si="449"/>
        <v>0.10427015742648271</v>
      </c>
      <c r="O285" s="13">
        <f t="shared" si="450"/>
        <v>0.14599484307094601</v>
      </c>
      <c r="P285" s="13">
        <f t="shared" si="451"/>
        <v>0.13085825718158847</v>
      </c>
      <c r="Q285" s="13">
        <f t="shared" si="452"/>
        <v>4.6729770688711272E-2</v>
      </c>
      <c r="R285" s="13">
        <f t="shared" si="453"/>
        <v>9.1611210691963929E-2</v>
      </c>
      <c r="S285" s="13">
        <f t="shared" si="454"/>
        <v>3.6799833993471517E-2</v>
      </c>
      <c r="T285" s="13">
        <f t="shared" si="455"/>
        <v>5.8645507993324873E-2</v>
      </c>
      <c r="U285" s="13">
        <f t="shared" si="456"/>
        <v>8.2113060415566236E-2</v>
      </c>
      <c r="V285" s="13">
        <f t="shared" si="457"/>
        <v>4.5994729500598731E-3</v>
      </c>
      <c r="W285" s="13">
        <f t="shared" si="458"/>
        <v>1.3961626365684873E-2</v>
      </c>
      <c r="X285" s="13">
        <f t="shared" si="459"/>
        <v>1.7521735257014337E-2</v>
      </c>
      <c r="Y285" s="13">
        <f t="shared" si="460"/>
        <v>1.0994822464647702E-2</v>
      </c>
      <c r="Z285" s="13">
        <f t="shared" si="461"/>
        <v>3.8323791662371813E-2</v>
      </c>
      <c r="AA285" s="13">
        <f t="shared" si="462"/>
        <v>3.4350422796038352E-2</v>
      </c>
      <c r="AB285" s="13">
        <f t="shared" si="463"/>
        <v>1.539450423723504E-2</v>
      </c>
      <c r="AC285" s="13">
        <f t="shared" si="464"/>
        <v>3.2336484656216366E-4</v>
      </c>
      <c r="AD285" s="13">
        <f t="shared" si="465"/>
        <v>3.1285250478782526E-3</v>
      </c>
      <c r="AE285" s="13">
        <f t="shared" si="466"/>
        <v>3.9262752202416382E-3</v>
      </c>
      <c r="AF285" s="13">
        <f t="shared" si="467"/>
        <v>2.4637228197259167E-3</v>
      </c>
      <c r="AG285" s="13">
        <f t="shared" si="468"/>
        <v>1.030651154414769E-3</v>
      </c>
      <c r="AH285" s="13">
        <f t="shared" si="469"/>
        <v>1.2024017008567769E-2</v>
      </c>
      <c r="AI285" s="13">
        <f t="shared" si="470"/>
        <v>1.0777380056488315E-2</v>
      </c>
      <c r="AJ285" s="13">
        <f t="shared" si="471"/>
        <v>4.8299965310772399E-3</v>
      </c>
      <c r="AK285" s="13">
        <f t="shared" si="472"/>
        <v>1.4430759218500714E-3</v>
      </c>
      <c r="AL285" s="13">
        <f t="shared" si="473"/>
        <v>1.4549816485847309E-5</v>
      </c>
      <c r="AM285" s="13">
        <f t="shared" si="474"/>
        <v>5.6083259751215958E-4</v>
      </c>
      <c r="AN285" s="13">
        <f t="shared" si="475"/>
        <v>7.0384065865450459E-4</v>
      </c>
      <c r="AO285" s="13">
        <f t="shared" si="476"/>
        <v>4.4165734567922133E-4</v>
      </c>
      <c r="AP285" s="13">
        <f t="shared" si="477"/>
        <v>1.847588736588037E-4</v>
      </c>
      <c r="AQ285" s="13">
        <f t="shared" si="478"/>
        <v>5.7967746483146139E-5</v>
      </c>
      <c r="AR285" s="13">
        <f t="shared" si="479"/>
        <v>3.0180100402597654E-3</v>
      </c>
      <c r="AS285" s="13">
        <f t="shared" si="480"/>
        <v>2.7051060552393076E-3</v>
      </c>
      <c r="AT285" s="13">
        <f t="shared" si="481"/>
        <v>1.2123218068324467E-3</v>
      </c>
      <c r="AU285" s="13">
        <f t="shared" si="482"/>
        <v>3.6220986862354749E-4</v>
      </c>
      <c r="AV285" s="13">
        <f t="shared" si="483"/>
        <v>8.1164086253061128E-5</v>
      </c>
      <c r="AW285" s="13">
        <f t="shared" si="484"/>
        <v>4.5463172039622489E-7</v>
      </c>
      <c r="AX285" s="13">
        <f t="shared" si="485"/>
        <v>8.3781014380762372E-5</v>
      </c>
      <c r="AY285" s="13">
        <f t="shared" si="486"/>
        <v>1.0514453797101155E-4</v>
      </c>
      <c r="AZ285" s="13">
        <f t="shared" si="487"/>
        <v>6.5977799068496398E-5</v>
      </c>
      <c r="BA285" s="13">
        <f t="shared" si="488"/>
        <v>2.7600545902016828E-5</v>
      </c>
      <c r="BB285" s="13">
        <f t="shared" si="489"/>
        <v>8.659618972343271E-6</v>
      </c>
      <c r="BC285" s="13">
        <f t="shared" si="490"/>
        <v>2.1735512337294146E-6</v>
      </c>
      <c r="BD285" s="13">
        <f t="shared" si="491"/>
        <v>6.3126328723438208E-4</v>
      </c>
      <c r="BE285" s="13">
        <f t="shared" si="492"/>
        <v>5.6581459901340093E-4</v>
      </c>
      <c r="BF285" s="13">
        <f t="shared" si="493"/>
        <v>2.5357577965549302E-4</v>
      </c>
      <c r="BG285" s="13">
        <f t="shared" si="494"/>
        <v>7.5761773249884203E-5</v>
      </c>
      <c r="BH285" s="13">
        <f t="shared" si="495"/>
        <v>1.6976718834597489E-5</v>
      </c>
      <c r="BI285" s="13">
        <f t="shared" si="496"/>
        <v>3.0433182332032364E-6</v>
      </c>
      <c r="BJ285" s="14">
        <f t="shared" si="497"/>
        <v>0.26491518872764253</v>
      </c>
      <c r="BK285" s="14">
        <f t="shared" si="498"/>
        <v>0.28903187821468412</v>
      </c>
      <c r="BL285" s="14">
        <f t="shared" si="499"/>
        <v>0.4074637580631621</v>
      </c>
      <c r="BM285" s="14">
        <f t="shared" si="500"/>
        <v>0.36383443281337224</v>
      </c>
      <c r="BN285" s="14">
        <f t="shared" si="501"/>
        <v>0.63579549394823776</v>
      </c>
    </row>
    <row r="286" spans="1:66" x14ac:dyDescent="0.25">
      <c r="A286" t="s">
        <v>32</v>
      </c>
      <c r="B286" t="s">
        <v>208</v>
      </c>
      <c r="C286" t="s">
        <v>207</v>
      </c>
      <c r="D286" s="11">
        <v>44321</v>
      </c>
      <c r="E286" s="10">
        <f>VLOOKUP(A286,home!$A$2:$E$405,3,FALSE)</f>
        <v>1.268</v>
      </c>
      <c r="F286" s="10">
        <f>VLOOKUP(B286,home!$B$2:$E$405,3,FALSE)</f>
        <v>1.2525999999999999</v>
      </c>
      <c r="G286" s="10">
        <f>VLOOKUP(C286,away!$B$2:$E$405,4,FALSE)</f>
        <v>1.0206</v>
      </c>
      <c r="H286" s="10">
        <f>VLOOKUP(A286,away!$A$2:$E$405,3,FALSE)</f>
        <v>1.1471</v>
      </c>
      <c r="I286" s="10">
        <f>VLOOKUP(C286,away!$B$2:$E$405,3,FALSE)</f>
        <v>0.87180000000000002</v>
      </c>
      <c r="J286" s="10">
        <f>VLOOKUP(B286,home!$B$2:$E$405,4,FALSE)</f>
        <v>0.76919999999999999</v>
      </c>
      <c r="K286" s="12">
        <f t="shared" si="502"/>
        <v>1.6210157140799999</v>
      </c>
      <c r="L286" s="12">
        <f t="shared" si="503"/>
        <v>0.76923213717600003</v>
      </c>
      <c r="M286" s="13">
        <f t="shared" si="448"/>
        <v>9.1606976159453402E-2</v>
      </c>
      <c r="N286" s="13">
        <f t="shared" si="449"/>
        <v>0.1484963478738259</v>
      </c>
      <c r="O286" s="13">
        <f t="shared" si="450"/>
        <v>7.0467030051367216E-2</v>
      </c>
      <c r="P286" s="13">
        <f t="shared" si="451"/>
        <v>0.11422816303781386</v>
      </c>
      <c r="Q286" s="13">
        <f t="shared" si="452"/>
        <v>0.12035745669348098</v>
      </c>
      <c r="R286" s="13">
        <f t="shared" si="453"/>
        <v>2.7102752063429311E-2</v>
      </c>
      <c r="S286" s="13">
        <f t="shared" si="454"/>
        <v>3.5608841646190728E-2</v>
      </c>
      <c r="T286" s="13">
        <f t="shared" si="455"/>
        <v>9.2582823637394243E-2</v>
      </c>
      <c r="U286" s="13">
        <f t="shared" si="456"/>
        <v>4.3933986989633057E-2</v>
      </c>
      <c r="V286" s="13">
        <f t="shared" si="457"/>
        <v>4.9335550870283117E-3</v>
      </c>
      <c r="W286" s="13">
        <f t="shared" si="458"/>
        <v>6.5033776202278612E-2</v>
      </c>
      <c r="X286" s="13">
        <f t="shared" si="459"/>
        <v>5.0026070656704461E-2</v>
      </c>
      <c r="Y286" s="13">
        <f t="shared" si="460"/>
        <v>1.9240830622887176E-2</v>
      </c>
      <c r="Z286" s="13">
        <f t="shared" si="461"/>
        <v>6.9494359643676598E-3</v>
      </c>
      <c r="AA286" s="13">
        <f t="shared" si="462"/>
        <v>1.1265144902232675E-2</v>
      </c>
      <c r="AB286" s="13">
        <f t="shared" si="463"/>
        <v>9.1304884539536845E-3</v>
      </c>
      <c r="AC286" s="13">
        <f t="shared" si="464"/>
        <v>3.8448964155318168E-4</v>
      </c>
      <c r="AD286" s="13">
        <f t="shared" si="465"/>
        <v>2.6355193292463882E-2</v>
      </c>
      <c r="AE286" s="13">
        <f t="shared" si="466"/>
        <v>2.0273261662048569E-2</v>
      </c>
      <c r="AF286" s="13">
        <f t="shared" si="467"/>
        <v>7.7974221979129439E-3</v>
      </c>
      <c r="AG286" s="13">
        <f t="shared" si="468"/>
        <v>1.9993425805880528E-3</v>
      </c>
      <c r="AH286" s="13">
        <f t="shared" si="469"/>
        <v>1.3364323697595726E-3</v>
      </c>
      <c r="AI286" s="13">
        <f t="shared" si="470"/>
        <v>2.1663778721854403E-3</v>
      </c>
      <c r="AJ286" s="13">
        <f t="shared" si="471"/>
        <v>1.7558662867238962E-3</v>
      </c>
      <c r="AK286" s="13">
        <f t="shared" si="472"/>
        <v>9.4876228086757856E-4</v>
      </c>
      <c r="AL286" s="13">
        <f t="shared" si="473"/>
        <v>1.9177380283894516E-5</v>
      </c>
      <c r="AM286" s="13">
        <f t="shared" si="474"/>
        <v>8.5444364949399457E-3</v>
      </c>
      <c r="AN286" s="13">
        <f t="shared" si="475"/>
        <v>6.5726551459672636E-3</v>
      </c>
      <c r="AO286" s="13">
        <f t="shared" si="476"/>
        <v>2.5279487824266165E-3</v>
      </c>
      <c r="AP286" s="13">
        <f t="shared" si="477"/>
        <v>6.481931481924978E-4</v>
      </c>
      <c r="AQ286" s="13">
        <f t="shared" si="478"/>
        <v>1.2465275017173869E-4</v>
      </c>
      <c r="AR286" s="13">
        <f t="shared" si="479"/>
        <v>2.0560534559626852E-4</v>
      </c>
      <c r="AS286" s="13">
        <f t="shared" si="480"/>
        <v>3.3328949611040039E-4</v>
      </c>
      <c r="AT286" s="13">
        <f t="shared" si="481"/>
        <v>2.7013375526638203E-4</v>
      </c>
      <c r="AU286" s="13">
        <f t="shared" si="482"/>
        <v>1.459636873967488E-4</v>
      </c>
      <c r="AV286" s="13">
        <f t="shared" si="483"/>
        <v>5.9152357738797643E-5</v>
      </c>
      <c r="AW286" s="13">
        <f t="shared" si="484"/>
        <v>6.6424978798492716E-7</v>
      </c>
      <c r="AX286" s="13">
        <f t="shared" si="485"/>
        <v>2.3084443043760484E-3</v>
      </c>
      <c r="AY286" s="13">
        <f t="shared" si="486"/>
        <v>1.7757295458069523E-3</v>
      </c>
      <c r="AZ286" s="13">
        <f t="shared" si="487"/>
        <v>6.8297411678382484E-4</v>
      </c>
      <c r="BA286" s="13">
        <f t="shared" si="488"/>
        <v>1.7512187982983757E-4</v>
      </c>
      <c r="BB286" s="13">
        <f t="shared" si="489"/>
        <v>3.3677344471946149E-5</v>
      </c>
      <c r="BC286" s="13">
        <f t="shared" si="490"/>
        <v>5.181139132513498E-6</v>
      </c>
      <c r="BD286" s="13">
        <f t="shared" si="491"/>
        <v>2.6359706567971276E-5</v>
      </c>
      <c r="BE286" s="13">
        <f t="shared" si="492"/>
        <v>4.2729498565219224E-5</v>
      </c>
      <c r="BF286" s="13">
        <f t="shared" si="493"/>
        <v>3.4632594314489586E-5</v>
      </c>
      <c r="BG286" s="13">
        <f t="shared" si="494"/>
        <v>1.8713326534381767E-5</v>
      </c>
      <c r="BH286" s="13">
        <f t="shared" si="495"/>
        <v>7.5836490937357656E-6</v>
      </c>
      <c r="BI286" s="13">
        <f t="shared" si="496"/>
        <v>2.4586428702028427E-6</v>
      </c>
      <c r="BJ286" s="14">
        <f t="shared" si="497"/>
        <v>0.57556154007168392</v>
      </c>
      <c r="BK286" s="14">
        <f t="shared" si="498"/>
        <v>0.24855693249813032</v>
      </c>
      <c r="BL286" s="14">
        <f t="shared" si="499"/>
        <v>0.16925346333020699</v>
      </c>
      <c r="BM286" s="14">
        <f t="shared" si="500"/>
        <v>0.4262875806889993</v>
      </c>
      <c r="BN286" s="14">
        <f t="shared" si="501"/>
        <v>0.57225872587937066</v>
      </c>
    </row>
    <row r="287" spans="1:66" x14ac:dyDescent="0.25">
      <c r="A287" t="s">
        <v>32</v>
      </c>
      <c r="B287" t="s">
        <v>313</v>
      </c>
      <c r="C287" t="s">
        <v>312</v>
      </c>
      <c r="D287" s="11">
        <v>44321</v>
      </c>
      <c r="E287" s="10">
        <f>VLOOKUP(A287,home!$A$2:$E$405,3,FALSE)</f>
        <v>1.268</v>
      </c>
      <c r="F287" s="10">
        <f>VLOOKUP(B287,home!$B$2:$E$405,3,FALSE)</f>
        <v>0.46389999999999998</v>
      </c>
      <c r="G287" s="10">
        <f>VLOOKUP(C287,away!$B$2:$E$405,4,FALSE)</f>
        <v>1.0206</v>
      </c>
      <c r="H287" s="10">
        <f>VLOOKUP(A287,away!$A$2:$E$405,3,FALSE)</f>
        <v>1.1471</v>
      </c>
      <c r="I287" s="10">
        <f>VLOOKUP(C287,away!$B$2:$E$405,3,FALSE)</f>
        <v>1.0256000000000001</v>
      </c>
      <c r="J287" s="10">
        <f>VLOOKUP(B287,home!$B$2:$E$405,4,FALSE)</f>
        <v>1.0769</v>
      </c>
      <c r="K287" s="12">
        <f t="shared" si="502"/>
        <v>0.60034263911999997</v>
      </c>
      <c r="L287" s="12">
        <f t="shared" si="503"/>
        <v>1.2669359769440001</v>
      </c>
      <c r="M287" s="13">
        <f t="shared" si="448"/>
        <v>0.15454366270518219</v>
      </c>
      <c r="N287" s="13">
        <f t="shared" si="449"/>
        <v>9.2779150327700163E-2</v>
      </c>
      <c r="O287" s="13">
        <f t="shared" si="450"/>
        <v>0.19579692628989401</v>
      </c>
      <c r="P287" s="13">
        <f t="shared" si="451"/>
        <v>0.11754524346045905</v>
      </c>
      <c r="Q287" s="13">
        <f t="shared" si="452"/>
        <v>2.7849639981521367E-2</v>
      </c>
      <c r="R287" s="13">
        <f t="shared" si="453"/>
        <v>0.12403108504585962</v>
      </c>
      <c r="S287" s="13">
        <f t="shared" si="454"/>
        <v>2.2351101330076225E-2</v>
      </c>
      <c r="T287" s="13">
        <f t="shared" si="455"/>
        <v>3.5283710837527453E-2</v>
      </c>
      <c r="U287" s="13">
        <f t="shared" si="456"/>
        <v>7.446114892934852E-2</v>
      </c>
      <c r="V287" s="13">
        <f t="shared" si="457"/>
        <v>1.8889056992874623E-3</v>
      </c>
      <c r="W287" s="13">
        <f t="shared" si="458"/>
        <v>5.5731087883494684E-3</v>
      </c>
      <c r="X287" s="13">
        <f t="shared" si="459"/>
        <v>7.0607720273827262E-3</v>
      </c>
      <c r="Y287" s="13">
        <f t="shared" si="460"/>
        <v>4.4727730532455011E-3</v>
      </c>
      <c r="Z287" s="13">
        <f t="shared" si="461"/>
        <v>5.2379814634666837E-2</v>
      </c>
      <c r="AA287" s="13">
        <f t="shared" si="462"/>
        <v>3.1445836154392282E-2</v>
      </c>
      <c r="AB287" s="13">
        <f t="shared" si="463"/>
        <v>9.4391381331314864E-3</v>
      </c>
      <c r="AC287" s="13">
        <f t="shared" si="464"/>
        <v>8.9793345619158549E-5</v>
      </c>
      <c r="AD287" s="13">
        <f t="shared" si="465"/>
        <v>8.3644370952514597E-4</v>
      </c>
      <c r="AE287" s="13">
        <f t="shared" si="466"/>
        <v>1.0597206282859043E-3</v>
      </c>
      <c r="AF287" s="13">
        <f t="shared" si="467"/>
        <v>6.712990947425558E-4</v>
      </c>
      <c r="AG287" s="13">
        <f t="shared" si="468"/>
        <v>2.8349765813976096E-4</v>
      </c>
      <c r="AH287" s="13">
        <f t="shared" si="469"/>
        <v>1.6590467906579316E-2</v>
      </c>
      <c r="AI287" s="13">
        <f t="shared" si="470"/>
        <v>9.9599652872714856E-3</v>
      </c>
      <c r="AJ287" s="13">
        <f t="shared" si="471"/>
        <v>2.9896959230520763E-3</v>
      </c>
      <c r="AK287" s="13">
        <f t="shared" si="472"/>
        <v>5.9828064687046266E-4</v>
      </c>
      <c r="AL287" s="13">
        <f t="shared" si="473"/>
        <v>2.7318572595417615E-6</v>
      </c>
      <c r="AM287" s="13">
        <f t="shared" si="474"/>
        <v>1.0043056481032978E-4</v>
      </c>
      <c r="AN287" s="13">
        <f t="shared" si="475"/>
        <v>1.2723909574301288E-4</v>
      </c>
      <c r="AO287" s="13">
        <f t="shared" si="476"/>
        <v>8.060189403532259E-5</v>
      </c>
      <c r="AP287" s="13">
        <f t="shared" si="477"/>
        <v>3.4039146454392732E-5</v>
      </c>
      <c r="AQ287" s="13">
        <f t="shared" si="478"/>
        <v>1.0781354816883989E-5</v>
      </c>
      <c r="AR287" s="13">
        <f t="shared" si="479"/>
        <v>4.2038121330360261E-3</v>
      </c>
      <c r="AS287" s="13">
        <f t="shared" si="480"/>
        <v>2.5237276703115241E-3</v>
      </c>
      <c r="AT287" s="13">
        <f t="shared" si="481"/>
        <v>7.5755066500749477E-4</v>
      </c>
      <c r="AU287" s="13">
        <f t="shared" si="482"/>
        <v>1.5159665516590348E-4</v>
      </c>
      <c r="AV287" s="13">
        <f t="shared" si="483"/>
        <v>2.2752484011015761E-5</v>
      </c>
      <c r="AW287" s="13">
        <f t="shared" si="484"/>
        <v>5.7717745884008545E-8</v>
      </c>
      <c r="AX287" s="13">
        <f t="shared" si="485"/>
        <v>1.0048791721090928E-5</v>
      </c>
      <c r="AY287" s="13">
        <f t="shared" si="486"/>
        <v>1.2731175756267115E-5</v>
      </c>
      <c r="AZ287" s="13">
        <f t="shared" si="487"/>
        <v>8.0647922972060236E-6</v>
      </c>
      <c r="BA287" s="13">
        <f t="shared" si="488"/>
        <v>3.4058585026370534E-6</v>
      </c>
      <c r="BB287" s="13">
        <f t="shared" si="489"/>
        <v>1.0787511673428761E-6</v>
      </c>
      <c r="BC287" s="13">
        <f t="shared" si="490"/>
        <v>2.7334173281540529E-7</v>
      </c>
      <c r="BD287" s="13">
        <f t="shared" si="491"/>
        <v>8.8766013860950633E-4</v>
      </c>
      <c r="BE287" s="13">
        <f t="shared" si="492"/>
        <v>5.3290023025445591E-4</v>
      </c>
      <c r="BF287" s="13">
        <f t="shared" si="493"/>
        <v>1.5996136530930786E-4</v>
      </c>
      <c r="BG287" s="13">
        <f t="shared" si="494"/>
        <v>3.2010542735676103E-5</v>
      </c>
      <c r="BH287" s="13">
        <f t="shared" si="495"/>
        <v>4.8043234263998317E-6</v>
      </c>
      <c r="BI287" s="13">
        <f t="shared" si="496"/>
        <v>5.7684804099818335E-7</v>
      </c>
      <c r="BJ287" s="14">
        <f t="shared" si="497"/>
        <v>0.17625881087345735</v>
      </c>
      <c r="BK287" s="14">
        <f t="shared" si="498"/>
        <v>0.29643416957363988</v>
      </c>
      <c r="BL287" s="14">
        <f t="shared" si="499"/>
        <v>0.4745898973723075</v>
      </c>
      <c r="BM287" s="14">
        <f t="shared" si="500"/>
        <v>0.28710431118544483</v>
      </c>
      <c r="BN287" s="14">
        <f t="shared" si="501"/>
        <v>0.71254570781061632</v>
      </c>
    </row>
    <row r="288" spans="1:66" x14ac:dyDescent="0.25">
      <c r="A288" t="s">
        <v>32</v>
      </c>
      <c r="B288" t="s">
        <v>34</v>
      </c>
      <c r="C288" t="s">
        <v>33</v>
      </c>
      <c r="D288" s="11">
        <v>44321</v>
      </c>
      <c r="E288" s="10">
        <f>VLOOKUP(A288,home!$A$2:$E$405,3,FALSE)</f>
        <v>1.268</v>
      </c>
      <c r="F288" s="10">
        <f>VLOOKUP(B288,home!$B$2:$E$405,3,FALSE)</f>
        <v>0.55669999999999997</v>
      </c>
      <c r="G288" s="10">
        <f>VLOOKUP(C288,away!$B$2:$E$405,4,FALSE)</f>
        <v>0.46389999999999998</v>
      </c>
      <c r="H288" s="10">
        <f>VLOOKUP(A288,away!$A$2:$E$405,3,FALSE)</f>
        <v>1.1471</v>
      </c>
      <c r="I288" s="10">
        <f>VLOOKUP(C288,away!$B$2:$E$405,3,FALSE)</f>
        <v>1.5896999999999999</v>
      </c>
      <c r="J288" s="10">
        <f>VLOOKUP(B288,home!$B$2:$E$405,4,FALSE)</f>
        <v>0.92300000000000004</v>
      </c>
      <c r="K288" s="12">
        <f t="shared" si="502"/>
        <v>0.32746496883999998</v>
      </c>
      <c r="L288" s="12">
        <f t="shared" si="503"/>
        <v>1.6831319150099999</v>
      </c>
      <c r="M288" s="13">
        <f t="shared" si="448"/>
        <v>0.13390872285615885</v>
      </c>
      <c r="N288" s="13">
        <f t="shared" si="449"/>
        <v>4.3850415757496243E-2</v>
      </c>
      <c r="O288" s="13">
        <f t="shared" si="450"/>
        <v>0.22538604513742994</v>
      </c>
      <c r="P288" s="13">
        <f t="shared" si="451"/>
        <v>7.3806034247899319E-2</v>
      </c>
      <c r="Q288" s="13">
        <f t="shared" si="452"/>
        <v>7.1797375148247742E-3</v>
      </c>
      <c r="R288" s="13">
        <f t="shared" si="453"/>
        <v>0.18967722288434641</v>
      </c>
      <c r="S288" s="13">
        <f t="shared" si="454"/>
        <v>1.0169857824074435E-2</v>
      </c>
      <c r="T288" s="13">
        <f t="shared" si="455"/>
        <v>1.2084445352596158E-2</v>
      </c>
      <c r="U288" s="13">
        <f t="shared" si="456"/>
        <v>6.2112645881480223E-2</v>
      </c>
      <c r="V288" s="13">
        <f t="shared" si="457"/>
        <v>6.2280970935550857E-4</v>
      </c>
      <c r="W288" s="13">
        <f t="shared" si="458"/>
        <v>7.8370417385715781E-4</v>
      </c>
      <c r="X288" s="13">
        <f t="shared" si="459"/>
        <v>1.3190775069455278E-3</v>
      </c>
      <c r="Y288" s="13">
        <f t="shared" si="460"/>
        <v>1.1100907251559214E-3</v>
      </c>
      <c r="Z288" s="13">
        <f t="shared" si="461"/>
        <v>0.10641726246236952</v>
      </c>
      <c r="AA288" s="13">
        <f t="shared" si="462"/>
        <v>3.4847925536277934E-2</v>
      </c>
      <c r="AB288" s="13">
        <f t="shared" si="463"/>
        <v>5.7057374249379449E-3</v>
      </c>
      <c r="AC288" s="13">
        <f t="shared" si="464"/>
        <v>2.1454499825598352E-5</v>
      </c>
      <c r="AD288" s="13">
        <f t="shared" si="465"/>
        <v>6.4158915717978012E-5</v>
      </c>
      <c r="AE288" s="13">
        <f t="shared" si="466"/>
        <v>1.079879186773655E-4</v>
      </c>
      <c r="AF288" s="13">
        <f t="shared" si="467"/>
        <v>9.0878956180689185E-5</v>
      </c>
      <c r="AG288" s="13">
        <f t="shared" si="468"/>
        <v>5.098709051683775E-5</v>
      </c>
      <c r="AH288" s="13">
        <f t="shared" si="469"/>
        <v>4.4778572689602489E-2</v>
      </c>
      <c r="AI288" s="13">
        <f t="shared" si="470"/>
        <v>1.4663413910500352E-2</v>
      </c>
      <c r="AJ288" s="13">
        <f t="shared" si="471"/>
        <v>2.4008771896450094E-3</v>
      </c>
      <c r="AK288" s="13">
        <f t="shared" si="472"/>
        <v>2.6206772469858987E-4</v>
      </c>
      <c r="AL288" s="13">
        <f t="shared" si="473"/>
        <v>4.7300026917606706E-7</v>
      </c>
      <c r="AM288" s="13">
        <f t="shared" si="474"/>
        <v>4.2019594672791729E-6</v>
      </c>
      <c r="AN288" s="13">
        <f t="shared" si="475"/>
        <v>7.0724520849559926E-6</v>
      </c>
      <c r="AO288" s="13">
        <f t="shared" si="476"/>
        <v>5.9519349107842241E-6</v>
      </c>
      <c r="AP288" s="13">
        <f t="shared" si="477"/>
        <v>3.3392972014677081E-6</v>
      </c>
      <c r="AQ288" s="13">
        <f t="shared" si="478"/>
        <v>1.4051194233734705E-6</v>
      </c>
      <c r="AR288" s="13">
        <f t="shared" si="479"/>
        <v>1.5073648960493015E-2</v>
      </c>
      <c r="AS288" s="13">
        <f t="shared" si="480"/>
        <v>4.9360919871529428E-3</v>
      </c>
      <c r="AT288" s="13">
        <f t="shared" si="481"/>
        <v>8.0819860438220584E-4</v>
      </c>
      <c r="AU288" s="13">
        <f t="shared" si="482"/>
        <v>8.8218910266850165E-5</v>
      </c>
      <c r="AV288" s="13">
        <f t="shared" si="483"/>
        <v>7.2221506754082089E-6</v>
      </c>
      <c r="AW288" s="13">
        <f t="shared" si="484"/>
        <v>7.2417226785919691E-9</v>
      </c>
      <c r="AX288" s="13">
        <f t="shared" si="485"/>
        <v>2.293324210032526E-7</v>
      </c>
      <c r="AY288" s="13">
        <f t="shared" si="486"/>
        <v>3.8599671693708403E-7</v>
      </c>
      <c r="AZ288" s="13">
        <f t="shared" si="487"/>
        <v>3.2484169668294366E-7</v>
      </c>
      <c r="BA288" s="13">
        <f t="shared" si="488"/>
        <v>1.8225047567102015E-7</v>
      </c>
      <c r="BB288" s="13">
        <f t="shared" si="489"/>
        <v>7.6687898031911958E-8</v>
      </c>
      <c r="BC288" s="13">
        <f t="shared" si="490"/>
        <v>2.5815169734508704E-8</v>
      </c>
      <c r="BD288" s="13">
        <f t="shared" si="491"/>
        <v>4.2284899401771828E-3</v>
      </c>
      <c r="BE288" s="13">
        <f t="shared" si="492"/>
        <v>1.3846823265003746E-3</v>
      </c>
      <c r="BF288" s="13">
        <f t="shared" si="493"/>
        <v>2.2671747745037186E-4</v>
      </c>
      <c r="BG288" s="13">
        <f t="shared" si="494"/>
        <v>2.4747343896256472E-5</v>
      </c>
      <c r="BH288" s="13">
        <f t="shared" si="495"/>
        <v>2.0259720494650968E-6</v>
      </c>
      <c r="BI288" s="13">
        <f t="shared" si="496"/>
        <v>1.3268697480975983E-7</v>
      </c>
      <c r="BJ288" s="14">
        <f t="shared" si="497"/>
        <v>6.6664679599434534E-2</v>
      </c>
      <c r="BK288" s="14">
        <f t="shared" si="498"/>
        <v>0.21852973813429985</v>
      </c>
      <c r="BL288" s="14">
        <f t="shared" si="499"/>
        <v>0.60661468473893787</v>
      </c>
      <c r="BM288" s="14">
        <f t="shared" si="500"/>
        <v>0.32441780778189167</v>
      </c>
      <c r="BN288" s="14">
        <f t="shared" si="501"/>
        <v>0.67380817839815554</v>
      </c>
    </row>
    <row r="289" spans="1:66" x14ac:dyDescent="0.25">
      <c r="A289" t="s">
        <v>13</v>
      </c>
      <c r="B289" t="s">
        <v>54</v>
      </c>
      <c r="C289" t="s">
        <v>249</v>
      </c>
      <c r="D289" s="11">
        <v>44352</v>
      </c>
      <c r="E289" s="10">
        <f>VLOOKUP(A289,home!$A$2:$E$405,3,FALSE)</f>
        <v>1.4837</v>
      </c>
      <c r="F289" s="10">
        <f>VLOOKUP(B289,home!$B$2:$E$405,3,FALSE)</f>
        <v>0.71360000000000001</v>
      </c>
      <c r="G289" s="10">
        <f>VLOOKUP(C289,away!$B$2:$E$405,4,FALSE)</f>
        <v>0.87219999999999998</v>
      </c>
      <c r="H289" s="10">
        <f>VLOOKUP(A289,away!$A$2:$E$405,3,FALSE)</f>
        <v>1.2190000000000001</v>
      </c>
      <c r="I289" s="10">
        <f>VLOOKUP(C289,away!$B$2:$E$405,3,FALSE)</f>
        <v>0.67559999999999998</v>
      </c>
      <c r="J289" s="10">
        <f>VLOOKUP(B289,home!$B$2:$E$405,4,FALSE)</f>
        <v>1.2545999999999999</v>
      </c>
      <c r="K289" s="12">
        <f t="shared" si="502"/>
        <v>0.923457728704</v>
      </c>
      <c r="L289" s="12">
        <f t="shared" si="503"/>
        <v>1.0332338594400001</v>
      </c>
      <c r="M289" s="13">
        <f t="shared" si="448"/>
        <v>0.14132521033087281</v>
      </c>
      <c r="N289" s="13">
        <f t="shared" si="449"/>
        <v>0.13050785774076287</v>
      </c>
      <c r="O289" s="13">
        <f t="shared" si="450"/>
        <v>0.14602199250633749</v>
      </c>
      <c r="P289" s="13">
        <f t="shared" si="451"/>
        <v>0.13484513754073491</v>
      </c>
      <c r="Q289" s="13">
        <f t="shared" si="452"/>
        <v>6.0259244943654804E-2</v>
      </c>
      <c r="R289" s="13">
        <f t="shared" si="453"/>
        <v>7.5437433440220913E-2</v>
      </c>
      <c r="S289" s="13">
        <f t="shared" si="454"/>
        <v>3.2165547597291545E-2</v>
      </c>
      <c r="T289" s="13">
        <f t="shared" si="455"/>
        <v>6.2261892220072765E-2</v>
      </c>
      <c r="U289" s="13">
        <f t="shared" si="456"/>
        <v>6.966328094396558E-2</v>
      </c>
      <c r="V289" s="13">
        <f t="shared" si="457"/>
        <v>3.4100762502749841E-3</v>
      </c>
      <c r="W289" s="13">
        <f t="shared" si="458"/>
        <v>1.8548955156361825E-2</v>
      </c>
      <c r="X289" s="13">
        <f t="shared" si="459"/>
        <v>1.9165408524787219E-2</v>
      </c>
      <c r="Y289" s="13">
        <f t="shared" si="460"/>
        <v>9.9011745089050886E-3</v>
      </c>
      <c r="Z289" s="13">
        <f t="shared" si="461"/>
        <v>2.5981503499895864E-2</v>
      </c>
      <c r="AA289" s="13">
        <f t="shared" si="462"/>
        <v>2.399282021032886E-2</v>
      </c>
      <c r="AB289" s="13">
        <f t="shared" si="463"/>
        <v>1.1078177628316857E-2</v>
      </c>
      <c r="AC289" s="13">
        <f t="shared" si="464"/>
        <v>2.0335729552257401E-4</v>
      </c>
      <c r="AD289" s="13">
        <f t="shared" si="465"/>
        <v>4.2822939996315593E-3</v>
      </c>
      <c r="AE289" s="13">
        <f t="shared" si="466"/>
        <v>4.4246111564960697E-3</v>
      </c>
      <c r="AF289" s="13">
        <f t="shared" si="467"/>
        <v>2.2858290308738582E-3</v>
      </c>
      <c r="AG289" s="13">
        <f t="shared" si="468"/>
        <v>7.8726531719659732E-4</v>
      </c>
      <c r="AH289" s="13">
        <f t="shared" si="469"/>
        <v>6.7112422838128179E-3</v>
      </c>
      <c r="AI289" s="13">
        <f t="shared" si="470"/>
        <v>6.1975485561920297E-3</v>
      </c>
      <c r="AJ289" s="13">
        <f t="shared" si="471"/>
        <v>2.861587056616923E-3</v>
      </c>
      <c r="AK289" s="13">
        <f t="shared" si="472"/>
        <v>8.8085156126407633E-4</v>
      </c>
      <c r="AL289" s="13">
        <f t="shared" si="473"/>
        <v>7.761316589008619E-6</v>
      </c>
      <c r="AM289" s="13">
        <f t="shared" si="474"/>
        <v>7.9090349810850564E-4</v>
      </c>
      <c r="AN289" s="13">
        <f t="shared" si="475"/>
        <v>8.1718827379524813E-4</v>
      </c>
      <c r="AO289" s="13">
        <f t="shared" si="476"/>
        <v>4.2217329701128782E-4</v>
      </c>
      <c r="AP289" s="13">
        <f t="shared" si="477"/>
        <v>1.4540124834116081E-4</v>
      </c>
      <c r="AQ289" s="13">
        <f t="shared" si="478"/>
        <v>3.7558373247732867E-5</v>
      </c>
      <c r="AR289" s="13">
        <f t="shared" si="479"/>
        <v>1.3868565533081681E-3</v>
      </c>
      <c r="AS289" s="13">
        <f t="shared" si="480"/>
        <v>1.2807034027562186E-3</v>
      </c>
      <c r="AT289" s="13">
        <f t="shared" si="481"/>
        <v>5.9133772772637086E-4</v>
      </c>
      <c r="AU289" s="13">
        <f t="shared" si="482"/>
        <v>1.820251316477263E-4</v>
      </c>
      <c r="AV289" s="13">
        <f t="shared" si="483"/>
        <v>4.2023128659613969E-5</v>
      </c>
      <c r="AW289" s="13">
        <f t="shared" si="484"/>
        <v>2.0570675262864253E-7</v>
      </c>
      <c r="AX289" s="13">
        <f t="shared" si="485"/>
        <v>1.2172765799788815E-4</v>
      </c>
      <c r="AY289" s="13">
        <f t="shared" si="486"/>
        <v>1.2577313787375034E-4</v>
      </c>
      <c r="AZ289" s="13">
        <f t="shared" si="487"/>
        <v>6.4976532329587158E-5</v>
      </c>
      <c r="BA289" s="13">
        <f t="shared" si="488"/>
        <v>2.2378651090642428E-5</v>
      </c>
      <c r="BB289" s="13">
        <f t="shared" si="489"/>
        <v>5.7805950088614103E-6</v>
      </c>
      <c r="BC289" s="13">
        <f t="shared" si="490"/>
        <v>1.1945412981730957E-6</v>
      </c>
      <c r="BD289" s="13">
        <f t="shared" si="491"/>
        <v>2.3882452484404236E-4</v>
      </c>
      <c r="BE289" s="13">
        <f t="shared" si="492"/>
        <v>2.2054435327129135E-4</v>
      </c>
      <c r="BF289" s="13">
        <f t="shared" si="493"/>
        <v>1.0183169377519964E-4</v>
      </c>
      <c r="BG289" s="13">
        <f t="shared" si="494"/>
        <v>3.134575488124238E-5</v>
      </c>
      <c r="BH289" s="13">
        <f t="shared" si="495"/>
        <v>7.2366199017861003E-6</v>
      </c>
      <c r="BI289" s="13">
        <f t="shared" si="496"/>
        <v>1.3365425155995115E-6</v>
      </c>
      <c r="BJ289" s="14">
        <f t="shared" si="497"/>
        <v>0.31497958840484547</v>
      </c>
      <c r="BK289" s="14">
        <f t="shared" si="498"/>
        <v>0.31208286346915964</v>
      </c>
      <c r="BL289" s="14">
        <f t="shared" si="499"/>
        <v>0.34692899962034274</v>
      </c>
      <c r="BM289" s="14">
        <f t="shared" si="500"/>
        <v>0.31145051106053873</v>
      </c>
      <c r="BN289" s="14">
        <f t="shared" si="501"/>
        <v>0.68839687650258374</v>
      </c>
    </row>
    <row r="290" spans="1:66" x14ac:dyDescent="0.25">
      <c r="A290" t="s">
        <v>32</v>
      </c>
      <c r="B290" t="s">
        <v>331</v>
      </c>
      <c r="C290" t="s">
        <v>330</v>
      </c>
      <c r="D290" s="11">
        <v>44352</v>
      </c>
      <c r="E290" s="10">
        <f>VLOOKUP(A290,home!$A$2:$E$405,3,FALSE)</f>
        <v>1.268</v>
      </c>
      <c r="F290" s="10">
        <f>VLOOKUP(B290,home!$B$2:$E$405,3,FALSE)</f>
        <v>0.69589999999999996</v>
      </c>
      <c r="G290" s="10">
        <f>VLOOKUP(C290,away!$B$2:$E$405,4,FALSE)</f>
        <v>1.1133999999999999</v>
      </c>
      <c r="H290" s="10">
        <f>VLOOKUP(A290,away!$A$2:$E$405,3,FALSE)</f>
        <v>1.1471</v>
      </c>
      <c r="I290" s="10">
        <f>VLOOKUP(C290,away!$B$2:$E$405,3,FALSE)</f>
        <v>0.71789999999999998</v>
      </c>
      <c r="J290" s="10">
        <f>VLOOKUP(B290,home!$B$2:$E$405,4,FALSE)</f>
        <v>0.92300000000000004</v>
      </c>
      <c r="K290" s="12">
        <f t="shared" si="502"/>
        <v>0.98246549608</v>
      </c>
      <c r="L290" s="12">
        <f t="shared" si="503"/>
        <v>0.76009335207000006</v>
      </c>
      <c r="M290" s="13">
        <f t="shared" si="448"/>
        <v>0.17507184470257761</v>
      </c>
      <c r="N290" s="13">
        <f t="shared" si="449"/>
        <v>0.17200204675535863</v>
      </c>
      <c r="O290" s="13">
        <f t="shared" si="450"/>
        <v>0.13307094529306071</v>
      </c>
      <c r="P290" s="13">
        <f t="shared" si="451"/>
        <v>0.13073761228118141</v>
      </c>
      <c r="Q290" s="13">
        <f t="shared" si="452"/>
        <v>8.4493038096139367E-2</v>
      </c>
      <c r="R290" s="13">
        <f t="shared" si="453"/>
        <v>5.0573170435463034E-2</v>
      </c>
      <c r="S290" s="13">
        <f t="shared" si="454"/>
        <v>2.4407584346332157E-2</v>
      </c>
      <c r="T290" s="13">
        <f t="shared" si="455"/>
        <v>6.4222596553072789E-2</v>
      </c>
      <c r="U290" s="13">
        <f t="shared" si="456"/>
        <v>4.9686394980215577E-2</v>
      </c>
      <c r="V290" s="13">
        <f t="shared" si="457"/>
        <v>2.025193526445639E-3</v>
      </c>
      <c r="W290" s="13">
        <f t="shared" si="458"/>
        <v>2.7670498196143305E-2</v>
      </c>
      <c r="X290" s="13">
        <f t="shared" si="459"/>
        <v>2.1032161727353456E-2</v>
      </c>
      <c r="Y290" s="13">
        <f t="shared" si="460"/>
        <v>7.9932031543112226E-3</v>
      </c>
      <c r="Z290" s="13">
        <f t="shared" si="461"/>
        <v>1.2813443547032845E-2</v>
      </c>
      <c r="AA290" s="13">
        <f t="shared" si="462"/>
        <v>1.2588766170928698E-2</v>
      </c>
      <c r="AB290" s="13">
        <f t="shared" si="463"/>
        <v>6.1840142005782917E-3</v>
      </c>
      <c r="AC290" s="13">
        <f t="shared" si="464"/>
        <v>9.4521540037110745E-5</v>
      </c>
      <c r="AD290" s="13">
        <f t="shared" si="465"/>
        <v>6.7963274342636689E-3</v>
      </c>
      <c r="AE290" s="13">
        <f t="shared" si="466"/>
        <v>5.1658433012747749E-3</v>
      </c>
      <c r="AF290" s="13">
        <f t="shared" si="467"/>
        <v>1.9632615755671491E-3</v>
      </c>
      <c r="AG290" s="13">
        <f t="shared" si="468"/>
        <v>4.9742069065435482E-4</v>
      </c>
      <c r="AH290" s="13">
        <f t="shared" si="469"/>
        <v>2.4348533143059761E-3</v>
      </c>
      <c r="AI290" s="13">
        <f t="shared" si="470"/>
        <v>2.3921593693216527E-3</v>
      </c>
      <c r="AJ290" s="13">
        <f t="shared" si="471"/>
        <v>1.1751070207415084E-3</v>
      </c>
      <c r="AK290" s="13">
        <f t="shared" si="472"/>
        <v>3.8483403402663239E-4</v>
      </c>
      <c r="AL290" s="13">
        <f t="shared" si="473"/>
        <v>2.8234169748049768E-6</v>
      </c>
      <c r="AM290" s="13">
        <f t="shared" si="474"/>
        <v>1.3354314408451941E-3</v>
      </c>
      <c r="AN290" s="13">
        <f t="shared" si="475"/>
        <v>1.0150525603316936E-3</v>
      </c>
      <c r="AO290" s="13">
        <f t="shared" si="476"/>
        <v>3.8576735155487638E-4</v>
      </c>
      <c r="AP290" s="13">
        <f t="shared" si="477"/>
        <v>9.7739733120837414E-5</v>
      </c>
      <c r="AQ290" s="13">
        <f t="shared" si="478"/>
        <v>1.8572830344561122E-5</v>
      </c>
      <c r="AR290" s="13">
        <f t="shared" si="479"/>
        <v>3.7014316349391586E-4</v>
      </c>
      <c r="AS290" s="13">
        <f t="shared" si="480"/>
        <v>3.6365288674267056E-4</v>
      </c>
      <c r="AT290" s="13">
        <f t="shared" si="481"/>
        <v>1.7863820688728091E-4</v>
      </c>
      <c r="AU290" s="13">
        <f t="shared" si="482"/>
        <v>5.8501958182784718E-5</v>
      </c>
      <c r="AV290" s="13">
        <f t="shared" si="483"/>
        <v>1.4369038841925249E-5</v>
      </c>
      <c r="AW290" s="13">
        <f t="shared" si="484"/>
        <v>5.8567510191673552E-8</v>
      </c>
      <c r="AX290" s="13">
        <f t="shared" si="485"/>
        <v>2.1866921883513372E-4</v>
      </c>
      <c r="AY290" s="13">
        <f t="shared" si="486"/>
        <v>1.662090195389252E-4</v>
      </c>
      <c r="AZ290" s="13">
        <f t="shared" si="487"/>
        <v>6.3167185402804871E-5</v>
      </c>
      <c r="BA290" s="13">
        <f t="shared" si="488"/>
        <v>1.6004319231215048E-5</v>
      </c>
      <c r="BB290" s="13">
        <f t="shared" si="489"/>
        <v>3.0411941630131522E-6</v>
      </c>
      <c r="BC290" s="13">
        <f t="shared" si="490"/>
        <v>4.6231829313207719E-7</v>
      </c>
      <c r="BD290" s="13">
        <f t="shared" si="491"/>
        <v>4.6890559647647411E-5</v>
      </c>
      <c r="BE290" s="13">
        <f t="shared" si="492"/>
        <v>4.6068356945694742E-5</v>
      </c>
      <c r="BF290" s="13">
        <f t="shared" si="493"/>
        <v>2.2630285580121246E-5</v>
      </c>
      <c r="BG290" s="13">
        <f t="shared" si="494"/>
        <v>7.4111582496352984E-6</v>
      </c>
      <c r="BH290" s="13">
        <f t="shared" si="495"/>
        <v>1.8203018165638317E-6</v>
      </c>
      <c r="BI290" s="13">
        <f t="shared" si="496"/>
        <v>3.5767674544514213E-7</v>
      </c>
      <c r="BJ290" s="14">
        <f t="shared" si="497"/>
        <v>0.39515651465579998</v>
      </c>
      <c r="BK290" s="14">
        <f t="shared" si="498"/>
        <v>0.33250578883308768</v>
      </c>
      <c r="BL290" s="14">
        <f t="shared" si="499"/>
        <v>0.25960072841177584</v>
      </c>
      <c r="BM290" s="14">
        <f t="shared" si="500"/>
        <v>0.25396166743188692</v>
      </c>
      <c r="BN290" s="14">
        <f t="shared" si="501"/>
        <v>0.74594865756378081</v>
      </c>
    </row>
    <row r="291" spans="1:66" x14ac:dyDescent="0.25">
      <c r="A291" t="s">
        <v>32</v>
      </c>
      <c r="B291" t="s">
        <v>36</v>
      </c>
      <c r="C291" t="s">
        <v>35</v>
      </c>
      <c r="D291" s="11">
        <v>44352</v>
      </c>
      <c r="E291" s="10">
        <f>VLOOKUP(A291,home!$A$2:$E$405,3,FALSE)</f>
        <v>1.268</v>
      </c>
      <c r="F291" s="10">
        <f>VLOOKUP(B291,home!$B$2:$E$405,3,FALSE)</f>
        <v>1.4380999999999999</v>
      </c>
      <c r="G291" s="10">
        <f>VLOOKUP(C291,away!$B$2:$E$405,4,FALSE)</f>
        <v>0.64949999999999997</v>
      </c>
      <c r="H291" s="10">
        <f>VLOOKUP(A291,away!$A$2:$E$405,3,FALSE)</f>
        <v>1.1471</v>
      </c>
      <c r="I291" s="10">
        <f>VLOOKUP(C291,away!$B$2:$E$405,3,FALSE)</f>
        <v>1.7435</v>
      </c>
      <c r="J291" s="10">
        <f>VLOOKUP(B291,home!$B$2:$E$405,4,FALSE)</f>
        <v>0.76919999999999999</v>
      </c>
      <c r="K291" s="12">
        <f t="shared" si="502"/>
        <v>1.1843702645999998</v>
      </c>
      <c r="L291" s="12">
        <f t="shared" si="503"/>
        <v>1.5383760394200001</v>
      </c>
      <c r="M291" s="13">
        <f t="shared" si="448"/>
        <v>6.569409051606688E-2</v>
      </c>
      <c r="N291" s="13">
        <f t="shared" si="449"/>
        <v>7.7806127367170463E-2</v>
      </c>
      <c r="O291" s="13">
        <f t="shared" si="450"/>
        <v>0.10106221478140597</v>
      </c>
      <c r="P291" s="13">
        <f t="shared" si="451"/>
        <v>0.11969508206171578</v>
      </c>
      <c r="Q291" s="13">
        <f t="shared" si="452"/>
        <v>4.6075631828678493E-2</v>
      </c>
      <c r="R291" s="13">
        <f t="shared" si="453"/>
        <v>7.7735844855216354E-2</v>
      </c>
      <c r="S291" s="13">
        <f t="shared" si="454"/>
        <v>5.452131446380603E-2</v>
      </c>
      <c r="T291" s="13">
        <f t="shared" si="455"/>
        <v>7.0881648006376516E-2</v>
      </c>
      <c r="U291" s="13">
        <f t="shared" si="456"/>
        <v>9.2068023140077129E-2</v>
      </c>
      <c r="V291" s="13">
        <f t="shared" si="457"/>
        <v>1.1037578634196295E-2</v>
      </c>
      <c r="W291" s="13">
        <f t="shared" si="458"/>
        <v>1.8190202753514711E-2</v>
      </c>
      <c r="X291" s="13">
        <f t="shared" si="459"/>
        <v>2.7983372068198741E-2</v>
      </c>
      <c r="Y291" s="13">
        <f t="shared" si="460"/>
        <v>2.1524474545945922E-2</v>
      </c>
      <c r="Z291" s="13">
        <f t="shared" si="461"/>
        <v>3.9862320376445104E-2</v>
      </c>
      <c r="AA291" s="13">
        <f t="shared" si="462"/>
        <v>4.7211746931820252E-2</v>
      </c>
      <c r="AB291" s="13">
        <f t="shared" si="463"/>
        <v>2.7958094602934091E-2</v>
      </c>
      <c r="AC291" s="13">
        <f t="shared" si="464"/>
        <v>1.2569089833693377E-3</v>
      </c>
      <c r="AD291" s="13">
        <f t="shared" si="465"/>
        <v>5.3859838120769643E-3</v>
      </c>
      <c r="AE291" s="13">
        <f t="shared" si="466"/>
        <v>8.2856684452031933E-3</v>
      </c>
      <c r="AF291" s="13">
        <f t="shared" si="467"/>
        <v>6.3732369033394805E-3</v>
      </c>
      <c r="AG291" s="13">
        <f t="shared" si="468"/>
        <v>3.2681449818815918E-3</v>
      </c>
      <c r="AH291" s="13">
        <f t="shared" si="469"/>
        <v>1.5330809635701697E-2</v>
      </c>
      <c r="AI291" s="13">
        <f t="shared" si="470"/>
        <v>1.8157355064768243E-2</v>
      </c>
      <c r="AJ291" s="13">
        <f t="shared" si="471"/>
        <v>1.0752515711247856E-2</v>
      </c>
      <c r="AK291" s="13">
        <f t="shared" si="472"/>
        <v>4.2449866260154271E-3</v>
      </c>
      <c r="AL291" s="13">
        <f t="shared" si="473"/>
        <v>9.1603870440496235E-5</v>
      </c>
      <c r="AM291" s="13">
        <f t="shared" si="474"/>
        <v>1.2757998145281819E-3</v>
      </c>
      <c r="AN291" s="13">
        <f t="shared" si="475"/>
        <v>1.9626598657666353E-3</v>
      </c>
      <c r="AO291" s="13">
        <f t="shared" si="476"/>
        <v>1.5096544555133328E-3</v>
      </c>
      <c r="AP291" s="13">
        <f t="shared" si="477"/>
        <v>7.741387473884524E-4</v>
      </c>
      <c r="AQ291" s="13">
        <f t="shared" si="478"/>
        <v>2.9772912504225183E-4</v>
      </c>
      <c r="AR291" s="13">
        <f t="shared" si="479"/>
        <v>4.7169100416945484E-3</v>
      </c>
      <c r="AS291" s="13">
        <f t="shared" si="480"/>
        <v>5.5865679941761682E-3</v>
      </c>
      <c r="AT291" s="13">
        <f t="shared" si="481"/>
        <v>3.3082825067341595E-3</v>
      </c>
      <c r="AU291" s="13">
        <f t="shared" si="482"/>
        <v>1.306077142624096E-3</v>
      </c>
      <c r="AV291" s="13">
        <f t="shared" si="483"/>
        <v>3.8671973274942797E-4</v>
      </c>
      <c r="AW291" s="13">
        <f t="shared" si="484"/>
        <v>4.6361910618227784E-6</v>
      </c>
      <c r="AX291" s="13">
        <f t="shared" si="485"/>
        <v>2.5183656065156209E-4</v>
      </c>
      <c r="AY291" s="13">
        <f t="shared" si="486"/>
        <v>3.8741933075630474E-4</v>
      </c>
      <c r="AZ291" s="13">
        <f t="shared" si="487"/>
        <v>2.9799830782181557E-4</v>
      </c>
      <c r="BA291" s="13">
        <f t="shared" si="488"/>
        <v>1.5281115218026222E-4</v>
      </c>
      <c r="BB291" s="13">
        <f t="shared" si="489"/>
        <v>5.877025376756967E-5</v>
      </c>
      <c r="BC291" s="13">
        <f t="shared" si="490"/>
        <v>1.8082150045332425E-5</v>
      </c>
      <c r="BD291" s="13">
        <f t="shared" si="491"/>
        <v>1.2093968980404141E-3</v>
      </c>
      <c r="BE291" s="13">
        <f t="shared" si="492"/>
        <v>1.4323737241385443E-3</v>
      </c>
      <c r="BF291" s="13">
        <f t="shared" si="493"/>
        <v>8.4823042333202747E-4</v>
      </c>
      <c r="BG291" s="13">
        <f t="shared" si="494"/>
        <v>3.3487296364117451E-4</v>
      </c>
      <c r="BH291" s="13">
        <f t="shared" si="495"/>
        <v>9.9153395138770964E-5</v>
      </c>
      <c r="BI291" s="13">
        <f t="shared" si="496"/>
        <v>2.3486866567298901E-5</v>
      </c>
      <c r="BJ291" s="14">
        <f t="shared" si="497"/>
        <v>0.29276139047584776</v>
      </c>
      <c r="BK291" s="14">
        <f t="shared" si="498"/>
        <v>0.25268399786035112</v>
      </c>
      <c r="BL291" s="14">
        <f t="shared" si="499"/>
        <v>0.4137736630380236</v>
      </c>
      <c r="BM291" s="14">
        <f t="shared" si="500"/>
        <v>0.5106295972007191</v>
      </c>
      <c r="BN291" s="14">
        <f t="shared" si="501"/>
        <v>0.48806899141025395</v>
      </c>
    </row>
    <row r="292" spans="1:66" x14ac:dyDescent="0.25">
      <c r="A292" t="s">
        <v>32</v>
      </c>
      <c r="B292" t="s">
        <v>309</v>
      </c>
      <c r="C292" t="s">
        <v>308</v>
      </c>
      <c r="D292" s="11">
        <v>44352</v>
      </c>
      <c r="E292" s="10">
        <f>VLOOKUP(A292,home!$A$2:$E$405,3,FALSE)</f>
        <v>1.268</v>
      </c>
      <c r="F292" s="10">
        <f>VLOOKUP(B292,home!$B$2:$E$405,3,FALSE)</f>
        <v>1.1133999999999999</v>
      </c>
      <c r="G292" s="10">
        <f>VLOOKUP(C292,away!$B$2:$E$405,4,FALSE)</f>
        <v>1.3452999999999999</v>
      </c>
      <c r="H292" s="10">
        <f>VLOOKUP(A292,away!$A$2:$E$405,3,FALSE)</f>
        <v>1.1471</v>
      </c>
      <c r="I292" s="10">
        <f>VLOOKUP(C292,away!$B$2:$E$405,3,FALSE)</f>
        <v>0.56410000000000005</v>
      </c>
      <c r="J292" s="10">
        <f>VLOOKUP(B292,home!$B$2:$E$405,4,FALSE)</f>
        <v>1.1794</v>
      </c>
      <c r="K292" s="12">
        <f t="shared" si="502"/>
        <v>1.8992827013599998</v>
      </c>
      <c r="L292" s="12">
        <f t="shared" si="503"/>
        <v>0.76316510233400003</v>
      </c>
      <c r="M292" s="13">
        <f t="shared" si="448"/>
        <v>6.9777211614082124E-2</v>
      </c>
      <c r="N292" s="13">
        <f t="shared" si="449"/>
        <v>0.13252665096776226</v>
      </c>
      <c r="O292" s="13">
        <f t="shared" si="450"/>
        <v>5.3251532842042155E-2</v>
      </c>
      <c r="P292" s="13">
        <f t="shared" si="451"/>
        <v>0.10113971514779457</v>
      </c>
      <c r="Q292" s="13">
        <f t="shared" si="452"/>
        <v>0.12585278782612266</v>
      </c>
      <c r="R292" s="13">
        <f t="shared" si="453"/>
        <v>2.0319855755419731E-2</v>
      </c>
      <c r="S292" s="13">
        <f t="shared" si="454"/>
        <v>3.6649651596684783E-2</v>
      </c>
      <c r="T292" s="13">
        <f t="shared" si="455"/>
        <v>9.6046455700342093E-2</v>
      </c>
      <c r="U292" s="13">
        <f t="shared" si="456"/>
        <v>3.8593150530399127E-2</v>
      </c>
      <c r="V292" s="13">
        <f t="shared" si="457"/>
        <v>5.9024926731659298E-3</v>
      </c>
      <c r="W292" s="13">
        <f t="shared" si="458"/>
        <v>7.967667427869507E-2</v>
      </c>
      <c r="X292" s="13">
        <f t="shared" si="459"/>
        <v>6.0806457279533099E-2</v>
      </c>
      <c r="Y292" s="13">
        <f t="shared" si="460"/>
        <v>2.3202683096151436E-2</v>
      </c>
      <c r="Z292" s="13">
        <f t="shared" si="461"/>
        <v>5.1691349323323412E-3</v>
      </c>
      <c r="AA292" s="13">
        <f t="shared" si="462"/>
        <v>9.8176485579745086E-3</v>
      </c>
      <c r="AB292" s="13">
        <f t="shared" si="463"/>
        <v>9.3232450370964656E-3</v>
      </c>
      <c r="AC292" s="13">
        <f t="shared" si="464"/>
        <v>5.3471650505294377E-4</v>
      </c>
      <c r="AD292" s="13">
        <f t="shared" si="465"/>
        <v>3.78321322898552E-2</v>
      </c>
      <c r="AE292" s="13">
        <f t="shared" si="466"/>
        <v>2.8872163110500768E-2</v>
      </c>
      <c r="AF292" s="13">
        <f t="shared" si="467"/>
        <v>1.1017113657414628E-2</v>
      </c>
      <c r="AG292" s="13">
        <f t="shared" si="468"/>
        <v>2.8026255572620486E-3</v>
      </c>
      <c r="AH292" s="13">
        <f t="shared" si="469"/>
        <v>9.8622584740291615E-4</v>
      </c>
      <c r="AI292" s="13">
        <f t="shared" si="470"/>
        <v>1.8731216916064654E-3</v>
      </c>
      <c r="AJ292" s="13">
        <f t="shared" si="471"/>
        <v>1.7787938132051704E-3</v>
      </c>
      <c r="AK292" s="13">
        <f t="shared" si="472"/>
        <v>1.1261441062355903E-3</v>
      </c>
      <c r="AL292" s="13">
        <f t="shared" si="473"/>
        <v>3.1002141676274491E-5</v>
      </c>
      <c r="AM292" s="13">
        <f t="shared" si="474"/>
        <v>1.4370782882737009E-2</v>
      </c>
      <c r="AN292" s="13">
        <f t="shared" si="475"/>
        <v>1.0967279989323684E-2</v>
      </c>
      <c r="AO292" s="13">
        <f t="shared" si="476"/>
        <v>4.1849226776889195E-3</v>
      </c>
      <c r="AP292" s="13">
        <f t="shared" si="477"/>
        <v>1.0645956478594475E-3</v>
      </c>
      <c r="AQ292" s="13">
        <f t="shared" si="478"/>
        <v>2.0311556163574656E-4</v>
      </c>
      <c r="AR292" s="13">
        <f t="shared" si="479"/>
        <v>1.505306299515365E-4</v>
      </c>
      <c r="AS292" s="13">
        <f t="shared" si="480"/>
        <v>2.8590022149177675E-4</v>
      </c>
      <c r="AT292" s="13">
        <f t="shared" si="481"/>
        <v>2.7150267249716203E-4</v>
      </c>
      <c r="AU292" s="13">
        <f t="shared" si="482"/>
        <v>1.7188677641562309E-4</v>
      </c>
      <c r="AV292" s="13">
        <f t="shared" si="483"/>
        <v>8.1615395259681739E-5</v>
      </c>
      <c r="AW292" s="13">
        <f t="shared" si="484"/>
        <v>1.2482377466394172E-6</v>
      </c>
      <c r="AX292" s="13">
        <f t="shared" si="485"/>
        <v>4.5490298890304643E-3</v>
      </c>
      <c r="AY292" s="13">
        <f t="shared" si="486"/>
        <v>3.4716608607823587E-3</v>
      </c>
      <c r="AZ292" s="13">
        <f t="shared" si="487"/>
        <v>1.3247252080439554E-3</v>
      </c>
      <c r="BA292" s="13">
        <f t="shared" si="488"/>
        <v>3.3699468298709837E-4</v>
      </c>
      <c r="BB292" s="13">
        <f t="shared" si="489"/>
        <v>6.4295645431965693E-5</v>
      </c>
      <c r="BC292" s="13">
        <f t="shared" si="490"/>
        <v>9.8136385651433379E-6</v>
      </c>
      <c r="BD292" s="13">
        <f t="shared" si="491"/>
        <v>1.9146620601894303E-5</v>
      </c>
      <c r="BE292" s="13">
        <f t="shared" si="492"/>
        <v>3.6364845298680837E-5</v>
      </c>
      <c r="BF292" s="13">
        <f t="shared" si="493"/>
        <v>3.4533560806708515E-5</v>
      </c>
      <c r="BG292" s="13">
        <f t="shared" si="494"/>
        <v>2.1862998218848392E-5</v>
      </c>
      <c r="BH292" s="13">
        <f t="shared" si="495"/>
        <v>1.038100357923081E-5</v>
      </c>
      <c r="BI292" s="13">
        <f t="shared" si="496"/>
        <v>3.9432921041578634E-6</v>
      </c>
      <c r="BJ292" s="14">
        <f t="shared" si="497"/>
        <v>0.63918296044772493</v>
      </c>
      <c r="BK292" s="14">
        <f t="shared" si="498"/>
        <v>0.21750645053923898</v>
      </c>
      <c r="BL292" s="14">
        <f t="shared" si="499"/>
        <v>0.13815738619760748</v>
      </c>
      <c r="BM292" s="14">
        <f t="shared" si="500"/>
        <v>0.49367776534064467</v>
      </c>
      <c r="BN292" s="14">
        <f t="shared" si="501"/>
        <v>0.50286775415322349</v>
      </c>
    </row>
    <row r="293" spans="1:66" x14ac:dyDescent="0.25">
      <c r="A293" t="s">
        <v>32</v>
      </c>
      <c r="B293" t="s">
        <v>210</v>
      </c>
      <c r="C293" t="s">
        <v>209</v>
      </c>
      <c r="D293" s="11">
        <v>44352</v>
      </c>
      <c r="E293" s="10">
        <f>VLOOKUP(A293,home!$A$2:$E$405,3,FALSE)</f>
        <v>1.268</v>
      </c>
      <c r="F293" s="10">
        <f>VLOOKUP(B293,home!$B$2:$E$405,3,FALSE)</f>
        <v>0.88139999999999996</v>
      </c>
      <c r="G293" s="10">
        <f>VLOOKUP(C293,away!$B$2:$E$405,4,FALSE)</f>
        <v>0.78859999999999997</v>
      </c>
      <c r="H293" s="10">
        <f>VLOOKUP(A293,away!$A$2:$E$405,3,FALSE)</f>
        <v>1.1471</v>
      </c>
      <c r="I293" s="10">
        <f>VLOOKUP(C293,away!$B$2:$E$405,3,FALSE)</f>
        <v>0.82050000000000001</v>
      </c>
      <c r="J293" s="10">
        <f>VLOOKUP(B293,home!$B$2:$E$405,4,FALSE)</f>
        <v>1.0256000000000001</v>
      </c>
      <c r="K293" s="12">
        <f t="shared" si="502"/>
        <v>0.88135134671999993</v>
      </c>
      <c r="L293" s="12">
        <f t="shared" si="503"/>
        <v>0.96529015608000002</v>
      </c>
      <c r="M293" s="13">
        <f t="shared" si="448"/>
        <v>0.15776613466858913</v>
      </c>
      <c r="N293" s="13">
        <f t="shared" si="449"/>
        <v>0.13904739525696988</v>
      </c>
      <c r="O293" s="13">
        <f t="shared" si="450"/>
        <v>0.15229009675838071</v>
      </c>
      <c r="P293" s="13">
        <f t="shared" si="451"/>
        <v>0.13422108187011791</v>
      </c>
      <c r="Q293" s="13">
        <f t="shared" si="452"/>
        <v>6.1274804533819269E-2</v>
      </c>
      <c r="R293" s="13">
        <f t="shared" si="453"/>
        <v>7.3502065634667796E-2</v>
      </c>
      <c r="S293" s="13">
        <f t="shared" si="454"/>
        <v>2.8547474488470968E-2</v>
      </c>
      <c r="T293" s="13">
        <f t="shared" si="455"/>
        <v>5.9147965632221897E-2</v>
      </c>
      <c r="U293" s="13">
        <f t="shared" si="456"/>
        <v>6.4781144533816282E-2</v>
      </c>
      <c r="V293" s="13">
        <f t="shared" si="457"/>
        <v>2.6985603430962732E-3</v>
      </c>
      <c r="W293" s="13">
        <f t="shared" si="458"/>
        <v>1.8001543831962126E-2</v>
      </c>
      <c r="X293" s="13">
        <f t="shared" si="459"/>
        <v>1.7376713055235683E-2</v>
      </c>
      <c r="Y293" s="13">
        <f t="shared" si="460"/>
        <v>8.3867850286229104E-3</v>
      </c>
      <c r="Z293" s="13">
        <f t="shared" si="461"/>
        <v>2.365027346956363E-2</v>
      </c>
      <c r="AA293" s="13">
        <f t="shared" si="462"/>
        <v>2.084420037269619E-2</v>
      </c>
      <c r="AB293" s="13">
        <f t="shared" si="463"/>
        <v>9.1855320348886559E-3</v>
      </c>
      <c r="AC293" s="13">
        <f t="shared" si="464"/>
        <v>1.4348916257560601E-4</v>
      </c>
      <c r="AD293" s="13">
        <f t="shared" si="465"/>
        <v>3.9664212248347302E-3</v>
      </c>
      <c r="AE293" s="13">
        <f t="shared" si="466"/>
        <v>3.8287473631997419E-3</v>
      </c>
      <c r="AF293" s="13">
        <f t="shared" si="467"/>
        <v>1.8479260699069834E-3</v>
      </c>
      <c r="AG293" s="13">
        <f t="shared" si="468"/>
        <v>5.945949481482711E-4</v>
      </c>
      <c r="AH293" s="13">
        <f t="shared" si="469"/>
        <v>5.7073440421924393E-3</v>
      </c>
      <c r="AI293" s="13">
        <f t="shared" si="470"/>
        <v>5.0301753577806736E-3</v>
      </c>
      <c r="AJ293" s="13">
        <f t="shared" si="471"/>
        <v>2.2166759129088769E-3</v>
      </c>
      <c r="AK293" s="13">
        <f t="shared" si="472"/>
        <v>6.5122343369467472E-4</v>
      </c>
      <c r="AL293" s="13">
        <f t="shared" si="473"/>
        <v>4.882992329879161E-6</v>
      </c>
      <c r="AM293" s="13">
        <f t="shared" si="474"/>
        <v>6.9916213763337651E-4</v>
      </c>
      <c r="AN293" s="13">
        <f t="shared" si="475"/>
        <v>6.748943289613485E-4</v>
      </c>
      <c r="AO293" s="13">
        <f t="shared" si="476"/>
        <v>3.2573442607030338E-4</v>
      </c>
      <c r="AP293" s="13">
        <f t="shared" si="477"/>
        <v>1.0480941166067749E-4</v>
      </c>
      <c r="AQ293" s="13">
        <f t="shared" si="478"/>
        <v>2.5292873335147081E-5</v>
      </c>
      <c r="AR293" s="13">
        <f t="shared" si="479"/>
        <v>1.10184860425804E-3</v>
      </c>
      <c r="AS293" s="13">
        <f t="shared" si="480"/>
        <v>9.7111575124437556E-4</v>
      </c>
      <c r="AT293" s="13">
        <f t="shared" si="481"/>
        <v>4.2794708759011742E-4</v>
      </c>
      <c r="AU293" s="13">
        <f t="shared" si="482"/>
        <v>1.2572391399081728E-4</v>
      </c>
      <c r="AV293" s="13">
        <f t="shared" si="483"/>
        <v>2.7701735227679053E-5</v>
      </c>
      <c r="AW293" s="13">
        <f t="shared" si="484"/>
        <v>1.15395929877937E-7</v>
      </c>
      <c r="AX293" s="13">
        <f t="shared" si="485"/>
        <v>1.0270124859646835E-4</v>
      </c>
      <c r="AY293" s="13">
        <f t="shared" si="486"/>
        <v>9.9136504287295835E-5</v>
      </c>
      <c r="AZ293" s="13">
        <f t="shared" si="487"/>
        <v>4.784774584835468E-5</v>
      </c>
      <c r="BA293" s="13">
        <f t="shared" si="488"/>
        <v>1.539565268601149E-5</v>
      </c>
      <c r="BB293" s="13">
        <f t="shared" si="489"/>
        <v>3.7153179960583748E-6</v>
      </c>
      <c r="BC293" s="13">
        <f t="shared" si="490"/>
        <v>7.1727197766040458E-7</v>
      </c>
      <c r="BD293" s="13">
        <f t="shared" si="491"/>
        <v>1.7726726853012885E-4</v>
      </c>
      <c r="BE293" s="13">
        <f t="shared" si="492"/>
        <v>1.562347458484049E-4</v>
      </c>
      <c r="BF293" s="13">
        <f t="shared" si="493"/>
        <v>6.884885182897429E-5</v>
      </c>
      <c r="BG293" s="13">
        <f t="shared" si="494"/>
        <v>2.0226676093197411E-5</v>
      </c>
      <c r="BH293" s="13">
        <f t="shared" si="495"/>
        <v>4.4567020536021894E-6</v>
      </c>
      <c r="BI293" s="13">
        <f t="shared" si="496"/>
        <v>7.8558407137441606E-7</v>
      </c>
      <c r="BJ293" s="14">
        <f t="shared" si="497"/>
        <v>0.31557230386397411</v>
      </c>
      <c r="BK293" s="14">
        <f t="shared" si="498"/>
        <v>0.32348076002946707</v>
      </c>
      <c r="BL293" s="14">
        <f t="shared" si="499"/>
        <v>0.33729061500176294</v>
      </c>
      <c r="BM293" s="14">
        <f t="shared" si="500"/>
        <v>0.28179335253386567</v>
      </c>
      <c r="BN293" s="14">
        <f t="shared" si="501"/>
        <v>0.71810157872254465</v>
      </c>
    </row>
    <row r="294" spans="1:66" x14ac:dyDescent="0.25">
      <c r="A294" t="s">
        <v>32</v>
      </c>
      <c r="B294" t="s">
        <v>212</v>
      </c>
      <c r="C294" t="s">
        <v>211</v>
      </c>
      <c r="D294" s="11">
        <v>44382</v>
      </c>
      <c r="E294" s="10">
        <f>VLOOKUP(A294,home!$A$2:$E$405,3,FALSE)</f>
        <v>1.268</v>
      </c>
      <c r="F294" s="10">
        <f>VLOOKUP(B294,home!$B$2:$E$405,3,FALSE)</f>
        <v>0.78859999999999997</v>
      </c>
      <c r="G294" s="10">
        <f>VLOOKUP(C294,away!$B$2:$E$405,4,FALSE)</f>
        <v>1.6700999999999999</v>
      </c>
      <c r="H294" s="10">
        <f>VLOOKUP(A294,away!$A$2:$E$405,3,FALSE)</f>
        <v>1.1471</v>
      </c>
      <c r="I294" s="10">
        <f>VLOOKUP(C294,away!$B$2:$E$405,3,FALSE)</f>
        <v>0.92300000000000004</v>
      </c>
      <c r="J294" s="10">
        <f>VLOOKUP(B294,home!$B$2:$E$405,4,FALSE)</f>
        <v>1.1282000000000001</v>
      </c>
      <c r="K294" s="12">
        <f t="shared" si="502"/>
        <v>1.6700078104799998</v>
      </c>
      <c r="L294" s="12">
        <f t="shared" si="503"/>
        <v>1.1945080370600003</v>
      </c>
      <c r="M294" s="13">
        <f t="shared" si="448"/>
        <v>5.7010726334753722E-2</v>
      </c>
      <c r="N294" s="13">
        <f t="shared" si="449"/>
        <v>9.5208358260176526E-2</v>
      </c>
      <c r="O294" s="13">
        <f t="shared" si="450"/>
        <v>6.8099770805491525E-2</v>
      </c>
      <c r="P294" s="13">
        <f t="shared" si="451"/>
        <v>0.11372714913706872</v>
      </c>
      <c r="Q294" s="13">
        <f t="shared" si="452"/>
        <v>7.949935095873642E-2</v>
      </c>
      <c r="R294" s="13">
        <f t="shared" si="453"/>
        <v>4.0672861774551816E-2</v>
      </c>
      <c r="S294" s="13">
        <f t="shared" si="454"/>
        <v>5.6716802619302002E-2</v>
      </c>
      <c r="T294" s="13">
        <f t="shared" si="455"/>
        <v>9.4962613661264281E-2</v>
      </c>
      <c r="U294" s="13">
        <f t="shared" si="456"/>
        <v>6.7923996838074957E-2</v>
      </c>
      <c r="V294" s="13">
        <f t="shared" si="457"/>
        <v>1.2571202112600384E-2</v>
      </c>
      <c r="W294" s="13">
        <f t="shared" si="458"/>
        <v>4.4254845676393484E-2</v>
      </c>
      <c r="X294" s="13">
        <f t="shared" si="459"/>
        <v>5.2862768839302014E-2</v>
      </c>
      <c r="Y294" s="13">
        <f t="shared" si="460"/>
        <v>3.157250111989561E-2</v>
      </c>
      <c r="Z294" s="13">
        <f t="shared" si="461"/>
        <v>1.6194686759977529E-2</v>
      </c>
      <c r="AA294" s="13">
        <f t="shared" si="462"/>
        <v>2.7045253377439515E-2</v>
      </c>
      <c r="AB294" s="13">
        <f t="shared" si="463"/>
        <v>2.2582892188367294E-2</v>
      </c>
      <c r="AC294" s="13">
        <f t="shared" si="464"/>
        <v>1.5673442848030354E-3</v>
      </c>
      <c r="AD294" s="13">
        <f t="shared" si="465"/>
        <v>1.8476484482791048E-2</v>
      </c>
      <c r="AE294" s="13">
        <f t="shared" si="466"/>
        <v>2.207030921130829E-2</v>
      </c>
      <c r="AF294" s="13">
        <f t="shared" si="467"/>
        <v>1.3181580866653558E-2</v>
      </c>
      <c r="AG294" s="13">
        <f t="shared" si="468"/>
        <v>5.2485014287913306E-3</v>
      </c>
      <c r="AH294" s="13">
        <f t="shared" si="469"/>
        <v>4.8361708731155849E-3</v>
      </c>
      <c r="AI294" s="13">
        <f t="shared" si="470"/>
        <v>8.0764431309189068E-3</v>
      </c>
      <c r="AJ294" s="13">
        <f t="shared" si="471"/>
        <v>6.7438615547660598E-3</v>
      </c>
      <c r="AK294" s="13">
        <f t="shared" si="472"/>
        <v>3.7541004897517043E-3</v>
      </c>
      <c r="AL294" s="13">
        <f t="shared" si="473"/>
        <v>1.2506390196138662E-4</v>
      </c>
      <c r="AM294" s="13">
        <f t="shared" si="474"/>
        <v>6.1711746792947131E-3</v>
      </c>
      <c r="AN294" s="13">
        <f t="shared" si="475"/>
        <v>7.3715177525187038E-3</v>
      </c>
      <c r="AO294" s="13">
        <f t="shared" si="476"/>
        <v>4.4026686003570325E-3</v>
      </c>
      <c r="AP294" s="13">
        <f t="shared" si="477"/>
        <v>1.7530076758793917E-3</v>
      </c>
      <c r="AQ294" s="13">
        <f t="shared" si="478"/>
        <v>5.2349543946645153E-4</v>
      </c>
      <c r="AR294" s="13">
        <f t="shared" si="479"/>
        <v>1.1553689953064086E-3</v>
      </c>
      <c r="AS294" s="13">
        <f t="shared" si="480"/>
        <v>1.9294752461481326E-3</v>
      </c>
      <c r="AT294" s="13">
        <f t="shared" si="481"/>
        <v>1.6111193655976011E-3</v>
      </c>
      <c r="AU294" s="13">
        <f t="shared" si="482"/>
        <v>8.968606413878586E-4</v>
      </c>
      <c r="AV294" s="13">
        <f t="shared" si="483"/>
        <v>3.7444106900745664E-4</v>
      </c>
      <c r="AW294" s="13">
        <f t="shared" si="484"/>
        <v>6.9300609164274874E-6</v>
      </c>
      <c r="AX294" s="13">
        <f t="shared" si="485"/>
        <v>1.7176516523764278E-3</v>
      </c>
      <c r="AY294" s="13">
        <f t="shared" si="486"/>
        <v>2.0517487036330324E-3</v>
      </c>
      <c r="AZ294" s="13">
        <f t="shared" si="487"/>
        <v>1.2254151582585474E-3</v>
      </c>
      <c r="BA294" s="13">
        <f t="shared" si="488"/>
        <v>4.8792275175832883E-4</v>
      </c>
      <c r="BB294" s="13">
        <f t="shared" si="489"/>
        <v>1.4570691210993882E-4</v>
      </c>
      <c r="BC294" s="13">
        <f t="shared" si="490"/>
        <v>3.4809615514103395E-5</v>
      </c>
      <c r="BD294" s="13">
        <f t="shared" si="491"/>
        <v>2.3001625844390686E-4</v>
      </c>
      <c r="BE294" s="13">
        <f t="shared" si="492"/>
        <v>3.8412894813871063E-4</v>
      </c>
      <c r="BF294" s="13">
        <f t="shared" si="493"/>
        <v>3.2074917181155685E-4</v>
      </c>
      <c r="BG294" s="13">
        <f t="shared" si="494"/>
        <v>1.7855120737676373E-4</v>
      </c>
      <c r="BH294" s="13">
        <f t="shared" si="495"/>
        <v>7.454547772245743E-5</v>
      </c>
      <c r="BI294" s="13">
        <f t="shared" si="496"/>
        <v>2.4898306006493339E-5</v>
      </c>
      <c r="BJ294" s="14">
        <f t="shared" si="497"/>
        <v>0.4832224334464793</v>
      </c>
      <c r="BK294" s="14">
        <f t="shared" si="498"/>
        <v>0.24377003709412229</v>
      </c>
      <c r="BL294" s="14">
        <f t="shared" si="499"/>
        <v>0.25691550571942467</v>
      </c>
      <c r="BM294" s="14">
        <f t="shared" si="500"/>
        <v>0.54383962710650835</v>
      </c>
      <c r="BN294" s="14">
        <f t="shared" si="501"/>
        <v>0.45421821727077877</v>
      </c>
    </row>
    <row r="295" spans="1:66" s="15" customFormat="1" x14ac:dyDescent="0.25">
      <c r="A295" s="15" t="s">
        <v>32</v>
      </c>
      <c r="B295" s="15" t="s">
        <v>311</v>
      </c>
      <c r="C295" s="15" t="s">
        <v>310</v>
      </c>
      <c r="D295" s="16">
        <v>44382</v>
      </c>
      <c r="E295" s="15">
        <f>VLOOKUP(A295,home!$A$2:$E$405,3,FALSE)</f>
        <v>1.268</v>
      </c>
      <c r="F295" s="15">
        <f>VLOOKUP(B295,home!$B$2:$E$405,3,FALSE)</f>
        <v>0.88139999999999996</v>
      </c>
      <c r="G295" s="15">
        <f>VLOOKUP(C295,away!$B$2:$E$405,4,FALSE)</f>
        <v>0.92779999999999996</v>
      </c>
      <c r="H295" s="15">
        <f>VLOOKUP(A295,away!$A$2:$E$405,3,FALSE)</f>
        <v>1.1471</v>
      </c>
      <c r="I295" s="15">
        <f>VLOOKUP(C295,away!$B$2:$E$405,3,FALSE)</f>
        <v>0.92300000000000004</v>
      </c>
      <c r="J295" s="15">
        <f>VLOOKUP(B295,home!$B$2:$E$405,4,FALSE)</f>
        <v>1.2306999999999999</v>
      </c>
      <c r="K295" s="17">
        <f t="shared" si="502"/>
        <v>1.0369233825599999</v>
      </c>
      <c r="L295" s="17">
        <f t="shared" si="503"/>
        <v>1.3030323003100002</v>
      </c>
      <c r="M295" s="18">
        <f t="shared" si="448"/>
        <v>9.6331907289554597E-2</v>
      </c>
      <c r="N295" s="18">
        <f t="shared" si="449"/>
        <v>9.9888807155141271E-2</v>
      </c>
      <c r="O295" s="18">
        <f t="shared" si="450"/>
        <v>0.12552358674875799</v>
      </c>
      <c r="P295" s="18">
        <f t="shared" si="451"/>
        <v>0.13015834216258573</v>
      </c>
      <c r="Q295" s="18">
        <f t="shared" si="452"/>
        <v>5.1788519897596301E-2</v>
      </c>
      <c r="R295" s="18">
        <f t="shared" si="453"/>
        <v>8.1780643992198004E-2</v>
      </c>
      <c r="S295" s="18">
        <f t="shared" si="454"/>
        <v>4.3965687255601814E-2</v>
      </c>
      <c r="T295" s="18">
        <f t="shared" si="455"/>
        <v>6.7482114211815117E-2</v>
      </c>
      <c r="U295" s="18">
        <f t="shared" si="456"/>
        <v>8.4800261996325094E-2</v>
      </c>
      <c r="V295" s="18">
        <f t="shared" si="457"/>
        <v>6.6004448419118653E-3</v>
      </c>
      <c r="W295" s="18">
        <f t="shared" si="458"/>
        <v>1.7900242409997137E-2</v>
      </c>
      <c r="X295" s="18">
        <f t="shared" si="459"/>
        <v>2.3324594043605189E-2</v>
      </c>
      <c r="Y295" s="18">
        <f t="shared" si="460"/>
        <v>1.5196349715217902E-2</v>
      </c>
      <c r="Z295" s="18">
        <f t="shared" si="461"/>
        <v>3.5520940220662316E-2</v>
      </c>
      <c r="AA295" s="18">
        <f t="shared" si="462"/>
        <v>3.6832493485320722E-2</v>
      </c>
      <c r="AB295" s="18">
        <f t="shared" si="463"/>
        <v>1.9096236866458959E-2</v>
      </c>
      <c r="AC295" s="18">
        <f t="shared" si="464"/>
        <v>5.5738473778510511E-4</v>
      </c>
      <c r="AD295" s="18">
        <f t="shared" si="465"/>
        <v>4.6402949771045489E-3</v>
      </c>
      <c r="AE295" s="18">
        <f t="shared" si="466"/>
        <v>6.0464542381334797E-3</v>
      </c>
      <c r="AF295" s="18">
        <f t="shared" si="467"/>
        <v>3.9393625873171099E-3</v>
      </c>
      <c r="AG295" s="18">
        <f t="shared" si="468"/>
        <v>1.7110388979689889E-3</v>
      </c>
      <c r="AH295" s="18">
        <f t="shared" si="469"/>
        <v>1.1571233111225912E-2</v>
      </c>
      <c r="AI295" s="18">
        <f t="shared" si="470"/>
        <v>1.1998482178082645E-2</v>
      </c>
      <c r="AJ295" s="18">
        <f t="shared" si="471"/>
        <v>6.2207533628416654E-3</v>
      </c>
      <c r="AK295" s="18">
        <f t="shared" si="472"/>
        <v>2.1501482063564247E-3</v>
      </c>
      <c r="AL295" s="18">
        <f t="shared" si="473"/>
        <v>3.0124296490371007E-5</v>
      </c>
      <c r="AM295" s="18">
        <f t="shared" si="474"/>
        <v>9.6232607274708559E-4</v>
      </c>
      <c r="AN295" s="18">
        <f t="shared" si="475"/>
        <v>1.2539419562199235E-3</v>
      </c>
      <c r="AO295" s="18">
        <f t="shared" si="476"/>
        <v>8.1696343583423435E-4</v>
      </c>
      <c r="AP295" s="18">
        <f t="shared" si="477"/>
        <v>3.5484324835474782E-4</v>
      </c>
      <c r="AQ295" s="18">
        <f t="shared" si="478"/>
        <v>1.1559305353829E-4</v>
      </c>
      <c r="AR295" s="18">
        <f t="shared" si="479"/>
        <v>3.0155380996687883E-3</v>
      </c>
      <c r="AS295" s="18">
        <f t="shared" si="480"/>
        <v>3.1268819665471147E-3</v>
      </c>
      <c r="AT295" s="18">
        <f t="shared" si="481"/>
        <v>1.6211685128089493E-3</v>
      </c>
      <c r="AU295" s="18">
        <f t="shared" si="482"/>
        <v>5.6034251266720667E-4</v>
      </c>
      <c r="AV295" s="18">
        <f t="shared" si="483"/>
        <v>1.452580634067624E-4</v>
      </c>
      <c r="AW295" s="18">
        <f t="shared" si="484"/>
        <v>1.1306189542207075E-6</v>
      </c>
      <c r="AX295" s="18">
        <f t="shared" si="485"/>
        <v>1.6630973441309803E-4</v>
      </c>
      <c r="AY295" s="18">
        <f t="shared" si="486"/>
        <v>2.1670695579624431E-4</v>
      </c>
      <c r="AZ295" s="18">
        <f t="shared" si="487"/>
        <v>1.411880815521789E-4</v>
      </c>
      <c r="BA295" s="18">
        <f t="shared" si="488"/>
        <v>6.1324210227097189E-5</v>
      </c>
      <c r="BB295" s="18">
        <f t="shared" si="489"/>
        <v>1.9976856679227133E-5</v>
      </c>
      <c r="BC295" s="18">
        <f t="shared" si="490"/>
        <v>5.2060979023393047E-6</v>
      </c>
      <c r="BD295" s="18">
        <f t="shared" si="491"/>
        <v>6.5489059111397752E-4</v>
      </c>
      <c r="BE295" s="18">
        <f t="shared" si="492"/>
        <v>6.790713669446234E-4</v>
      </c>
      <c r="BF295" s="18">
        <f t="shared" si="493"/>
        <v>3.5207248940593086E-4</v>
      </c>
      <c r="BG295" s="18">
        <f t="shared" si="494"/>
        <v>1.2169073220703918E-4</v>
      </c>
      <c r="BH295" s="18">
        <f t="shared" si="495"/>
        <v>3.1545991416581552E-5</v>
      </c>
      <c r="BI295" s="18">
        <f t="shared" si="496"/>
        <v>6.5421552251780949E-6</v>
      </c>
      <c r="BJ295" s="19">
        <f t="shared" si="497"/>
        <v>0.29603215783716147</v>
      </c>
      <c r="BK295" s="19">
        <f t="shared" si="498"/>
        <v>0.2778605975397257</v>
      </c>
      <c r="BL295" s="19">
        <f t="shared" si="499"/>
        <v>0.3902888424289796</v>
      </c>
      <c r="BM295" s="19">
        <f t="shared" si="500"/>
        <v>0.41401515444385323</v>
      </c>
      <c r="BN295" s="19">
        <f t="shared" si="501"/>
        <v>0.58547180724583381</v>
      </c>
    </row>
    <row r="296" spans="1:66" s="10" customFormat="1" x14ac:dyDescent="0.25">
      <c r="A296" t="s">
        <v>13</v>
      </c>
      <c r="B296" t="s">
        <v>61</v>
      </c>
      <c r="C296" t="s">
        <v>58</v>
      </c>
      <c r="D296" s="11">
        <v>44382</v>
      </c>
      <c r="E296" s="10">
        <f>VLOOKUP(A296,home!$A$2:$E$405,3,FALSE)</f>
        <v>1.4837</v>
      </c>
      <c r="F296" s="10">
        <f>VLOOKUP(B296,home!$B$2:$E$405,3,FALSE)</f>
        <v>0.99119999999999997</v>
      </c>
      <c r="G296" s="10">
        <f>VLOOKUP(C296,away!$B$2:$E$405,4,FALSE)</f>
        <v>0.87219999999999998</v>
      </c>
      <c r="H296" s="10">
        <f>VLOOKUP(A296,away!$A$2:$E$405,3,FALSE)</f>
        <v>1.2190000000000001</v>
      </c>
      <c r="I296" s="10">
        <f>VLOOKUP(C296,away!$B$2:$E$405,3,FALSE)</f>
        <v>0.57909999999999995</v>
      </c>
      <c r="J296" s="10">
        <f>VLOOKUP(B296,home!$B$2:$E$405,4,FALSE)</f>
        <v>1.1099000000000001</v>
      </c>
      <c r="K296" s="12">
        <f t="shared" ref="K296:K359" si="504">E296*F296*G296</f>
        <v>1.2826952083679999</v>
      </c>
      <c r="L296" s="12">
        <f t="shared" ref="L296:L359" si="505">H296*I296*J296</f>
        <v>0.78350382671000007</v>
      </c>
      <c r="M296" s="13">
        <f t="shared" ref="M296:M359" si="506">_xlfn.POISSON.DIST(0,K296,FALSE) * _xlfn.POISSON.DIST(0,L296,FALSE)</f>
        <v>0.1266663221150319</v>
      </c>
      <c r="N296" s="13">
        <f t="shared" ref="N296:N359" si="507">_xlfn.POISSON.DIST(1,K296,FALSE) * _xlfn.POISSON.DIST(0,L296,FALSE)</f>
        <v>0.16247428443854903</v>
      </c>
      <c r="O296" s="13">
        <f t="shared" ref="O296:O359" si="508">_xlfn.POISSON.DIST(0,K296,FALSE) * _xlfn.POISSON.DIST(1,L296,FALSE)</f>
        <v>9.9243548092408998E-2</v>
      </c>
      <c r="P296" s="13">
        <f t="shared" ref="P296:P359" si="509">_xlfn.POISSON.DIST(1,K296,FALSE) * _xlfn.POISSON.DIST(1,L296,FALSE)</f>
        <v>0.12729922359957219</v>
      </c>
      <c r="Q296" s="13">
        <f t="shared" ref="Q296:Q359" si="510">_xlfn.POISSON.DIST(2,K296,FALSE) * _xlfn.POISSON.DIST(0,L296,FALSE)</f>
        <v>0.10420249306617319</v>
      </c>
      <c r="R296" s="13">
        <f t="shared" ref="R296:R359" si="511">_xlfn.POISSON.DIST(0,K296,FALSE) * _xlfn.POISSON.DIST(2,L296,FALSE)</f>
        <v>3.887884985334019E-2</v>
      </c>
      <c r="S296" s="13">
        <f t="shared" ref="S296:S359" si="512">_xlfn.POISSON.DIST(2,K296,FALSE) * _xlfn.POISSON.DIST(2,L296,FALSE)</f>
        <v>3.1983821860591399E-2</v>
      </c>
      <c r="T296" s="13">
        <f t="shared" ref="T296:T359" si="513">_xlfn.POISSON.DIST(2,K296,FALSE) * _xlfn.POISSON.DIST(1,L296,FALSE)</f>
        <v>8.1643052070068944E-2</v>
      </c>
      <c r="U296" s="13">
        <f t="shared" ref="U296:U359" si="514">_xlfn.POISSON.DIST(1,K296,FALSE) * _xlfn.POISSON.DIST(2,L296,FALSE)</f>
        <v>4.9869714413738372E-2</v>
      </c>
      <c r="V296" s="13">
        <f t="shared" ref="V296:V359" si="515">_xlfn.POISSON.DIST(3,K296,FALSE) * _xlfn.POISSON.DIST(3,L296,FALSE)</f>
        <v>3.5715147067906907E-3</v>
      </c>
      <c r="W296" s="13">
        <f t="shared" ref="W296:W359" si="516">_xlfn.POISSON.DIST(3,K296,FALSE) * _xlfn.POISSON.DIST(0,L296,FALSE)</f>
        <v>4.4553346185326692E-2</v>
      </c>
      <c r="X296" s="13">
        <f t="shared" ref="X296:X359" si="517">_xlfn.POISSON.DIST(3,K296,FALSE) * _xlfn.POISSON.DIST(1,L296,FALSE)</f>
        <v>3.4907717228938845E-2</v>
      </c>
      <c r="Y296" s="13">
        <f t="shared" ref="Y296:Y359" si="518">_xlfn.POISSON.DIST(3,K296,FALSE) * _xlfn.POISSON.DIST(2,L296,FALSE)</f>
        <v>1.3675165015292092E-2</v>
      </c>
      <c r="Z296" s="13">
        <f t="shared" ref="Z296:Z359" si="519">_xlfn.POISSON.DIST(0,K296,FALSE) * _xlfn.POISSON.DIST(3,L296,FALSE)</f>
        <v>1.0153909212725189E-2</v>
      </c>
      <c r="AA296" s="13">
        <f t="shared" ref="AA296:AA359" si="520">_xlfn.POISSON.DIST(1,K296,FALSE) * _xlfn.POISSON.DIST(3,L296,FALSE)</f>
        <v>1.302437069336629E-2</v>
      </c>
      <c r="AB296" s="13">
        <f t="shared" ref="AB296:AB359" si="521">_xlfn.POISSON.DIST(2,K296,FALSE) * _xlfn.POISSON.DIST(3,L296,FALSE)</f>
        <v>8.3531489401947739E-3</v>
      </c>
      <c r="AC296" s="13">
        <f t="shared" ref="AC296:AC359" si="522">_xlfn.POISSON.DIST(4,K296,FALSE) * _xlfn.POISSON.DIST(4,L296,FALSE)</f>
        <v>2.243350095240874E-4</v>
      </c>
      <c r="AD296" s="13">
        <f t="shared" ref="AD296:AD359" si="523">_xlfn.POISSON.DIST(4,K296,FALSE) * _xlfn.POISSON.DIST(0,L296,FALSE)</f>
        <v>1.4287090917169822E-2</v>
      </c>
      <c r="AE296" s="13">
        <f t="shared" ref="AE296:AE359" si="524">_xlfn.POISSON.DIST(4,K296,FALSE) * _xlfn.POISSON.DIST(1,L296,FALSE)</f>
        <v>1.119399040615624E-2</v>
      </c>
      <c r="AF296" s="13">
        <f t="shared" ref="AF296:AF359" si="525">_xlfn.POISSON.DIST(4,K296,FALSE) * _xlfn.POISSON.DIST(2,L296,FALSE)</f>
        <v>4.3852671596892202E-3</v>
      </c>
      <c r="AG296" s="13">
        <f t="shared" ref="AG296:AG359" si="526">_xlfn.POISSON.DIST(4,K296,FALSE) * _xlfn.POISSON.DIST(3,L296,FALSE)</f>
        <v>1.145291200254066E-3</v>
      </c>
      <c r="AH296" s="13">
        <f t="shared" ref="AH296:AH359" si="527">_xlfn.POISSON.DIST(0,K296,FALSE) * _xlfn.POISSON.DIST(4,L296,FALSE)</f>
        <v>1.9889066810590272E-3</v>
      </c>
      <c r="AI296" s="13">
        <f t="shared" ref="AI296:AI359" si="528">_xlfn.POISSON.DIST(1,K296,FALSE) * _xlfn.POISSON.DIST(4,L296,FALSE)</f>
        <v>2.5511610696855157E-3</v>
      </c>
      <c r="AJ296" s="13">
        <f t="shared" ref="AJ296:AJ359" si="529">_xlfn.POISSON.DIST(2,K296,FALSE) * _xlfn.POISSON.DIST(4,L296,FALSE)</f>
        <v>1.6361810399302965E-3</v>
      </c>
      <c r="AK296" s="13">
        <f t="shared" ref="AK296:AK359" si="530">_xlfn.POISSON.DIST(3,K296,FALSE) * _xlfn.POISSON.DIST(4,L296,FALSE)</f>
        <v>6.9957385998038746E-4</v>
      </c>
      <c r="AL296" s="13">
        <f t="shared" ref="AL296:AL359" si="531">_xlfn.POISSON.DIST(5,K296,FALSE) * _xlfn.POISSON.DIST(5,L296,FALSE)</f>
        <v>9.0182369115239128E-6</v>
      </c>
      <c r="AM296" s="13">
        <f t="shared" ref="AM296:AM359" si="532">_xlfn.POISSON.DIST(5,K296,FALSE) * _xlfn.POISSON.DIST(0,L296,FALSE)</f>
        <v>3.6651966121943398E-3</v>
      </c>
      <c r="AN296" s="13">
        <f t="shared" ref="AN296:AN359" si="533">_xlfn.POISSON.DIST(5,K296,FALSE) * _xlfn.POISSON.DIST(1,L296,FALSE)</f>
        <v>2.8716955712987935E-3</v>
      </c>
      <c r="AO296" s="13">
        <f t="shared" ref="AO296:AO359" si="534">_xlfn.POISSON.DIST(5,K296,FALSE) * _xlfn.POISSON.DIST(2,L296,FALSE)</f>
        <v>1.1249922346293821E-3</v>
      </c>
      <c r="AP296" s="13">
        <f t="shared" ref="AP296:AP359" si="535">_xlfn.POISSON.DIST(5,K296,FALSE) * _xlfn.POISSON.DIST(3,L296,FALSE)</f>
        <v>2.9381190695038512E-4</v>
      </c>
      <c r="AQ296" s="13">
        <f t="shared" ref="AQ296:AQ359" si="536">_xlfn.POISSON.DIST(5,K296,FALSE) * _xlfn.POISSON.DIST(4,L296,FALSE)</f>
        <v>5.7550688357147293E-5</v>
      </c>
      <c r="AR296" s="13">
        <f t="shared" ref="AR296:AR359" si="537">_xlfn.POISSON.DIST(0,K296,FALSE) * _xlfn.POISSON.DIST(5,L296,FALSE)</f>
        <v>3.1166319911576674E-4</v>
      </c>
      <c r="AS296" s="13">
        <f t="shared" ref="AS296:AS359" si="538">_xlfn.POISSON.DIST(1,K296,FALSE) * _xlfn.POISSON.DIST(5,L296,FALSE)</f>
        <v>3.9976889213043588E-4</v>
      </c>
      <c r="AT296" s="13">
        <f t="shared" ref="AT296:AT359" si="539">_xlfn.POISSON.DIST(2,K296,FALSE) * _xlfn.POISSON.DIST(5,L296,FALSE)</f>
        <v>2.5639082119514699E-4</v>
      </c>
      <c r="AU296" s="13">
        <f t="shared" ref="AU296:AU359" si="540">_xlfn.POISSON.DIST(3,K296,FALSE) * _xlfn.POISSON.DIST(5,L296,FALSE)</f>
        <v>1.0962375927218389E-4</v>
      </c>
      <c r="AV296" s="13">
        <f t="shared" ref="AV296:AV359" si="541">_xlfn.POISSON.DIST(4,K296,FALSE) * _xlfn.POISSON.DIST(5,L296,FALSE)</f>
        <v>3.5153467685429365E-5</v>
      </c>
      <c r="AW296" s="13">
        <f t="shared" ref="AW296:AW359" si="542">_xlfn.POISSON.DIST(6,K296,FALSE) * _xlfn.POISSON.DIST(6,L296,FALSE)</f>
        <v>2.5175826312455183E-7</v>
      </c>
      <c r="AX296" s="13">
        <f t="shared" ref="AX296:AX359" si="543">_xlfn.POISSON.DIST(6,K296,FALSE) * _xlfn.POISSON.DIST(0,L296,FALSE)</f>
        <v>7.8355502203138346E-4</v>
      </c>
      <c r="AY296" s="13">
        <f t="shared" ref="AY296:AY359" si="544">_xlfn.POISSON.DIST(6,K296,FALSE) * _xlfn.POISSON.DIST(1,L296,FALSE)</f>
        <v>6.1391835819942734E-4</v>
      </c>
      <c r="AZ296" s="13">
        <f t="shared" ref="AZ296:AZ359" si="545">_xlfn.POISSON.DIST(6,K296,FALSE) * _xlfn.POISSON.DIST(2,L296,FALSE)</f>
        <v>2.405036914683859E-4</v>
      </c>
      <c r="BA296" s="13">
        <f t="shared" ref="BA296:BA359" si="546">_xlfn.POISSON.DIST(6,K296,FALSE) * _xlfn.POISSON.DIST(3,L296,FALSE)</f>
        <v>6.2811854201120528E-5</v>
      </c>
      <c r="BB296" s="13">
        <f t="shared" ref="BB296:BB359" si="547">_xlfn.POISSON.DIST(6,K296,FALSE) * _xlfn.POISSON.DIST(4,L296,FALSE)</f>
        <v>1.2303332032332131E-5</v>
      </c>
      <c r="BC296" s="13">
        <f t="shared" ref="BC296:BC359" si="548">_xlfn.POISSON.DIST(6,K296,FALSE) * _xlfn.POISSON.DIST(5,L296,FALSE)</f>
        <v>1.92794154572319E-6</v>
      </c>
      <c r="BD296" s="13">
        <f t="shared" ref="BD296:BD359" si="549">_xlfn.POISSON.DIST(0,K296,FALSE) * _xlfn.POISSON.DIST(6,L296,FALSE)</f>
        <v>4.069821819198064E-5</v>
      </c>
      <c r="BE296" s="13">
        <f t="shared" ref="BE296:BE359" si="550">_xlfn.POISSON.DIST(1,K296,FALSE) * _xlfn.POISSON.DIST(6,L296,FALSE)</f>
        <v>5.2203409463968931E-5</v>
      </c>
      <c r="BF296" s="13">
        <f t="shared" ref="BF296:BF359" si="551">_xlfn.POISSON.DIST(2,K296,FALSE) * _xlfn.POISSON.DIST(6,L296,FALSE)</f>
        <v>3.3480531589952827E-5</v>
      </c>
      <c r="BG296" s="13">
        <f t="shared" ref="BG296:BG359" si="552">_xlfn.POISSON.DIST(3,K296,FALSE) * _xlfn.POISSON.DIST(6,L296,FALSE)</f>
        <v>1.4315105814681982E-5</v>
      </c>
      <c r="BH296" s="13">
        <f t="shared" ref="BH296:BH359" si="553">_xlfn.POISSON.DIST(4,K296,FALSE) * _xlfn.POISSON.DIST(6,L296,FALSE)</f>
        <v>4.5904794089433704E-6</v>
      </c>
      <c r="BI296" s="13">
        <f t="shared" ref="BI296:BI359" si="554">_xlfn.POISSON.DIST(5,K296,FALSE) * _xlfn.POISSON.DIST(6,L296,FALSE)</f>
        <v>1.1776371883927257E-6</v>
      </c>
      <c r="BJ296" s="14">
        <f t="shared" ref="BJ296:BJ359" si="555">SUM(N296,Q296,T296,W296,X296,Y296,AD296,AE296,AF296,AG296,AM296,AN296,AO296,AP296,AQ296,AX296,AY296,AZ296,BA296,BB296,BC296)</f>
        <v>0.48219596490052652</v>
      </c>
      <c r="BK296" s="14">
        <f t="shared" ref="BK296:BK359" si="556">SUM(M296,P296,S296,V296,AC296,AL296,AY296)</f>
        <v>0.29036815388662113</v>
      </c>
      <c r="BL296" s="14">
        <f t="shared" ref="BL296:BL359" si="557">SUM(O296,R296,U296,AA296,AB296,AH296,AI296,AJ296,AK296,AR296,AS296,AT296,AU296,AV296,BD296,BE296,BF296,BG296,BH296,BI296)</f>
        <v>0.21750452016476068</v>
      </c>
      <c r="BM296" s="14">
        <f t="shared" ref="BM296:BM359" si="558">SUM(S296:BI296)</f>
        <v>0.34084416039962201</v>
      </c>
      <c r="BN296" s="14">
        <f t="shared" ref="BN296:BN359" si="559">SUM(M296:R296)</f>
        <v>0.65876472116507545</v>
      </c>
    </row>
    <row r="297" spans="1:66" x14ac:dyDescent="0.25">
      <c r="A297" t="s">
        <v>16</v>
      </c>
      <c r="B297" t="s">
        <v>67</v>
      </c>
      <c r="C297" t="s">
        <v>253</v>
      </c>
      <c r="D297" s="11">
        <v>44382</v>
      </c>
      <c r="E297" s="10">
        <f>VLOOKUP(A297,home!$A$2:$E$405,3,FALSE)</f>
        <v>1.6373</v>
      </c>
      <c r="F297" s="10">
        <f>VLOOKUP(B297,home!$B$2:$E$405,3,FALSE)</f>
        <v>1.0778000000000001</v>
      </c>
      <c r="G297" s="10">
        <f>VLOOKUP(C297,away!$B$2:$E$405,4,FALSE)</f>
        <v>1.1496999999999999</v>
      </c>
      <c r="H297" s="10">
        <f>VLOOKUP(A297,away!$A$2:$E$405,3,FALSE)</f>
        <v>1.3301000000000001</v>
      </c>
      <c r="I297" s="10">
        <f>VLOOKUP(C297,away!$B$2:$E$405,3,FALSE)</f>
        <v>1.5036</v>
      </c>
      <c r="J297" s="10">
        <f>VLOOKUP(B297,home!$B$2:$E$405,4,FALSE)</f>
        <v>0.97289999999999999</v>
      </c>
      <c r="K297" s="12">
        <f t="shared" si="504"/>
        <v>2.0288548264180002</v>
      </c>
      <c r="L297" s="12">
        <f t="shared" si="505"/>
        <v>1.9457400304440002</v>
      </c>
      <c r="M297" s="13">
        <f t="shared" si="506"/>
        <v>1.8786911341255871E-2</v>
      </c>
      <c r="N297" s="13">
        <f t="shared" si="507"/>
        <v>3.8115915748194035E-2</v>
      </c>
      <c r="O297" s="13">
        <f t="shared" si="508"/>
        <v>3.6554445445083926E-2</v>
      </c>
      <c r="P297" s="13">
        <f t="shared" si="509"/>
        <v>7.4163663068292002E-2</v>
      </c>
      <c r="Q297" s="13">
        <f t="shared" si="510"/>
        <v>3.8665829814532669E-2</v>
      </c>
      <c r="R297" s="13">
        <f t="shared" si="511"/>
        <v>3.5562723896590577E-2</v>
      </c>
      <c r="S297" s="13">
        <f t="shared" si="512"/>
        <v>7.3192565023030828E-2</v>
      </c>
      <c r="T297" s="13">
        <f t="shared" si="513"/>
        <v>7.5233652880471333E-2</v>
      </c>
      <c r="U297" s="13">
        <f t="shared" si="514"/>
        <v>7.2151604018168544E-2</v>
      </c>
      <c r="V297" s="13">
        <f t="shared" si="515"/>
        <v>3.2104081121341201E-2</v>
      </c>
      <c r="W297" s="13">
        <f t="shared" si="516"/>
        <v>2.6149118478890534E-2</v>
      </c>
      <c r="X297" s="13">
        <f t="shared" si="517"/>
        <v>5.0879386585200227E-2</v>
      </c>
      <c r="Y297" s="13">
        <f t="shared" si="518"/>
        <v>4.9499029601629788E-2</v>
      </c>
      <c r="Z297" s="13">
        <f t="shared" si="519"/>
        <v>2.3065271825741241E-2</v>
      </c>
      <c r="AA297" s="13">
        <f t="shared" si="520"/>
        <v>4.679608806629823E-2</v>
      </c>
      <c r="AB297" s="13">
        <f t="shared" si="521"/>
        <v>4.7471234565395488E-2</v>
      </c>
      <c r="AC297" s="13">
        <f t="shared" si="522"/>
        <v>7.9209276745630785E-3</v>
      </c>
      <c r="AD297" s="13">
        <f t="shared" si="523"/>
        <v>1.3263191308118297E-2</v>
      </c>
      <c r="AE297" s="13">
        <f t="shared" si="524"/>
        <v>2.5806722259642693E-2</v>
      </c>
      <c r="AF297" s="13">
        <f t="shared" si="525"/>
        <v>2.510658627756852E-2</v>
      </c>
      <c r="AG297" s="13">
        <f t="shared" si="526"/>
        <v>1.628362998268703E-2</v>
      </c>
      <c r="AH297" s="13">
        <f t="shared" si="527"/>
        <v>1.1219755676104231E-2</v>
      </c>
      <c r="AI297" s="13">
        <f t="shared" si="528"/>
        <v>2.2763255454694823E-2</v>
      </c>
      <c r="AJ297" s="13">
        <f t="shared" si="529"/>
        <v>2.3091670347121736E-2</v>
      </c>
      <c r="AK297" s="13">
        <f t="shared" si="530"/>
        <v>1.5616548944603778E-2</v>
      </c>
      <c r="AL297" s="13">
        <f t="shared" si="531"/>
        <v>1.2507537840019121E-3</v>
      </c>
      <c r="AM297" s="13">
        <f t="shared" si="532"/>
        <v>5.381817939836212E-3</v>
      </c>
      <c r="AN297" s="13">
        <f t="shared" si="533"/>
        <v>1.0471618602100977E-2</v>
      </c>
      <c r="AO297" s="13">
        <f t="shared" si="534"/>
        <v>1.0187523748824959E-2</v>
      </c>
      <c r="AP297" s="13">
        <f t="shared" si="535"/>
        <v>6.6074242563958835E-3</v>
      </c>
      <c r="AQ297" s="13">
        <f t="shared" si="536"/>
        <v>3.2140824684490396E-3</v>
      </c>
      <c r="AR297" s="13">
        <f t="shared" si="537"/>
        <v>4.366145550159458E-3</v>
      </c>
      <c r="AS297" s="13">
        <f t="shared" si="538"/>
        <v>8.8582754722844898E-3</v>
      </c>
      <c r="AT297" s="13">
        <f t="shared" si="539"/>
        <v>8.9860774728422899E-3</v>
      </c>
      <c r="AU297" s="13">
        <f t="shared" si="540"/>
        <v>6.0771488837807136E-3</v>
      </c>
      <c r="AV297" s="13">
        <f t="shared" si="541"/>
        <v>3.082413210929817E-3</v>
      </c>
      <c r="AW297" s="13">
        <f t="shared" si="542"/>
        <v>1.3715293668075071E-4</v>
      </c>
      <c r="AX297" s="13">
        <f t="shared" si="543"/>
        <v>1.8198212170232808E-3</v>
      </c>
      <c r="AY297" s="13">
        <f t="shared" si="544"/>
        <v>3.540898990213516E-3</v>
      </c>
      <c r="AZ297" s="13">
        <f t="shared" si="545"/>
        <v>3.4448344545085887E-3</v>
      </c>
      <c r="BA297" s="13">
        <f t="shared" si="546"/>
        <v>2.2342507654633608E-3</v>
      </c>
      <c r="BB297" s="13">
        <f t="shared" si="547"/>
        <v>1.086817788103053E-3</v>
      </c>
      <c r="BC297" s="13">
        <f t="shared" si="548"/>
        <v>4.22932975222143E-4</v>
      </c>
      <c r="BD297" s="13">
        <f t="shared" si="549"/>
        <v>1.4158973626150334E-3</v>
      </c>
      <c r="BE297" s="13">
        <f t="shared" si="550"/>
        <v>2.8726501978540275E-3</v>
      </c>
      <c r="BF297" s="13">
        <f t="shared" si="551"/>
        <v>2.9140951092633842E-3</v>
      </c>
      <c r="BG297" s="13">
        <f t="shared" si="552"/>
        <v>1.9707586423567017E-3</v>
      </c>
      <c r="BH297" s="13">
        <f t="shared" si="553"/>
        <v>9.9959579581259512E-4</v>
      </c>
      <c r="BI297" s="13">
        <f t="shared" si="554"/>
        <v>4.0560695096030484E-4</v>
      </c>
      <c r="BJ297" s="14">
        <f t="shared" si="555"/>
        <v>0.40741508614307625</v>
      </c>
      <c r="BK297" s="14">
        <f t="shared" si="556"/>
        <v>0.21095980100269837</v>
      </c>
      <c r="BL297" s="14">
        <f t="shared" si="557"/>
        <v>0.35317599106292025</v>
      </c>
      <c r="BM297" s="14">
        <f t="shared" si="558"/>
        <v>0.74936291466695393</v>
      </c>
      <c r="BN297" s="14">
        <f t="shared" si="559"/>
        <v>0.24184948931394909</v>
      </c>
    </row>
    <row r="298" spans="1:66" x14ac:dyDescent="0.25">
      <c r="A298" t="s">
        <v>16</v>
      </c>
      <c r="B298" t="s">
        <v>254</v>
      </c>
      <c r="C298" t="s">
        <v>68</v>
      </c>
      <c r="D298" s="11">
        <v>44382</v>
      </c>
      <c r="E298" s="10">
        <f>VLOOKUP(A298,home!$A$2:$E$405,3,FALSE)</f>
        <v>1.6373</v>
      </c>
      <c r="F298" s="10">
        <f>VLOOKUP(B298,home!$B$2:$E$405,3,FALSE)</f>
        <v>1.1136999999999999</v>
      </c>
      <c r="G298" s="10">
        <f>VLOOKUP(C298,away!$B$2:$E$405,4,FALSE)</f>
        <v>1.1136999999999999</v>
      </c>
      <c r="H298" s="10">
        <f>VLOOKUP(A298,away!$A$2:$E$405,3,FALSE)</f>
        <v>1.3301000000000001</v>
      </c>
      <c r="I298" s="10">
        <f>VLOOKUP(C298,away!$B$2:$E$405,3,FALSE)</f>
        <v>1.0172000000000001</v>
      </c>
      <c r="J298" s="10">
        <f>VLOOKUP(B298,home!$B$2:$E$405,4,FALSE)</f>
        <v>0.84030000000000005</v>
      </c>
      <c r="K298" s="12">
        <f t="shared" si="504"/>
        <v>2.0307885268369996</v>
      </c>
      <c r="L298" s="12">
        <f t="shared" si="505"/>
        <v>1.1369071781160003</v>
      </c>
      <c r="M298" s="13">
        <f t="shared" si="506"/>
        <v>4.2100498186595343E-2</v>
      </c>
      <c r="N298" s="13">
        <f t="shared" si="507"/>
        <v>8.5497208691459728E-2</v>
      </c>
      <c r="O298" s="13">
        <f t="shared" si="508"/>
        <v>4.7864358590599898E-2</v>
      </c>
      <c r="P298" s="13">
        <f t="shared" si="509"/>
        <v>9.7202390270202249E-2</v>
      </c>
      <c r="Q298" s="13">
        <f t="shared" si="510"/>
        <v>8.6813375243602511E-2</v>
      </c>
      <c r="R298" s="13">
        <f t="shared" si="511"/>
        <v>2.7208666428785635E-2</v>
      </c>
      <c r="S298" s="13">
        <f t="shared" si="512"/>
        <v>5.6105658372286316E-2</v>
      </c>
      <c r="T298" s="13">
        <f t="shared" si="513"/>
        <v>9.8698749470929575E-2</v>
      </c>
      <c r="U298" s="13">
        <f t="shared" si="514"/>
        <v>5.5255047614112901E-2</v>
      </c>
      <c r="V298" s="13">
        <f t="shared" si="515"/>
        <v>1.439308410529299E-2</v>
      </c>
      <c r="W298" s="13">
        <f t="shared" si="516"/>
        <v>5.8766535473567742E-2</v>
      </c>
      <c r="X298" s="13">
        <f t="shared" si="517"/>
        <v>6.6812096012907732E-2</v>
      </c>
      <c r="Y298" s="13">
        <f t="shared" si="518"/>
        <v>3.7979575771025106E-2</v>
      </c>
      <c r="Z298" s="13">
        <f t="shared" si="519"/>
        <v>1.0311242723283409E-2</v>
      </c>
      <c r="AA298" s="13">
        <f t="shared" si="520"/>
        <v>2.0939953419875444E-2</v>
      </c>
      <c r="AB298" s="13">
        <f t="shared" si="521"/>
        <v>2.1262308578792126E-2</v>
      </c>
      <c r="AC298" s="13">
        <f t="shared" si="522"/>
        <v>2.0769382766472597E-3</v>
      </c>
      <c r="AD298" s="13">
        <f t="shared" si="523"/>
        <v>2.9835601500420229E-2</v>
      </c>
      <c r="AE298" s="13">
        <f t="shared" si="524"/>
        <v>3.3920309509236267E-2</v>
      </c>
      <c r="AF298" s="13">
        <f t="shared" si="525"/>
        <v>1.9282121682483569E-2</v>
      </c>
      <c r="AG298" s="13">
        <f t="shared" si="526"/>
        <v>7.3073275167072462E-3</v>
      </c>
      <c r="AH298" s="13">
        <f t="shared" si="527"/>
        <v>2.9307314668493224E-3</v>
      </c>
      <c r="AI298" s="13">
        <f t="shared" si="528"/>
        <v>5.9516958381177739E-3</v>
      </c>
      <c r="AJ298" s="13">
        <f t="shared" si="529"/>
        <v>6.0433178116365491E-3</v>
      </c>
      <c r="AK298" s="13">
        <f t="shared" si="530"/>
        <v>4.09090015863373E-3</v>
      </c>
      <c r="AL298" s="13">
        <f t="shared" si="531"/>
        <v>1.9181090355654482E-4</v>
      </c>
      <c r="AM298" s="13">
        <f t="shared" si="532"/>
        <v>1.2117959443666834E-2</v>
      </c>
      <c r="AN298" s="13">
        <f t="shared" si="533"/>
        <v>1.3776995075623397E-2</v>
      </c>
      <c r="AO298" s="13">
        <f t="shared" si="534"/>
        <v>7.8315822971725142E-3</v>
      </c>
      <c r="AP298" s="13">
        <f t="shared" si="535"/>
        <v>2.9679273765538757E-3</v>
      </c>
      <c r="AQ298" s="13">
        <f t="shared" si="536"/>
        <v>8.4356448463277314E-4</v>
      </c>
      <c r="AR298" s="13">
        <f t="shared" si="537"/>
        <v>6.663939283582858E-4</v>
      </c>
      <c r="AS298" s="13">
        <f t="shared" si="538"/>
        <v>1.3533051440638441E-3</v>
      </c>
      <c r="AT298" s="13">
        <f t="shared" si="539"/>
        <v>1.3741382799371739E-3</v>
      </c>
      <c r="AU298" s="13">
        <f t="shared" si="540"/>
        <v>9.3019475106131423E-4</v>
      </c>
      <c r="AV298" s="13">
        <f t="shared" si="541"/>
        <v>4.7225720704482894E-4</v>
      </c>
      <c r="AW298" s="13">
        <f t="shared" si="542"/>
        <v>1.230156880471291E-5</v>
      </c>
      <c r="AX298" s="13">
        <f t="shared" si="543"/>
        <v>4.1015021678124418E-3</v>
      </c>
      <c r="AY298" s="13">
        <f t="shared" si="544"/>
        <v>4.6630272556443001E-3</v>
      </c>
      <c r="AZ298" s="13">
        <f t="shared" si="545"/>
        <v>2.6507145793462795E-3</v>
      </c>
      <c r="BA298" s="13">
        <f t="shared" si="546"/>
        <v>1.0045388107985066E-3</v>
      </c>
      <c r="BB298" s="13">
        <f t="shared" si="547"/>
        <v>2.8551684617323335E-4</v>
      </c>
      <c r="BC298" s="13">
        <f t="shared" si="548"/>
        <v>6.4921230377478173E-5</v>
      </c>
      <c r="BD298" s="13">
        <f t="shared" si="549"/>
        <v>1.2627134010057578E-4</v>
      </c>
      <c r="BE298" s="13">
        <f t="shared" si="550"/>
        <v>2.5643038874458203E-4</v>
      </c>
      <c r="BF298" s="13">
        <f t="shared" si="551"/>
        <v>2.6037794569742445E-4</v>
      </c>
      <c r="BG298" s="13">
        <f t="shared" si="552"/>
        <v>1.7625751492123901E-4</v>
      </c>
      <c r="BH298" s="13">
        <f t="shared" si="553"/>
        <v>8.9485434767713355E-5</v>
      </c>
      <c r="BI298" s="13">
        <f t="shared" si="554"/>
        <v>3.6345198849058603E-5</v>
      </c>
      <c r="BJ298" s="14">
        <f t="shared" si="555"/>
        <v>0.57522115044014133</v>
      </c>
      <c r="BK298" s="14">
        <f t="shared" si="556"/>
        <v>0.21673340737022501</v>
      </c>
      <c r="BL298" s="14">
        <f t="shared" si="557"/>
        <v>0.19728843704094948</v>
      </c>
      <c r="BM298" s="14">
        <f t="shared" si="558"/>
        <v>0.60821701447651422</v>
      </c>
      <c r="BN298" s="14">
        <f t="shared" si="559"/>
        <v>0.38668649741124533</v>
      </c>
    </row>
    <row r="299" spans="1:66" x14ac:dyDescent="0.25">
      <c r="A299" t="s">
        <v>69</v>
      </c>
      <c r="B299" t="s">
        <v>78</v>
      </c>
      <c r="C299" t="s">
        <v>325</v>
      </c>
      <c r="D299" s="11">
        <v>44382</v>
      </c>
      <c r="E299" s="10">
        <f>VLOOKUP(A299,home!$A$2:$E$405,3,FALSE)</f>
        <v>1.3526</v>
      </c>
      <c r="F299" s="10">
        <f>VLOOKUP(B299,home!$B$2:$E$405,3,FALSE)</f>
        <v>1.323</v>
      </c>
      <c r="G299" s="10">
        <f>VLOOKUP(C299,away!$B$2:$E$405,4,FALSE)</f>
        <v>1.1284000000000001</v>
      </c>
      <c r="H299" s="10">
        <f>VLOOKUP(A299,away!$A$2:$E$405,3,FALSE)</f>
        <v>1.3421000000000001</v>
      </c>
      <c r="I299" s="10">
        <f>VLOOKUP(C299,away!$B$2:$E$405,3,FALSE)</f>
        <v>0.7843</v>
      </c>
      <c r="J299" s="10">
        <f>VLOOKUP(B299,home!$B$2:$E$405,4,FALSE)</f>
        <v>1.1765000000000001</v>
      </c>
      <c r="K299" s="12">
        <f t="shared" si="504"/>
        <v>2.0192602903200001</v>
      </c>
      <c r="L299" s="12">
        <f t="shared" si="505"/>
        <v>1.238394523795</v>
      </c>
      <c r="M299" s="13">
        <f t="shared" si="506"/>
        <v>3.8478531595417427E-2</v>
      </c>
      <c r="N299" s="13">
        <f t="shared" si="507"/>
        <v>7.7698170880449891E-2</v>
      </c>
      <c r="O299" s="13">
        <f t="shared" si="508"/>
        <v>4.7651602811437828E-2</v>
      </c>
      <c r="P299" s="13">
        <f t="shared" si="509"/>
        <v>9.6220989327237286E-2</v>
      </c>
      <c r="Q299" s="13">
        <f t="shared" si="510"/>
        <v>7.8446415544695128E-2</v>
      </c>
      <c r="R299" s="13">
        <f t="shared" si="511"/>
        <v>2.9505741985869523E-2</v>
      </c>
      <c r="S299" s="13">
        <f t="shared" si="512"/>
        <v>6.0153534992321185E-2</v>
      </c>
      <c r="T299" s="13">
        <f t="shared" si="513"/>
        <v>9.7147611421897401E-2</v>
      </c>
      <c r="U299" s="13">
        <f t="shared" si="514"/>
        <v>5.9579773128493906E-2</v>
      </c>
      <c r="V299" s="13">
        <f t="shared" si="515"/>
        <v>1.6713598779790617E-2</v>
      </c>
      <c r="W299" s="13">
        <f t="shared" si="516"/>
        <v>5.2801243942448152E-2</v>
      </c>
      <c r="X299" s="13">
        <f t="shared" si="517"/>
        <v>6.5388771347891714E-2</v>
      </c>
      <c r="Y299" s="13">
        <f t="shared" si="518"/>
        <v>4.0488548177456257E-2</v>
      </c>
      <c r="Z299" s="13">
        <f t="shared" si="519"/>
        <v>1.217991643193634E-2</v>
      </c>
      <c r="AA299" s="13">
        <f t="shared" si="520"/>
        <v>2.4594421590425113E-2</v>
      </c>
      <c r="AB299" s="13">
        <f t="shared" si="521"/>
        <v>2.4831269440467152E-2</v>
      </c>
      <c r="AC299" s="13">
        <f t="shared" si="522"/>
        <v>2.612169278442344E-3</v>
      </c>
      <c r="AD299" s="13">
        <f t="shared" si="523"/>
        <v>2.6654863793121243E-2</v>
      </c>
      <c r="AE299" s="13">
        <f t="shared" si="524"/>
        <v>3.3009237353902973E-2</v>
      </c>
      <c r="AF299" s="13">
        <f t="shared" si="525"/>
        <v>2.04392293868614E-2</v>
      </c>
      <c r="AG299" s="13">
        <f t="shared" si="526"/>
        <v>8.4372765810929971E-3</v>
      </c>
      <c r="AH299" s="13">
        <f t="shared" si="527"/>
        <v>3.7708854523976773E-3</v>
      </c>
      <c r="AI299" s="13">
        <f t="shared" si="528"/>
        <v>7.6143992533719987E-3</v>
      </c>
      <c r="AJ299" s="13">
        <f t="shared" si="529"/>
        <v>7.6877270234881681E-3</v>
      </c>
      <c r="AK299" s="13">
        <f t="shared" si="530"/>
        <v>5.1745073004498768E-3</v>
      </c>
      <c r="AL299" s="13">
        <f t="shared" si="531"/>
        <v>2.6128389191636603E-4</v>
      </c>
      <c r="AM299" s="13">
        <f t="shared" si="532"/>
        <v>1.0764621600267617E-2</v>
      </c>
      <c r="AN299" s="13">
        <f t="shared" si="533"/>
        <v>1.3330848440496786E-2</v>
      </c>
      <c r="AO299" s="13">
        <f t="shared" si="534"/>
        <v>8.2544248531261702E-3</v>
      </c>
      <c r="AP299" s="13">
        <f t="shared" si="535"/>
        <v>3.4074115117295983E-3</v>
      </c>
      <c r="AQ299" s="13">
        <f t="shared" si="536"/>
        <v>1.0549299391104949E-3</v>
      </c>
      <c r="AR299" s="13">
        <f t="shared" si="537"/>
        <v>9.3396877882150336E-4</v>
      </c>
      <c r="AS299" s="13">
        <f t="shared" si="538"/>
        <v>1.8859260674729248E-3</v>
      </c>
      <c r="AT299" s="13">
        <f t="shared" si="539"/>
        <v>1.9040878092637173E-3</v>
      </c>
      <c r="AU299" s="13">
        <f t="shared" si="540"/>
        <v>1.2816163008428757E-3</v>
      </c>
      <c r="AV299" s="13">
        <f t="shared" si="541"/>
        <v>6.4697922592970723E-4</v>
      </c>
      <c r="AW299" s="13">
        <f t="shared" si="542"/>
        <v>1.8149366191320992E-5</v>
      </c>
      <c r="AX299" s="13">
        <f t="shared" si="543"/>
        <v>3.6227621562902193E-3</v>
      </c>
      <c r="AY299" s="13">
        <f t="shared" si="544"/>
        <v>4.4864088153615733E-3</v>
      </c>
      <c r="AZ299" s="13">
        <f t="shared" si="545"/>
        <v>2.7779720542246938E-3</v>
      </c>
      <c r="BA299" s="13">
        <f t="shared" si="546"/>
        <v>1.1467417930691357E-3</v>
      </c>
      <c r="BB299" s="13">
        <f t="shared" si="547"/>
        <v>3.5502968918591941E-4</v>
      </c>
      <c r="BC299" s="13">
        <f t="shared" si="548"/>
        <v>8.7933364574496745E-5</v>
      </c>
      <c r="BD299" s="13">
        <f t="shared" si="549"/>
        <v>1.9277030351467543E-4</v>
      </c>
      <c r="BE299" s="13">
        <f t="shared" si="550"/>
        <v>3.8925341904011803E-4</v>
      </c>
      <c r="BF299" s="13">
        <f t="shared" si="551"/>
        <v>3.9300198596950073E-4</v>
      </c>
      <c r="BG299" s="13">
        <f t="shared" si="552"/>
        <v>2.6452443476170361E-4</v>
      </c>
      <c r="BH299" s="13">
        <f t="shared" si="553"/>
        <v>1.3353592173341285E-4</v>
      </c>
      <c r="BI299" s="13">
        <f t="shared" si="554"/>
        <v>5.3928756817512024E-5</v>
      </c>
      <c r="BJ299" s="14">
        <f t="shared" si="555"/>
        <v>0.54980045264725386</v>
      </c>
      <c r="BK299" s="14">
        <f t="shared" si="556"/>
        <v>0.21892651668048682</v>
      </c>
      <c r="BL299" s="14">
        <f t="shared" si="557"/>
        <v>0.21848992099056888</v>
      </c>
      <c r="BM299" s="14">
        <f t="shared" si="558"/>
        <v>0.62692709515596867</v>
      </c>
      <c r="BN299" s="14">
        <f t="shared" si="559"/>
        <v>0.36800145214510704</v>
      </c>
    </row>
    <row r="300" spans="1:66" x14ac:dyDescent="0.25">
      <c r="A300" t="s">
        <v>21</v>
      </c>
      <c r="B300" t="s">
        <v>267</v>
      </c>
      <c r="C300" t="s">
        <v>272</v>
      </c>
      <c r="D300" s="11">
        <v>44382</v>
      </c>
      <c r="E300" s="10">
        <f>VLOOKUP(A300,home!$A$2:$E$405,3,FALSE)</f>
        <v>1.3974</v>
      </c>
      <c r="F300" s="10">
        <f>VLOOKUP(B300,home!$B$2:$E$405,3,FALSE)</f>
        <v>1.0546</v>
      </c>
      <c r="G300" s="10">
        <f>VLOOKUP(C300,away!$B$2:$E$405,4,FALSE)</f>
        <v>0.45200000000000001</v>
      </c>
      <c r="H300" s="10">
        <f>VLOOKUP(A300,away!$A$2:$E$405,3,FALSE)</f>
        <v>1.3632</v>
      </c>
      <c r="I300" s="10">
        <f>VLOOKUP(C300,away!$B$2:$E$405,3,FALSE)</f>
        <v>1.3898999999999999</v>
      </c>
      <c r="J300" s="10">
        <f>VLOOKUP(B300,home!$B$2:$E$405,4,FALSE)</f>
        <v>1.0038</v>
      </c>
      <c r="K300" s="12">
        <f t="shared" si="504"/>
        <v>0.66611151408000002</v>
      </c>
      <c r="L300" s="12">
        <f t="shared" si="505"/>
        <v>1.901911584384</v>
      </c>
      <c r="M300" s="13">
        <f t="shared" si="506"/>
        <v>7.6686998315620841E-2</v>
      </c>
      <c r="N300" s="13">
        <f t="shared" si="507"/>
        <v>5.1082092558268614E-2</v>
      </c>
      <c r="O300" s="13">
        <f t="shared" si="508"/>
        <v>0.14585189046811556</v>
      </c>
      <c r="P300" s="13">
        <f t="shared" si="509"/>
        <v>9.7153623591146779E-2</v>
      </c>
      <c r="Q300" s="13">
        <f t="shared" si="510"/>
        <v>1.7013185008181497E-2</v>
      </c>
      <c r="R300" s="13">
        <f t="shared" si="511"/>
        <v>0.13869870004280765</v>
      </c>
      <c r="S300" s="13">
        <f t="shared" si="512"/>
        <v>3.0770622087863034E-2</v>
      </c>
      <c r="T300" s="13">
        <f t="shared" si="513"/>
        <v>3.2357573654328585E-2</v>
      </c>
      <c r="U300" s="13">
        <f t="shared" si="514"/>
        <v>9.2388801086442388E-2</v>
      </c>
      <c r="V300" s="13">
        <f t="shared" si="515"/>
        <v>4.3314273194957958E-3</v>
      </c>
      <c r="W300" s="13">
        <f t="shared" si="516"/>
        <v>3.7775594750409794E-3</v>
      </c>
      <c r="X300" s="13">
        <f t="shared" si="517"/>
        <v>7.1845841262799795E-3</v>
      </c>
      <c r="Y300" s="13">
        <f t="shared" si="518"/>
        <v>6.8322218893766473E-3</v>
      </c>
      <c r="Z300" s="13">
        <f t="shared" si="519"/>
        <v>8.7930888116805841E-2</v>
      </c>
      <c r="AA300" s="13">
        <f t="shared" si="520"/>
        <v>5.8571777017884623E-2</v>
      </c>
      <c r="AB300" s="13">
        <f t="shared" si="521"/>
        <v>1.9507667535869633E-2</v>
      </c>
      <c r="AC300" s="13">
        <f t="shared" si="522"/>
        <v>3.4296382425769866E-4</v>
      </c>
      <c r="AD300" s="13">
        <f t="shared" si="523"/>
        <v>6.290689653616991E-4</v>
      </c>
      <c r="AE300" s="13">
        <f t="shared" si="524"/>
        <v>1.1964335525978726E-3</v>
      </c>
      <c r="AF300" s="13">
        <f t="shared" si="525"/>
        <v>1.1377554168157989E-3</v>
      </c>
      <c r="AG300" s="13">
        <f t="shared" si="526"/>
        <v>7.2130340247920498E-4</v>
      </c>
      <c r="AH300" s="13">
        <f t="shared" si="527"/>
        <v>4.1809193683631604E-2</v>
      </c>
      <c r="AI300" s="13">
        <f t="shared" si="528"/>
        <v>2.7849585307067822E-2</v>
      </c>
      <c r="AJ300" s="13">
        <f t="shared" si="529"/>
        <v>9.2754647176955321E-3</v>
      </c>
      <c r="AK300" s="13">
        <f t="shared" si="530"/>
        <v>2.0594979489665976E-3</v>
      </c>
      <c r="AL300" s="13">
        <f t="shared" si="531"/>
        <v>1.7379831793742531E-5</v>
      </c>
      <c r="AM300" s="13">
        <f t="shared" si="532"/>
        <v>8.3806016195564126E-5</v>
      </c>
      <c r="AN300" s="13">
        <f t="shared" si="533"/>
        <v>1.5939163304341651E-4</v>
      </c>
      <c r="AO300" s="13">
        <f t="shared" si="534"/>
        <v>1.5157439666957872E-4</v>
      </c>
      <c r="AP300" s="13">
        <f t="shared" si="535"/>
        <v>9.6093700307295799E-5</v>
      </c>
      <c r="AQ300" s="13">
        <f t="shared" si="536"/>
        <v>4.5690430450192551E-5</v>
      </c>
      <c r="AR300" s="13">
        <f t="shared" si="537"/>
        <v>1.5903477960130658E-2</v>
      </c>
      <c r="AS300" s="13">
        <f t="shared" si="538"/>
        <v>1.0593489783160543E-2</v>
      </c>
      <c r="AT300" s="13">
        <f t="shared" si="539"/>
        <v>3.5282227594260391E-3</v>
      </c>
      <c r="AU300" s="13">
        <f t="shared" si="540"/>
        <v>7.8339660143093176E-4</v>
      </c>
      <c r="AV300" s="13">
        <f t="shared" si="541"/>
        <v>1.3045737407607104E-4</v>
      </c>
      <c r="AW300" s="13">
        <f t="shared" si="542"/>
        <v>6.1161810463811473E-7</v>
      </c>
      <c r="AX300" s="13">
        <f t="shared" si="543"/>
        <v>9.3040253895066992E-6</v>
      </c>
      <c r="AY300" s="13">
        <f t="shared" si="544"/>
        <v>1.7695433669705645E-5</v>
      </c>
      <c r="AZ300" s="13">
        <f t="shared" si="545"/>
        <v>1.6827575143555926E-5</v>
      </c>
      <c r="BA300" s="13">
        <f t="shared" si="546"/>
        <v>1.0668186700873757E-5</v>
      </c>
      <c r="BB300" s="13">
        <f t="shared" si="547"/>
        <v>5.0724869676907799E-6</v>
      </c>
      <c r="BC300" s="13">
        <f t="shared" si="548"/>
        <v>1.9294843450975924E-6</v>
      </c>
      <c r="BD300" s="13">
        <f t="shared" si="549"/>
        <v>5.0411681607280242E-3</v>
      </c>
      <c r="BE300" s="13">
        <f t="shared" si="550"/>
        <v>3.3579801562744331E-3</v>
      </c>
      <c r="BF300" s="13">
        <f t="shared" si="551"/>
        <v>1.1183946230732785E-3</v>
      </c>
      <c r="BG300" s="13">
        <f t="shared" si="552"/>
        <v>2.4832517857142423E-4</v>
      </c>
      <c r="BH300" s="13">
        <f t="shared" si="553"/>
        <v>4.1353065170599435E-5</v>
      </c>
      <c r="BI300" s="13">
        <f t="shared" si="554"/>
        <v>5.5091505705273819E-6</v>
      </c>
      <c r="BJ300" s="14">
        <f t="shared" si="555"/>
        <v>0.12252983141761337</v>
      </c>
      <c r="BK300" s="14">
        <f t="shared" si="556"/>
        <v>0.20932071040384756</v>
      </c>
      <c r="BL300" s="14">
        <f t="shared" si="557"/>
        <v>0.57676435262109393</v>
      </c>
      <c r="BM300" s="14">
        <f t="shared" si="558"/>
        <v>0.47004220875965474</v>
      </c>
      <c r="BN300" s="14">
        <f t="shared" si="559"/>
        <v>0.52648648998414094</v>
      </c>
    </row>
    <row r="301" spans="1:66" x14ac:dyDescent="0.25">
      <c r="A301" t="s">
        <v>27</v>
      </c>
      <c r="B301" t="s">
        <v>187</v>
      </c>
      <c r="C301" t="s">
        <v>186</v>
      </c>
      <c r="D301" s="11">
        <v>44382</v>
      </c>
      <c r="E301" s="10">
        <f>VLOOKUP(A301,home!$A$2:$E$405,3,FALSE)</f>
        <v>1.3026</v>
      </c>
      <c r="F301" s="10">
        <f>VLOOKUP(B301,home!$B$2:$E$405,3,FALSE)</f>
        <v>0.72729999999999995</v>
      </c>
      <c r="G301" s="10">
        <f>VLOOKUP(C301,away!$B$2:$E$405,4,FALSE)</f>
        <v>0.84850000000000003</v>
      </c>
      <c r="H301" s="10">
        <f>VLOOKUP(A301,away!$A$2:$E$405,3,FALSE)</f>
        <v>1.1000000000000001</v>
      </c>
      <c r="I301" s="10">
        <f>VLOOKUP(C301,away!$B$2:$E$405,3,FALSE)</f>
        <v>1.1005</v>
      </c>
      <c r="J301" s="10">
        <f>VLOOKUP(B301,home!$B$2:$E$405,4,FALSE)</f>
        <v>0.90910000000000002</v>
      </c>
      <c r="K301" s="12">
        <f t="shared" si="504"/>
        <v>0.80385276152999996</v>
      </c>
      <c r="L301" s="12">
        <f t="shared" si="505"/>
        <v>1.1005110050000002</v>
      </c>
      <c r="M301" s="13">
        <f t="shared" si="506"/>
        <v>0.14891735869604356</v>
      </c>
      <c r="N301" s="13">
        <f t="shared" si="507"/>
        <v>0.11970763002756818</v>
      </c>
      <c r="O301" s="13">
        <f t="shared" si="508"/>
        <v>0.1638851920805284</v>
      </c>
      <c r="P301" s="13">
        <f t="shared" si="509"/>
        <v>0.13173956422780725</v>
      </c>
      <c r="Q301" s="13">
        <f t="shared" si="510"/>
        <v>4.8113654486936094E-2</v>
      </c>
      <c r="R301" s="13">
        <f t="shared" si="511"/>
        <v>9.0178728720580234E-2</v>
      </c>
      <c r="S301" s="13">
        <f t="shared" si="512"/>
        <v>2.9135812196274282E-2</v>
      </c>
      <c r="T301" s="13">
        <f t="shared" si="513"/>
        <v>5.2949606253640806E-2</v>
      </c>
      <c r="U301" s="13">
        <f t="shared" si="514"/>
        <v>7.2490420113303145E-2</v>
      </c>
      <c r="V301" s="13">
        <f t="shared" si="515"/>
        <v>2.8638846223688025E-3</v>
      </c>
      <c r="W301" s="13">
        <f t="shared" si="516"/>
        <v>1.2892098008874621E-2</v>
      </c>
      <c r="X301" s="13">
        <f t="shared" si="517"/>
        <v>1.418789573630511E-2</v>
      </c>
      <c r="Y301" s="13">
        <f t="shared" si="518"/>
        <v>7.8069676977981801E-3</v>
      </c>
      <c r="Z301" s="13">
        <f t="shared" si="519"/>
        <v>3.3080894457969356E-2</v>
      </c>
      <c r="AA301" s="13">
        <f t="shared" si="520"/>
        <v>2.6592168363921139E-2</v>
      </c>
      <c r="AB301" s="13">
        <f t="shared" si="521"/>
        <v>1.068809398720435E-2</v>
      </c>
      <c r="AC301" s="13">
        <f t="shared" si="522"/>
        <v>1.5834575778018761E-4</v>
      </c>
      <c r="AD301" s="13">
        <f t="shared" si="523"/>
        <v>2.590837146587319E-3</v>
      </c>
      <c r="AE301" s="13">
        <f t="shared" si="524"/>
        <v>2.8512447919821432E-3</v>
      </c>
      <c r="AF301" s="13">
        <f t="shared" si="525"/>
        <v>1.5689131357626432E-3</v>
      </c>
      <c r="AG301" s="13">
        <f t="shared" si="526"/>
        <v>5.7553539059861569E-4</v>
      </c>
      <c r="AH301" s="13">
        <f t="shared" si="527"/>
        <v>9.1014721015597027E-3</v>
      </c>
      <c r="AI301" s="13">
        <f t="shared" si="528"/>
        <v>7.3162434828270197E-3</v>
      </c>
      <c r="AJ301" s="13">
        <f t="shared" si="529"/>
        <v>2.9405912638481814E-3</v>
      </c>
      <c r="AK301" s="13">
        <f t="shared" si="530"/>
        <v>7.8793413599178457E-4</v>
      </c>
      <c r="AL301" s="13">
        <f t="shared" si="531"/>
        <v>5.6032154504867847E-6</v>
      </c>
      <c r="AM301" s="13">
        <f t="shared" si="532"/>
        <v>4.1653031899174456E-4</v>
      </c>
      <c r="AN301" s="13">
        <f t="shared" si="533"/>
        <v>4.5839619996657544E-4</v>
      </c>
      <c r="AO301" s="13">
        <f t="shared" si="534"/>
        <v>2.5223503135669861E-4</v>
      </c>
      <c r="AP301" s="13">
        <f t="shared" si="535"/>
        <v>9.2529142618188914E-5</v>
      </c>
      <c r="AQ301" s="13">
        <f t="shared" si="536"/>
        <v>2.5457334933632871E-5</v>
      </c>
      <c r="AR301" s="13">
        <f t="shared" si="537"/>
        <v>2.0032540418933862E-3</v>
      </c>
      <c r="AS301" s="13">
        <f t="shared" si="538"/>
        <v>1.610321293622133E-3</v>
      </c>
      <c r="AT301" s="13">
        <f t="shared" si="539"/>
        <v>6.4723060941435648E-4</v>
      </c>
      <c r="AU301" s="13">
        <f t="shared" si="540"/>
        <v>1.7342603757482513E-4</v>
      </c>
      <c r="AV301" s="13">
        <f t="shared" si="541"/>
        <v>3.485224980643217E-5</v>
      </c>
      <c r="AW301" s="13">
        <f t="shared" si="542"/>
        <v>1.376910523067585E-7</v>
      </c>
      <c r="AX301" s="13">
        <f t="shared" si="543"/>
        <v>5.5804841197080901E-5</v>
      </c>
      <c r="AY301" s="13">
        <f t="shared" si="544"/>
        <v>6.1413841869664912E-5</v>
      </c>
      <c r="AZ301" s="13">
        <f t="shared" si="545"/>
        <v>3.3793304418448023E-5</v>
      </c>
      <c r="BA301" s="13">
        <f t="shared" si="546"/>
        <v>1.2396634469272386E-5</v>
      </c>
      <c r="BB301" s="13">
        <f t="shared" si="547"/>
        <v>3.410658164599151E-6</v>
      </c>
      <c r="BC301" s="13">
        <f t="shared" si="548"/>
        <v>7.5069336888689352E-7</v>
      </c>
      <c r="BD301" s="13">
        <f t="shared" si="549"/>
        <v>3.6743385315240047E-4</v>
      </c>
      <c r="BE301" s="13">
        <f t="shared" si="550"/>
        <v>2.9536271753616565E-4</v>
      </c>
      <c r="BF301" s="13">
        <f t="shared" si="551"/>
        <v>1.1871406807222601E-4</v>
      </c>
      <c r="BG301" s="13">
        <f t="shared" si="552"/>
        <v>3.1809543817439769E-5</v>
      </c>
      <c r="BH301" s="13">
        <f t="shared" si="553"/>
        <v>6.3925474101646226E-6</v>
      </c>
      <c r="BI301" s="13">
        <f t="shared" si="554"/>
        <v>1.0277333777744566E-6</v>
      </c>
      <c r="BJ301" s="14">
        <f t="shared" si="555"/>
        <v>0.26465710067740855</v>
      </c>
      <c r="BK301" s="14">
        <f t="shared" si="556"/>
        <v>0.3128819825575942</v>
      </c>
      <c r="BL301" s="14">
        <f t="shared" si="557"/>
        <v>0.38927066894544116</v>
      </c>
      <c r="BM301" s="14">
        <f t="shared" si="558"/>
        <v>0.29728724224813213</v>
      </c>
      <c r="BN301" s="14">
        <f t="shared" si="559"/>
        <v>0.70254212823946371</v>
      </c>
    </row>
    <row r="302" spans="1:66" x14ac:dyDescent="0.25">
      <c r="A302" t="s">
        <v>27</v>
      </c>
      <c r="B302" t="s">
        <v>191</v>
      </c>
      <c r="C302" t="s">
        <v>190</v>
      </c>
      <c r="D302" s="11">
        <v>44382</v>
      </c>
      <c r="E302" s="10">
        <f>VLOOKUP(A302,home!$A$2:$E$405,3,FALSE)</f>
        <v>1.3026</v>
      </c>
      <c r="F302" s="10">
        <f>VLOOKUP(B302,home!$B$2:$E$405,3,FALSE)</f>
        <v>1.4545999999999999</v>
      </c>
      <c r="G302" s="10">
        <f>VLOOKUP(C302,away!$B$2:$E$405,4,FALSE)</f>
        <v>1.6162000000000001</v>
      </c>
      <c r="H302" s="10">
        <f>VLOOKUP(A302,away!$A$2:$E$405,3,FALSE)</f>
        <v>1.1000000000000001</v>
      </c>
      <c r="I302" s="10">
        <f>VLOOKUP(C302,away!$B$2:$E$405,3,FALSE)</f>
        <v>1.3396999999999999</v>
      </c>
      <c r="J302" s="10">
        <f>VLOOKUP(B302,home!$B$2:$E$405,4,FALSE)</f>
        <v>1.2919</v>
      </c>
      <c r="K302" s="12">
        <f t="shared" si="504"/>
        <v>3.062314279752</v>
      </c>
      <c r="L302" s="12">
        <f t="shared" si="505"/>
        <v>1.9038342730000002</v>
      </c>
      <c r="M302" s="13">
        <f t="shared" si="506"/>
        <v>6.969940765411904E-3</v>
      </c>
      <c r="N302" s="13">
        <f t="shared" si="507"/>
        <v>2.134414913494646E-2</v>
      </c>
      <c r="O302" s="13">
        <f t="shared" si="508"/>
        <v>1.3269612109971034E-2</v>
      </c>
      <c r="P302" s="13">
        <f t="shared" si="509"/>
        <v>4.0635722651134368E-2</v>
      </c>
      <c r="Q302" s="13">
        <f t="shared" si="510"/>
        <v>3.2681246342551429E-2</v>
      </c>
      <c r="R302" s="13">
        <f t="shared" si="511"/>
        <v>1.2631571162189357E-2</v>
      </c>
      <c r="S302" s="13">
        <f t="shared" si="512"/>
        <v>5.9227976641288246E-2</v>
      </c>
      <c r="T302" s="13">
        <f t="shared" si="513"/>
        <v>6.22196768713053E-2</v>
      </c>
      <c r="U302" s="13">
        <f t="shared" si="514"/>
        <v>3.8681840745676037E-2</v>
      </c>
      <c r="V302" s="13">
        <f t="shared" si="515"/>
        <v>3.8367481047675428E-2</v>
      </c>
      <c r="W302" s="13">
        <f t="shared" si="516"/>
        <v>3.3360082451629351E-2</v>
      </c>
      <c r="X302" s="13">
        <f t="shared" si="517"/>
        <v>6.3512068321517817E-2</v>
      </c>
      <c r="Y302" s="13">
        <f t="shared" si="518"/>
        <v>6.045822620981163E-2</v>
      </c>
      <c r="Z302" s="13">
        <f t="shared" si="519"/>
        <v>8.0161393668048472E-3</v>
      </c>
      <c r="AA302" s="13">
        <f t="shared" si="520"/>
        <v>2.4547938051448639E-2</v>
      </c>
      <c r="AB302" s="13">
        <f t="shared" si="521"/>
        <v>3.7586750616709338E-2</v>
      </c>
      <c r="AC302" s="13">
        <f t="shared" si="522"/>
        <v>1.3980483937655238E-2</v>
      </c>
      <c r="AD302" s="13">
        <f t="shared" si="523"/>
        <v>2.553976421633217E-2</v>
      </c>
      <c r="AE302" s="13">
        <f t="shared" si="524"/>
        <v>4.8623478439392166E-2</v>
      </c>
      <c r="AF302" s="13">
        <f t="shared" si="525"/>
        <v>4.6285522362695702E-2</v>
      </c>
      <c r="AG302" s="13">
        <f t="shared" si="526"/>
        <v>2.9373321272602674E-2</v>
      </c>
      <c r="AH302" s="13">
        <f t="shared" si="527"/>
        <v>3.8153502159168967E-3</v>
      </c>
      <c r="AI302" s="13">
        <f t="shared" si="528"/>
        <v>1.168380144845719E-2</v>
      </c>
      <c r="AJ302" s="13">
        <f t="shared" si="529"/>
        <v>1.7889736008698781E-2</v>
      </c>
      <c r="AK302" s="13">
        <f t="shared" si="530"/>
        <v>1.8261331346810607E-2</v>
      </c>
      <c r="AL302" s="13">
        <f t="shared" si="531"/>
        <v>3.2603265189191238E-3</v>
      </c>
      <c r="AM302" s="13">
        <f t="shared" si="532"/>
        <v>1.5642156932234624E-2</v>
      </c>
      <c r="AN302" s="13">
        <f t="shared" si="533"/>
        <v>2.9780074471232813E-2</v>
      </c>
      <c r="AO302" s="13">
        <f t="shared" si="534"/>
        <v>2.8348163215412704E-2</v>
      </c>
      <c r="AP302" s="13">
        <f t="shared" si="535"/>
        <v>1.7990068235366866E-2</v>
      </c>
      <c r="AQ302" s="13">
        <f t="shared" si="536"/>
        <v>8.562527120025018E-3</v>
      </c>
      <c r="AR302" s="13">
        <f t="shared" si="537"/>
        <v>1.4527589009121081E-3</v>
      </c>
      <c r="AS302" s="13">
        <f t="shared" si="538"/>
        <v>4.4488043272999699E-3</v>
      </c>
      <c r="AT302" s="13">
        <f t="shared" si="539"/>
        <v>6.8118185096565954E-3</v>
      </c>
      <c r="AU302" s="13">
        <f t="shared" si="540"/>
        <v>6.9533096977334591E-3</v>
      </c>
      <c r="AV302" s="13">
        <f t="shared" si="541"/>
        <v>5.3233048947268092E-3</v>
      </c>
      <c r="AW302" s="13">
        <f t="shared" si="542"/>
        <v>5.2800434447334134E-4</v>
      </c>
      <c r="AX302" s="13">
        <f t="shared" si="543"/>
        <v>7.9835334232839731E-3</v>
      </c>
      <c r="AY302" s="13">
        <f t="shared" si="544"/>
        <v>1.5199324550889043E-2</v>
      </c>
      <c r="AZ302" s="13">
        <f t="shared" si="545"/>
        <v>1.4468497503216453E-2</v>
      </c>
      <c r="BA302" s="13">
        <f t="shared" si="546"/>
        <v>9.181873808479471E-3</v>
      </c>
      <c r="BB302" s="13">
        <f t="shared" si="547"/>
        <v>4.3701915117360639E-3</v>
      </c>
      <c r="BC302" s="13">
        <f t="shared" si="548"/>
        <v>1.6640240759233605E-3</v>
      </c>
      <c r="BD302" s="13">
        <f t="shared" si="549"/>
        <v>4.6096869766038039E-4</v>
      </c>
      <c r="BE302" s="13">
        <f t="shared" si="550"/>
        <v>1.4116310253640652E-3</v>
      </c>
      <c r="BF302" s="13">
        <f t="shared" si="551"/>
        <v>2.161428923356668E-3</v>
      </c>
      <c r="BG302" s="13">
        <f t="shared" si="552"/>
        <v>2.206324885554705E-3</v>
      </c>
      <c r="BH302" s="13">
        <f t="shared" si="553"/>
        <v>1.6891150507015926E-3</v>
      </c>
      <c r="BI302" s="13">
        <f t="shared" si="554"/>
        <v>1.0345202279815017E-3</v>
      </c>
      <c r="BJ302" s="14">
        <f t="shared" si="555"/>
        <v>0.57658797047058508</v>
      </c>
      <c r="BK302" s="14">
        <f t="shared" si="556"/>
        <v>0.17764125611297335</v>
      </c>
      <c r="BL302" s="14">
        <f t="shared" si="557"/>
        <v>0.21232191684682575</v>
      </c>
      <c r="BM302" s="14">
        <f t="shared" si="558"/>
        <v>0.83236372042456852</v>
      </c>
      <c r="BN302" s="14">
        <f t="shared" si="559"/>
        <v>0.12753224216620454</v>
      </c>
    </row>
    <row r="303" spans="1:66" x14ac:dyDescent="0.25">
      <c r="A303" t="s">
        <v>27</v>
      </c>
      <c r="B303" t="s">
        <v>189</v>
      </c>
      <c r="C303" t="s">
        <v>188</v>
      </c>
      <c r="D303" s="11">
        <v>44382</v>
      </c>
      <c r="E303" s="10">
        <f>VLOOKUP(A303,home!$A$2:$E$405,3,FALSE)</f>
        <v>1.3026</v>
      </c>
      <c r="F303" s="10">
        <f>VLOOKUP(B303,home!$B$2:$E$405,3,FALSE)</f>
        <v>0.60609999999999997</v>
      </c>
      <c r="G303" s="10">
        <f>VLOOKUP(C303,away!$B$2:$E$405,4,FALSE)</f>
        <v>0.68689999999999996</v>
      </c>
      <c r="H303" s="10">
        <f>VLOOKUP(A303,away!$A$2:$E$405,3,FALSE)</f>
        <v>1.1000000000000001</v>
      </c>
      <c r="I303" s="10">
        <f>VLOOKUP(C303,away!$B$2:$E$405,3,FALSE)</f>
        <v>1.1483000000000001</v>
      </c>
      <c r="J303" s="10">
        <f>VLOOKUP(B303,home!$B$2:$E$405,4,FALSE)</f>
        <v>0.95689999999999997</v>
      </c>
      <c r="K303" s="12">
        <f t="shared" si="504"/>
        <v>0.54231157523399998</v>
      </c>
      <c r="L303" s="12">
        <f t="shared" si="505"/>
        <v>1.2086890970000002</v>
      </c>
      <c r="M303" s="13">
        <f t="shared" si="506"/>
        <v>0.17360013966505577</v>
      </c>
      <c r="N303" s="13">
        <f t="shared" si="507"/>
        <v>9.4145365202598807E-2</v>
      </c>
      <c r="O303" s="13">
        <f t="shared" si="508"/>
        <v>0.20982859605083018</v>
      </c>
      <c r="P303" s="13">
        <f t="shared" si="509"/>
        <v>0.11379247645346439</v>
      </c>
      <c r="Q303" s="13">
        <f t="shared" si="510"/>
        <v>2.5528060652000778E-2</v>
      </c>
      <c r="R303" s="13">
        <f t="shared" si="511"/>
        <v>0.1268087681427279</v>
      </c>
      <c r="S303" s="13">
        <f t="shared" si="512"/>
        <v>1.8647346313193543E-2</v>
      </c>
      <c r="T303" s="13">
        <f t="shared" si="513"/>
        <v>3.0855488577628057E-2</v>
      </c>
      <c r="U303" s="13">
        <f t="shared" si="514"/>
        <v>6.8769862804965845E-2</v>
      </c>
      <c r="V303" s="13">
        <f t="shared" si="515"/>
        <v>1.3581195654935152E-3</v>
      </c>
      <c r="W303" s="13">
        <f t="shared" si="516"/>
        <v>4.6147209282852127E-3</v>
      </c>
      <c r="X303" s="13">
        <f t="shared" si="517"/>
        <v>5.5777628717160561E-3</v>
      </c>
      <c r="Y303" s="13">
        <f t="shared" si="518"/>
        <v>3.370890584347305E-3</v>
      </c>
      <c r="Z303" s="13">
        <f t="shared" si="519"/>
        <v>5.1090791819372046E-2</v>
      </c>
      <c r="AA303" s="13">
        <f t="shared" si="520"/>
        <v>2.7707127791516017E-2</v>
      </c>
      <c r="AB303" s="13">
        <f t="shared" si="521"/>
        <v>7.5129480589133935E-3</v>
      </c>
      <c r="AC303" s="13">
        <f t="shared" si="522"/>
        <v>5.5639280077620879E-5</v>
      </c>
      <c r="AD303" s="13">
        <f t="shared" si="523"/>
        <v>6.2565414397091495E-4</v>
      </c>
      <c r="AE303" s="13">
        <f t="shared" si="524"/>
        <v>7.5622134231051333E-4</v>
      </c>
      <c r="AF303" s="13">
        <f t="shared" si="525"/>
        <v>4.5701824568471135E-4</v>
      </c>
      <c r="AG303" s="13">
        <f t="shared" si="526"/>
        <v>1.8413099022972595E-4</v>
      </c>
      <c r="AH303" s="13">
        <f t="shared" si="527"/>
        <v>1.5438220757292962E-2</v>
      </c>
      <c r="AI303" s="13">
        <f t="shared" si="528"/>
        <v>8.3723258176977827E-3</v>
      </c>
      <c r="AJ303" s="13">
        <f t="shared" si="529"/>
        <v>2.2702046012839853E-3</v>
      </c>
      <c r="AK303" s="13">
        <f t="shared" si="530"/>
        <v>4.1038607780859778E-4</v>
      </c>
      <c r="AL303" s="13">
        <f t="shared" si="531"/>
        <v>1.458830961849697E-6</v>
      </c>
      <c r="AM303" s="13">
        <f t="shared" si="532"/>
        <v>6.7859896873709348E-5</v>
      </c>
      <c r="AN303" s="13">
        <f t="shared" si="533"/>
        <v>8.2021517474796892E-5</v>
      </c>
      <c r="AO303" s="13">
        <f t="shared" si="534"/>
        <v>4.956925694559101E-5</v>
      </c>
      <c r="AP303" s="13">
        <f t="shared" si="535"/>
        <v>1.9971273472175788E-5</v>
      </c>
      <c r="AQ303" s="13">
        <f t="shared" si="536"/>
        <v>6.0347651247560586E-6</v>
      </c>
      <c r="AR303" s="13">
        <f t="shared" si="537"/>
        <v>3.7320018212838131E-3</v>
      </c>
      <c r="AS303" s="13">
        <f t="shared" si="538"/>
        <v>2.0239077864765819E-3</v>
      </c>
      <c r="AT303" s="13">
        <f t="shared" si="539"/>
        <v>5.4879430990623643E-4</v>
      </c>
      <c r="AU303" s="13">
        <f t="shared" si="540"/>
        <v>9.9205835561569041E-5</v>
      </c>
      <c r="AV303" s="13">
        <f t="shared" si="541"/>
        <v>1.3450118238949918E-5</v>
      </c>
      <c r="AW303" s="13">
        <f t="shared" si="542"/>
        <v>2.6562316679800057E-8</v>
      </c>
      <c r="AX303" s="13">
        <f t="shared" si="543"/>
        <v>6.1335345947996827E-6</v>
      </c>
      <c r="AY303" s="13">
        <f t="shared" si="544"/>
        <v>7.4135363908066908E-6</v>
      </c>
      <c r="AZ303" s="13">
        <f t="shared" si="545"/>
        <v>4.480330302890391E-6</v>
      </c>
      <c r="BA303" s="13">
        <f t="shared" si="546"/>
        <v>1.8051087960207741E-6</v>
      </c>
      <c r="BB303" s="13">
        <f t="shared" si="547"/>
        <v>5.4545383016227725E-7</v>
      </c>
      <c r="BC303" s="13">
        <f t="shared" si="548"/>
        <v>1.3185681948680672E-7</v>
      </c>
      <c r="BD303" s="13">
        <f t="shared" si="549"/>
        <v>7.5180498522831431E-4</v>
      </c>
      <c r="BE303" s="13">
        <f t="shared" si="550"/>
        <v>4.0771254580794123E-4</v>
      </c>
      <c r="BF303" s="13">
        <f t="shared" si="551"/>
        <v>1.1055361647988447E-4</v>
      </c>
      <c r="BG303" s="13">
        <f t="shared" si="552"/>
        <v>1.9984835300340554E-5</v>
      </c>
      <c r="BH303" s="13">
        <f t="shared" si="553"/>
        <v>2.7095018781299335E-6</v>
      </c>
      <c r="BI303" s="13">
        <f t="shared" si="554"/>
        <v>2.9387884632562517E-7</v>
      </c>
      <c r="BJ303" s="14">
        <f t="shared" si="555"/>
        <v>0.16636128006939732</v>
      </c>
      <c r="BK303" s="14">
        <f t="shared" si="556"/>
        <v>0.30746259364463757</v>
      </c>
      <c r="BL303" s="14">
        <f t="shared" si="557"/>
        <v>0.47482885933804464</v>
      </c>
      <c r="BM303" s="14">
        <f t="shared" si="558"/>
        <v>0.25603273173069957</v>
      </c>
      <c r="BN303" s="14">
        <f t="shared" si="559"/>
        <v>0.74370340616667774</v>
      </c>
    </row>
    <row r="304" spans="1:66" x14ac:dyDescent="0.25">
      <c r="A304" t="s">
        <v>27</v>
      </c>
      <c r="B304" t="s">
        <v>297</v>
      </c>
      <c r="C304" t="s">
        <v>296</v>
      </c>
      <c r="D304" s="11">
        <v>44382</v>
      </c>
      <c r="E304" s="10">
        <f>VLOOKUP(A304,home!$A$2:$E$405,3,FALSE)</f>
        <v>1.3026</v>
      </c>
      <c r="F304" s="10">
        <f>VLOOKUP(B304,home!$B$2:$E$405,3,FALSE)</f>
        <v>1.0909</v>
      </c>
      <c r="G304" s="10">
        <f>VLOOKUP(C304,away!$B$2:$E$405,4,FALSE)</f>
        <v>1.2525999999999999</v>
      </c>
      <c r="H304" s="10">
        <f>VLOOKUP(A304,away!$A$2:$E$405,3,FALSE)</f>
        <v>1.1000000000000001</v>
      </c>
      <c r="I304" s="10">
        <f>VLOOKUP(C304,away!$B$2:$E$405,3,FALSE)</f>
        <v>0.52629999999999999</v>
      </c>
      <c r="J304" s="10">
        <f>VLOOKUP(B304,home!$B$2:$E$405,4,FALSE)</f>
        <v>1.0526</v>
      </c>
      <c r="K304" s="12">
        <f t="shared" si="504"/>
        <v>1.7799525414839998</v>
      </c>
      <c r="L304" s="12">
        <f t="shared" si="505"/>
        <v>0.60938171800000007</v>
      </c>
      <c r="M304" s="13">
        <f t="shared" si="506"/>
        <v>9.1690705780653234E-2</v>
      </c>
      <c r="N304" s="13">
        <f t="shared" si="507"/>
        <v>0.16320510478473541</v>
      </c>
      <c r="O304" s="13">
        <f t="shared" si="508"/>
        <v>5.5874639813247008E-2</v>
      </c>
      <c r="P304" s="13">
        <f t="shared" si="509"/>
        <v>9.9454207140092094E-2</v>
      </c>
      <c r="Q304" s="13">
        <f t="shared" si="510"/>
        <v>0.14524867052237619</v>
      </c>
      <c r="R304" s="13">
        <f t="shared" si="511"/>
        <v>1.7024492001013827E-2</v>
      </c>
      <c r="S304" s="13">
        <f t="shared" si="512"/>
        <v>2.6968762083494011E-2</v>
      </c>
      <c r="T304" s="13">
        <f t="shared" si="513"/>
        <v>8.851188438014157E-2</v>
      </c>
      <c r="U304" s="13">
        <f t="shared" si="514"/>
        <v>3.0302787804678585E-2</v>
      </c>
      <c r="V304" s="13">
        <f t="shared" si="515"/>
        <v>3.250246852209203E-3</v>
      </c>
      <c r="W304" s="13">
        <f t="shared" si="516"/>
        <v>8.6178580081158543E-2</v>
      </c>
      <c r="X304" s="13">
        <f t="shared" si="517"/>
        <v>5.2515651184656981E-2</v>
      </c>
      <c r="Y304" s="13">
        <f t="shared" si="518"/>
        <v>1.6001038870397499E-2</v>
      </c>
      <c r="Z304" s="13">
        <f t="shared" si="519"/>
        <v>3.4581380612183554E-3</v>
      </c>
      <c r="AA304" s="13">
        <f t="shared" si="520"/>
        <v>6.1553216308681633E-3</v>
      </c>
      <c r="AB304" s="13">
        <f t="shared" si="521"/>
        <v>5.4780901902576149E-3</v>
      </c>
      <c r="AC304" s="13">
        <f t="shared" si="522"/>
        <v>2.2034043755027761E-4</v>
      </c>
      <c r="AD304" s="13">
        <f t="shared" si="523"/>
        <v>3.8348445659235154E-2</v>
      </c>
      <c r="AE304" s="13">
        <f t="shared" si="524"/>
        <v>2.3368841698454362E-2</v>
      </c>
      <c r="AF304" s="13">
        <f t="shared" si="525"/>
        <v>7.1202724509370763E-3</v>
      </c>
      <c r="AG304" s="13">
        <f t="shared" si="526"/>
        <v>1.4463212862600358E-3</v>
      </c>
      <c r="AH304" s="13">
        <f t="shared" si="527"/>
        <v>5.2683152820660764E-4</v>
      </c>
      <c r="AI304" s="13">
        <f t="shared" si="528"/>
        <v>9.3773511756525081E-4</v>
      </c>
      <c r="AJ304" s="13">
        <f t="shared" si="529"/>
        <v>8.3456200287453303E-4</v>
      </c>
      <c r="AK304" s="13">
        <f t="shared" si="530"/>
        <v>4.9516025268083407E-4</v>
      </c>
      <c r="AL304" s="13">
        <f t="shared" si="531"/>
        <v>9.5598712348826365E-6</v>
      </c>
      <c r="AM304" s="13">
        <f t="shared" si="532"/>
        <v>1.3651682662623342E-2</v>
      </c>
      <c r="AN304" s="13">
        <f t="shared" si="533"/>
        <v>8.3190858345402272E-3</v>
      </c>
      <c r="AO304" s="13">
        <f t="shared" si="534"/>
        <v>2.5347494090207931E-3</v>
      </c>
      <c r="AP304" s="13">
        <f t="shared" si="535"/>
        <v>5.1487664985619202E-4</v>
      </c>
      <c r="AQ304" s="13">
        <f t="shared" si="536"/>
        <v>7.8439104361862684E-5</v>
      </c>
      <c r="AR304" s="13">
        <f t="shared" si="537"/>
        <v>6.420830035102162E-5</v>
      </c>
      <c r="AS304" s="13">
        <f t="shared" si="538"/>
        <v>1.1428772739416893E-4</v>
      </c>
      <c r="AT304" s="13">
        <f t="shared" si="539"/>
        <v>1.017133654178408E-4</v>
      </c>
      <c r="AU304" s="13">
        <f t="shared" si="540"/>
        <v>6.0348321092792165E-5</v>
      </c>
      <c r="AV304" s="13">
        <f t="shared" si="541"/>
        <v>2.6854286875851983E-5</v>
      </c>
      <c r="AW304" s="13">
        <f t="shared" si="542"/>
        <v>2.8803640757133465E-7</v>
      </c>
      <c r="AX304" s="13">
        <f t="shared" si="543"/>
        <v>4.0498912084782407E-3</v>
      </c>
      <c r="AY304" s="13">
        <f t="shared" si="544"/>
        <v>2.4679296623355668E-3</v>
      </c>
      <c r="AZ304" s="13">
        <f t="shared" si="545"/>
        <v>7.5195560876860357E-4</v>
      </c>
      <c r="BA304" s="13">
        <f t="shared" si="546"/>
        <v>1.5274266691038256E-4</v>
      </c>
      <c r="BB304" s="13">
        <f t="shared" si="547"/>
        <v>2.3269647193437667E-5</v>
      </c>
      <c r="BC304" s="13">
        <f t="shared" si="548"/>
        <v>2.8360195167981855E-6</v>
      </c>
      <c r="BD304" s="13">
        <f t="shared" si="549"/>
        <v>6.5212273962942577E-6</v>
      </c>
      <c r="BE304" s="13">
        <f t="shared" si="550"/>
        <v>1.1607475277629052E-5</v>
      </c>
      <c r="BF304" s="13">
        <f t="shared" si="551"/>
        <v>1.0330377560314267E-5</v>
      </c>
      <c r="BG304" s="13">
        <f t="shared" si="552"/>
        <v>6.12919393099022E-6</v>
      </c>
      <c r="BH304" s="13">
        <f t="shared" si="553"/>
        <v>2.7274185786785884E-6</v>
      </c>
      <c r="BI304" s="13">
        <f t="shared" si="554"/>
        <v>9.709351261619269E-7</v>
      </c>
      <c r="BJ304" s="14">
        <f t="shared" si="555"/>
        <v>0.65449226939195793</v>
      </c>
      <c r="BK304" s="14">
        <f t="shared" si="556"/>
        <v>0.22406175182756927</v>
      </c>
      <c r="BL304" s="14">
        <f t="shared" si="557"/>
        <v>0.11803531897039415</v>
      </c>
      <c r="BM304" s="14">
        <f t="shared" si="558"/>
        <v>0.42508201658309441</v>
      </c>
      <c r="BN304" s="14">
        <f t="shared" si="559"/>
        <v>0.5724978200421178</v>
      </c>
    </row>
    <row r="305" spans="1:66" x14ac:dyDescent="0.25">
      <c r="A305" t="s">
        <v>27</v>
      </c>
      <c r="B305" t="s">
        <v>31</v>
      </c>
      <c r="C305" t="s">
        <v>30</v>
      </c>
      <c r="D305" s="11">
        <v>44382</v>
      </c>
      <c r="E305" s="10">
        <f>VLOOKUP(A305,home!$A$2:$E$405,3,FALSE)</f>
        <v>1.3026</v>
      </c>
      <c r="F305" s="10">
        <f>VLOOKUP(B305,home!$B$2:$E$405,3,FALSE)</f>
        <v>0.64649999999999996</v>
      </c>
      <c r="G305" s="10">
        <f>VLOOKUP(C305,away!$B$2:$E$405,4,FALSE)</f>
        <v>1.1717</v>
      </c>
      <c r="H305" s="10">
        <f>VLOOKUP(A305,away!$A$2:$E$405,3,FALSE)</f>
        <v>1.1000000000000001</v>
      </c>
      <c r="I305" s="10">
        <f>VLOOKUP(C305,away!$B$2:$E$405,3,FALSE)</f>
        <v>1.244</v>
      </c>
      <c r="J305" s="10">
        <f>VLOOKUP(B305,home!$B$2:$E$405,4,FALSE)</f>
        <v>1.0047999999999999</v>
      </c>
      <c r="K305" s="12">
        <f t="shared" si="504"/>
        <v>0.98672477552999982</v>
      </c>
      <c r="L305" s="12">
        <f t="shared" si="505"/>
        <v>1.37496832</v>
      </c>
      <c r="M305" s="13">
        <f t="shared" si="506"/>
        <v>9.4260495993329571E-2</v>
      </c>
      <c r="N305" s="13">
        <f t="shared" si="507"/>
        <v>9.3009166750364566E-2</v>
      </c>
      <c r="O305" s="13">
        <f t="shared" si="508"/>
        <v>0.12960519581831512</v>
      </c>
      <c r="P305" s="13">
        <f t="shared" si="509"/>
        <v>0.12788465775134866</v>
      </c>
      <c r="Q305" s="13">
        <f t="shared" si="510"/>
        <v>4.5887224591992896E-2</v>
      </c>
      <c r="R305" s="13">
        <f t="shared" si="511"/>
        <v>8.9101519178789876E-2</v>
      </c>
      <c r="S305" s="13">
        <f t="shared" si="512"/>
        <v>4.3375768172641785E-2</v>
      </c>
      <c r="T305" s="13">
        <f t="shared" si="513"/>
        <v>6.3093480106715172E-2</v>
      </c>
      <c r="U305" s="13">
        <f t="shared" si="514"/>
        <v>8.7918676511073421E-2</v>
      </c>
      <c r="V305" s="13">
        <f t="shared" si="515"/>
        <v>6.5387298476585346E-3</v>
      </c>
      <c r="W305" s="13">
        <f t="shared" si="516"/>
        <v>1.5092687128409627E-2</v>
      </c>
      <c r="X305" s="13">
        <f t="shared" si="517"/>
        <v>2.0751966665235013E-2</v>
      </c>
      <c r="Y305" s="13">
        <f t="shared" si="518"/>
        <v>1.4266648371197094E-2</v>
      </c>
      <c r="Z305" s="13">
        <f t="shared" si="519"/>
        <v>4.0837255378236167E-2</v>
      </c>
      <c r="AA305" s="13">
        <f t="shared" si="520"/>
        <v>4.0295131646351359E-2</v>
      </c>
      <c r="AB305" s="13">
        <f t="shared" si="521"/>
        <v>1.9880102364348916E-2</v>
      </c>
      <c r="AC305" s="13">
        <f t="shared" si="522"/>
        <v>5.5444967950539633E-4</v>
      </c>
      <c r="AD305" s="13">
        <f t="shared" si="523"/>
        <v>3.7230820797311262E-3</v>
      </c>
      <c r="AE305" s="13">
        <f t="shared" si="524"/>
        <v>5.1191199123900135E-3</v>
      </c>
      <c r="AF305" s="13">
        <f t="shared" si="525"/>
        <v>3.519313852908722E-3</v>
      </c>
      <c r="AG305" s="13">
        <f t="shared" si="526"/>
        <v>1.6129816852955441E-3</v>
      </c>
      <c r="AH305" s="13">
        <f t="shared" si="527"/>
        <v>1.4037483105206099E-2</v>
      </c>
      <c r="AI305" s="13">
        <f t="shared" si="528"/>
        <v>1.3851132365990653E-2</v>
      </c>
      <c r="AJ305" s="13">
        <f t="shared" si="529"/>
        <v>6.8336277373342207E-3</v>
      </c>
      <c r="AK305" s="13">
        <f t="shared" si="530"/>
        <v>2.2476365983922302E-3</v>
      </c>
      <c r="AL305" s="13">
        <f t="shared" si="531"/>
        <v>3.008921468391603E-5</v>
      </c>
      <c r="AM305" s="13">
        <f t="shared" si="532"/>
        <v>7.3473146588049246E-4</v>
      </c>
      <c r="AN305" s="13">
        <f t="shared" si="533"/>
        <v>1.010232489292838E-3</v>
      </c>
      <c r="AO305" s="13">
        <f t="shared" si="534"/>
        <v>6.9451883430619583E-4</v>
      </c>
      <c r="AP305" s="13">
        <f t="shared" si="535"/>
        <v>3.1831379827144946E-4</v>
      </c>
      <c r="AQ305" s="13">
        <f t="shared" si="536"/>
        <v>1.0941784711052855E-4</v>
      </c>
      <c r="AR305" s="13">
        <f t="shared" si="537"/>
        <v>3.8602189124387195E-3</v>
      </c>
      <c r="AS305" s="13">
        <f t="shared" si="538"/>
        <v>3.8089736398727553E-3</v>
      </c>
      <c r="AT305" s="13">
        <f t="shared" si="539"/>
        <v>1.8792043299015653E-3</v>
      </c>
      <c r="AU305" s="13">
        <f t="shared" si="540"/>
        <v>6.1808582353237531E-4</v>
      </c>
      <c r="AV305" s="13">
        <f t="shared" si="541"/>
        <v>1.524701488708145E-4</v>
      </c>
      <c r="AW305" s="13">
        <f t="shared" si="542"/>
        <v>1.1339582815182235E-6</v>
      </c>
      <c r="AX305" s="13">
        <f t="shared" si="543"/>
        <v>1.2082962345762605E-4</v>
      </c>
      <c r="AY305" s="13">
        <f t="shared" si="544"/>
        <v>1.661369043717647E-4</v>
      </c>
      <c r="AZ305" s="13">
        <f t="shared" si="545"/>
        <v>1.1421649014702299E-4</v>
      </c>
      <c r="BA305" s="13">
        <f t="shared" si="546"/>
        <v>5.234801852458291E-5</v>
      </c>
      <c r="BB305" s="13">
        <f t="shared" si="547"/>
        <v>1.7994216771518681E-5</v>
      </c>
      <c r="BC305" s="13">
        <f t="shared" si="548"/>
        <v>4.9482956008101682E-6</v>
      </c>
      <c r="BD305" s="13">
        <f t="shared" si="549"/>
        <v>8.8461311881134804E-4</v>
      </c>
      <c r="BE305" s="13">
        <f t="shared" si="550"/>
        <v>8.728696810900204E-4</v>
      </c>
      <c r="BF305" s="13">
        <f t="shared" si="551"/>
        <v>4.3064107007024642E-4</v>
      </c>
      <c r="BG305" s="13">
        <f t="shared" si="552"/>
        <v>1.4164140439968761E-4</v>
      </c>
      <c r="BH305" s="13">
        <f t="shared" si="553"/>
        <v>3.4940270740508918E-5</v>
      </c>
      <c r="BI305" s="13">
        <f t="shared" si="554"/>
        <v>6.8952861606772194E-6</v>
      </c>
      <c r="BJ305" s="14">
        <f t="shared" si="555"/>
        <v>0.26941935912797466</v>
      </c>
      <c r="BK305" s="14">
        <f t="shared" si="556"/>
        <v>0.27281032756353962</v>
      </c>
      <c r="BL305" s="14">
        <f t="shared" si="557"/>
        <v>0.41646105901169056</v>
      </c>
      <c r="BM305" s="14">
        <f t="shared" si="558"/>
        <v>0.41961473805121008</v>
      </c>
      <c r="BN305" s="14">
        <f t="shared" si="559"/>
        <v>0.57974826008414071</v>
      </c>
    </row>
    <row r="306" spans="1:66" x14ac:dyDescent="0.25">
      <c r="A306" t="s">
        <v>27</v>
      </c>
      <c r="B306" t="s">
        <v>195</v>
      </c>
      <c r="C306" t="s">
        <v>194</v>
      </c>
      <c r="D306" s="11">
        <v>44382</v>
      </c>
      <c r="E306" s="10">
        <f>VLOOKUP(A306,home!$A$2:$E$405,3,FALSE)</f>
        <v>1.3026</v>
      </c>
      <c r="F306" s="10">
        <f>VLOOKUP(B306,home!$B$2:$E$405,3,FALSE)</f>
        <v>1.4545999999999999</v>
      </c>
      <c r="G306" s="10">
        <f>VLOOKUP(C306,away!$B$2:$E$405,4,FALSE)</f>
        <v>0.92930000000000001</v>
      </c>
      <c r="H306" s="10">
        <f>VLOOKUP(A306,away!$A$2:$E$405,3,FALSE)</f>
        <v>1.1000000000000001</v>
      </c>
      <c r="I306" s="10">
        <f>VLOOKUP(C306,away!$B$2:$E$405,3,FALSE)</f>
        <v>1.0526</v>
      </c>
      <c r="J306" s="10">
        <f>VLOOKUP(B306,home!$B$2:$E$405,4,FALSE)</f>
        <v>1.3396999999999999</v>
      </c>
      <c r="K306" s="12">
        <f t="shared" si="504"/>
        <v>1.760802289428</v>
      </c>
      <c r="L306" s="12">
        <f t="shared" si="505"/>
        <v>1.551185042</v>
      </c>
      <c r="M306" s="13">
        <f t="shared" si="506"/>
        <v>3.6443676076326391E-2</v>
      </c>
      <c r="N306" s="13">
        <f t="shared" si="507"/>
        <v>6.417010827036794E-2</v>
      </c>
      <c r="O306" s="13">
        <f t="shared" si="508"/>
        <v>5.6530885205090746E-2</v>
      </c>
      <c r="P306" s="13">
        <f t="shared" si="509"/>
        <v>9.9539712092515248E-2</v>
      </c>
      <c r="Q306" s="13">
        <f t="shared" si="510"/>
        <v>5.6495436777653264E-2</v>
      </c>
      <c r="R306" s="13">
        <f t="shared" si="511"/>
        <v>4.3844931770577932E-2</v>
      </c>
      <c r="S306" s="13">
        <f t="shared" si="512"/>
        <v>6.7968954769474454E-2</v>
      </c>
      <c r="T306" s="13">
        <f t="shared" si="513"/>
        <v>8.7634876470752424E-2</v>
      </c>
      <c r="U306" s="13">
        <f t="shared" si="514"/>
        <v>7.7202256241448081E-2</v>
      </c>
      <c r="V306" s="13">
        <f t="shared" si="515"/>
        <v>2.0627295223130421E-2</v>
      </c>
      <c r="W306" s="13">
        <f t="shared" si="516"/>
        <v>3.3159098140108902E-2</v>
      </c>
      <c r="X306" s="13">
        <f t="shared" si="517"/>
        <v>5.1435897041146948E-2</v>
      </c>
      <c r="Y306" s="13">
        <f t="shared" si="518"/>
        <v>3.9893297056039598E-2</v>
      </c>
      <c r="Z306" s="13">
        <f t="shared" si="519"/>
        <v>2.2670534110010354E-2</v>
      </c>
      <c r="AA306" s="13">
        <f t="shared" si="520"/>
        <v>3.9918328363461798E-2</v>
      </c>
      <c r="AB306" s="13">
        <f t="shared" si="521"/>
        <v>3.5144141986261111E-2</v>
      </c>
      <c r="AC306" s="13">
        <f t="shared" si="522"/>
        <v>3.5212471147557456E-3</v>
      </c>
      <c r="AD306" s="13">
        <f t="shared" si="523"/>
        <v>1.4596653980117875E-2</v>
      </c>
      <c r="AE306" s="13">
        <f t="shared" si="524"/>
        <v>2.2642111317208616E-2</v>
      </c>
      <c r="AF306" s="13">
        <f t="shared" si="525"/>
        <v>1.756105219727646E-2</v>
      </c>
      <c r="AG306" s="13">
        <f t="shared" si="526"/>
        <v>9.0801471633988259E-3</v>
      </c>
      <c r="AH306" s="13">
        <f t="shared" si="527"/>
        <v>8.7915483513997077E-3</v>
      </c>
      <c r="AI306" s="13">
        <f t="shared" si="528"/>
        <v>1.5480178464761565E-2</v>
      </c>
      <c r="AJ306" s="13">
        <f t="shared" si="529"/>
        <v>1.3628766840753094E-2</v>
      </c>
      <c r="AK306" s="13">
        <f t="shared" si="530"/>
        <v>7.9991879517594868E-3</v>
      </c>
      <c r="AL306" s="13">
        <f t="shared" si="531"/>
        <v>3.8470753968431034E-4</v>
      </c>
      <c r="AM306" s="13">
        <f t="shared" si="532"/>
        <v>5.1403643492359784E-3</v>
      </c>
      <c r="AN306" s="13">
        <f t="shared" si="533"/>
        <v>7.9736562889649136E-3</v>
      </c>
      <c r="AO306" s="13">
        <f t="shared" si="534"/>
        <v>6.1843081827458015E-3</v>
      </c>
      <c r="AP306" s="13">
        <f t="shared" si="535"/>
        <v>3.1976687827311632E-3</v>
      </c>
      <c r="AQ306" s="13">
        <f t="shared" si="536"/>
        <v>1.2400439962607316E-3</v>
      </c>
      <c r="AR306" s="13">
        <f t="shared" si="537"/>
        <v>2.7274636597421982E-3</v>
      </c>
      <c r="AS306" s="13">
        <f t="shared" si="538"/>
        <v>4.802524256405735E-3</v>
      </c>
      <c r="AT306" s="13">
        <f t="shared" si="539"/>
        <v>4.2281478528563617E-3</v>
      </c>
      <c r="AU306" s="13">
        <f t="shared" si="540"/>
        <v>2.4816441397831879E-3</v>
      </c>
      <c r="AV306" s="13">
        <f t="shared" si="541"/>
        <v>1.0924211707189545E-3</v>
      </c>
      <c r="AW306" s="13">
        <f t="shared" si="542"/>
        <v>2.9187869750780444E-5</v>
      </c>
      <c r="AX306" s="13">
        <f t="shared" si="543"/>
        <v>1.5085275524381304E-3</v>
      </c>
      <c r="AY306" s="13">
        <f t="shared" si="544"/>
        <v>2.3400053747868986E-3</v>
      </c>
      <c r="AZ306" s="13">
        <f t="shared" si="545"/>
        <v>1.8148906677845204E-3</v>
      </c>
      <c r="BA306" s="13">
        <f t="shared" si="546"/>
        <v>9.384104189109131E-4</v>
      </c>
      <c r="BB306" s="13">
        <f t="shared" si="547"/>
        <v>3.6391205126789041E-4</v>
      </c>
      <c r="BC306" s="13">
        <f t="shared" si="548"/>
        <v>1.1289898610605781E-4</v>
      </c>
      <c r="BD306" s="13">
        <f t="shared" si="549"/>
        <v>7.0513347193177918E-4</v>
      </c>
      <c r="BE306" s="13">
        <f t="shared" si="550"/>
        <v>1.2416006317297911E-3</v>
      </c>
      <c r="BF306" s="13">
        <f t="shared" si="551"/>
        <v>1.0931066174525339E-3</v>
      </c>
      <c r="BG306" s="13">
        <f t="shared" si="552"/>
        <v>6.4158154486643952E-4</v>
      </c>
      <c r="BH306" s="13">
        <f t="shared" si="553"/>
        <v>2.8242456326389503E-4</v>
      </c>
      <c r="BI306" s="13">
        <f t="shared" si="554"/>
        <v>9.9458763517153915E-5</v>
      </c>
      <c r="BJ306" s="14">
        <f t="shared" si="555"/>
        <v>0.42748336506530382</v>
      </c>
      <c r="BK306" s="14">
        <f t="shared" si="556"/>
        <v>0.23082559819067347</v>
      </c>
      <c r="BL306" s="14">
        <f t="shared" si="557"/>
        <v>0.31793573184778157</v>
      </c>
      <c r="BM306" s="14">
        <f t="shared" si="558"/>
        <v>0.63957966151620171</v>
      </c>
      <c r="BN306" s="14">
        <f t="shared" si="559"/>
        <v>0.35702475019253149</v>
      </c>
    </row>
    <row r="307" spans="1:66" x14ac:dyDescent="0.25">
      <c r="A307" t="s">
        <v>27</v>
      </c>
      <c r="B307" t="s">
        <v>329</v>
      </c>
      <c r="C307" t="s">
        <v>328</v>
      </c>
      <c r="D307" s="11">
        <v>44382</v>
      </c>
      <c r="E307" s="10">
        <f>VLOOKUP(A307,home!$A$2:$E$405,3,FALSE)</f>
        <v>1.3026</v>
      </c>
      <c r="F307" s="10">
        <f>VLOOKUP(B307,home!$B$2:$E$405,3,FALSE)</f>
        <v>0.76770000000000005</v>
      </c>
      <c r="G307" s="10">
        <f>VLOOKUP(C307,away!$B$2:$E$405,4,FALSE)</f>
        <v>0.92930000000000001</v>
      </c>
      <c r="H307" s="10">
        <f>VLOOKUP(A307,away!$A$2:$E$405,3,FALSE)</f>
        <v>1.1000000000000001</v>
      </c>
      <c r="I307" s="10">
        <f>VLOOKUP(C307,away!$B$2:$E$405,3,FALSE)</f>
        <v>0.90910000000000002</v>
      </c>
      <c r="J307" s="10">
        <f>VLOOKUP(B307,home!$B$2:$E$405,4,FALSE)</f>
        <v>1.1005</v>
      </c>
      <c r="K307" s="12">
        <f t="shared" si="504"/>
        <v>0.92930559438600002</v>
      </c>
      <c r="L307" s="12">
        <f t="shared" si="505"/>
        <v>1.1005110050000002</v>
      </c>
      <c r="M307" s="13">
        <f t="shared" si="506"/>
        <v>0.13135961037263341</v>
      </c>
      <c r="N307" s="13">
        <f t="shared" si="507"/>
        <v>0.12207322079565347</v>
      </c>
      <c r="O307" s="13">
        <f t="shared" si="508"/>
        <v>0.14456269682759523</v>
      </c>
      <c r="P307" s="13">
        <f t="shared" si="509"/>
        <v>0.13434292290141153</v>
      </c>
      <c r="Q307" s="13">
        <f t="shared" si="510"/>
        <v>5.6721663505059076E-2</v>
      </c>
      <c r="R307" s="13">
        <f t="shared" si="511"/>
        <v>7.9546419385623623E-2</v>
      </c>
      <c r="S307" s="13">
        <f t="shared" si="512"/>
        <v>3.434849738533978E-2</v>
      </c>
      <c r="T307" s="13">
        <f t="shared" si="513"/>
        <v>6.242281490922439E-2</v>
      </c>
      <c r="U307" s="13">
        <f t="shared" si="514"/>
        <v>7.3922932548435002E-2</v>
      </c>
      <c r="V307" s="13">
        <f t="shared" si="515"/>
        <v>3.9031763627325952E-3</v>
      </c>
      <c r="W307" s="13">
        <f t="shared" si="516"/>
        <v>1.7570586406043875E-2</v>
      </c>
      <c r="X307" s="13">
        <f t="shared" si="517"/>
        <v>1.9336623704154687E-2</v>
      </c>
      <c r="Y307" s="13">
        <f t="shared" si="518"/>
        <v>1.0640083592983055E-2</v>
      </c>
      <c r="Z307" s="13">
        <f t="shared" si="519"/>
        <v>2.9180569980741363E-2</v>
      </c>
      <c r="AA307" s="13">
        <f t="shared" si="520"/>
        <v>2.7117666930475123E-2</v>
      </c>
      <c r="AB307" s="13">
        <f t="shared" si="521"/>
        <v>1.2600299792593379E-2</v>
      </c>
      <c r="AC307" s="13">
        <f t="shared" si="522"/>
        <v>2.4948884577311801E-4</v>
      </c>
      <c r="AD307" s="13">
        <f t="shared" si="523"/>
        <v>4.0821110609447929E-3</v>
      </c>
      <c r="AE307" s="13">
        <f t="shared" si="524"/>
        <v>4.4924081462019705E-3</v>
      </c>
      <c r="AF307" s="13">
        <f t="shared" si="525"/>
        <v>2.47197230192346E-3</v>
      </c>
      <c r="AG307" s="13">
        <f t="shared" si="526"/>
        <v>9.0681090744064972E-4</v>
      </c>
      <c r="AH307" s="13">
        <f t="shared" si="527"/>
        <v>8.0283845989946329E-3</v>
      </c>
      <c r="AI307" s="13">
        <f t="shared" si="528"/>
        <v>7.4608227217281154E-3</v>
      </c>
      <c r="AJ307" s="13">
        <f t="shared" si="529"/>
        <v>3.46669214701206E-3</v>
      </c>
      <c r="AK307" s="13">
        <f t="shared" si="530"/>
        <v>1.073872135410774E-3</v>
      </c>
      <c r="AL307" s="13">
        <f t="shared" si="531"/>
        <v>1.0206199813589848E-5</v>
      </c>
      <c r="AM307" s="13">
        <f t="shared" si="532"/>
        <v>7.5870572916819342E-4</v>
      </c>
      <c r="AN307" s="13">
        <f t="shared" si="533"/>
        <v>8.3496400450614643E-4</v>
      </c>
      <c r="AO307" s="13">
        <f t="shared" si="534"/>
        <v>4.5944353786894217E-4</v>
      </c>
      <c r="AP307" s="13">
        <f t="shared" si="535"/>
        <v>1.6854088986696829E-4</v>
      </c>
      <c r="AQ307" s="13">
        <f t="shared" si="536"/>
        <v>4.6370276022772921E-5</v>
      </c>
      <c r="AR307" s="13">
        <f t="shared" si="537"/>
        <v>1.7670651207132211E-3</v>
      </c>
      <c r="AS307" s="13">
        <f t="shared" si="538"/>
        <v>1.6421435023231689E-3</v>
      </c>
      <c r="AT307" s="13">
        <f t="shared" si="539"/>
        <v>7.6302657174677003E-4</v>
      </c>
      <c r="AU307" s="13">
        <f t="shared" si="540"/>
        <v>2.3636162059648141E-4</v>
      </c>
      <c r="AV307" s="13">
        <f t="shared" si="541"/>
        <v>5.4913044079612831E-5</v>
      </c>
      <c r="AW307" s="13">
        <f t="shared" si="542"/>
        <v>2.8994425446637072E-7</v>
      </c>
      <c r="AX307" s="13">
        <f t="shared" si="543"/>
        <v>1.1751157976811852E-4</v>
      </c>
      <c r="AY307" s="13">
        <f t="shared" si="544"/>
        <v>1.2932278674974981E-4</v>
      </c>
      <c r="AZ307" s="13">
        <f t="shared" si="545"/>
        <v>7.1160575007683954E-5</v>
      </c>
      <c r="BA307" s="13">
        <f t="shared" si="546"/>
        <v>2.6104331972694705E-5</v>
      </c>
      <c r="BB307" s="13">
        <f t="shared" si="547"/>
        <v>7.1820261535309756E-6</v>
      </c>
      <c r="BC307" s="13">
        <f t="shared" si="548"/>
        <v>1.5807797640317318E-6</v>
      </c>
      <c r="BD307" s="13">
        <f t="shared" si="549"/>
        <v>3.241124353160923E-4</v>
      </c>
      <c r="BE307" s="13">
        <f t="shared" si="550"/>
        <v>3.0119949934931514E-4</v>
      </c>
      <c r="BF307" s="13">
        <f t="shared" si="551"/>
        <v>1.3995318988579045E-4</v>
      </c>
      <c r="BG307" s="13">
        <f t="shared" si="552"/>
        <v>4.3353094104343753E-5</v>
      </c>
      <c r="BH307" s="13">
        <f t="shared" si="553"/>
        <v>1.0072068221277338E-5</v>
      </c>
      <c r="BI307" s="13">
        <f t="shared" si="554"/>
        <v>1.8720058690140964E-6</v>
      </c>
      <c r="BJ307" s="14">
        <f t="shared" si="555"/>
        <v>0.30333918184647829</v>
      </c>
      <c r="BK307" s="14">
        <f t="shared" si="556"/>
        <v>0.30434322485445375</v>
      </c>
      <c r="BL307" s="14">
        <f t="shared" si="557"/>
        <v>0.36306385924007306</v>
      </c>
      <c r="BM307" s="14">
        <f t="shared" si="558"/>
        <v>0.33119126929127479</v>
      </c>
      <c r="BN307" s="14">
        <f t="shared" si="559"/>
        <v>0.6686065337879763</v>
      </c>
    </row>
    <row r="308" spans="1:66" x14ac:dyDescent="0.25">
      <c r="A308" t="s">
        <v>27</v>
      </c>
      <c r="B308" t="s">
        <v>299</v>
      </c>
      <c r="C308" t="s">
        <v>298</v>
      </c>
      <c r="D308" s="11">
        <v>44382</v>
      </c>
      <c r="E308" s="10">
        <f>VLOOKUP(A308,home!$A$2:$E$405,3,FALSE)</f>
        <v>1.3026</v>
      </c>
      <c r="F308" s="10">
        <f>VLOOKUP(B308,home!$B$2:$E$405,3,FALSE)</f>
        <v>1.0505</v>
      </c>
      <c r="G308" s="10">
        <f>VLOOKUP(C308,away!$B$2:$E$405,4,FALSE)</f>
        <v>0.80810000000000004</v>
      </c>
      <c r="H308" s="10">
        <f>VLOOKUP(A308,away!$A$2:$E$405,3,FALSE)</f>
        <v>1.1000000000000001</v>
      </c>
      <c r="I308" s="10">
        <f>VLOOKUP(C308,away!$B$2:$E$405,3,FALSE)</f>
        <v>1.4354</v>
      </c>
      <c r="J308" s="10">
        <f>VLOOKUP(B308,home!$B$2:$E$405,4,FALSE)</f>
        <v>0.622</v>
      </c>
      <c r="K308" s="12">
        <f t="shared" si="504"/>
        <v>1.10578892853</v>
      </c>
      <c r="L308" s="12">
        <f t="shared" si="505"/>
        <v>0.98210068000000017</v>
      </c>
      <c r="M308" s="13">
        <f t="shared" si="506"/>
        <v>0.12394843972361812</v>
      </c>
      <c r="N308" s="13">
        <f t="shared" si="507"/>
        <v>0.13706081235494497</v>
      </c>
      <c r="O308" s="13">
        <f t="shared" si="508"/>
        <v>0.12172984693750438</v>
      </c>
      <c r="P308" s="13">
        <f t="shared" si="509"/>
        <v>0.1346075170151439</v>
      </c>
      <c r="Q308" s="13">
        <f t="shared" si="510"/>
        <v>7.5780164418713006E-2</v>
      </c>
      <c r="R308" s="13">
        <f t="shared" si="511"/>
        <v>5.9775482726809485E-2</v>
      </c>
      <c r="S308" s="13">
        <f t="shared" si="512"/>
        <v>3.6545808235635413E-2</v>
      </c>
      <c r="T308" s="13">
        <f t="shared" si="513"/>
        <v>7.4423751006129857E-2</v>
      </c>
      <c r="U308" s="13">
        <f t="shared" si="514"/>
        <v>6.609906699684219E-2</v>
      </c>
      <c r="V308" s="13">
        <f t="shared" si="515"/>
        <v>4.4098448559916339E-3</v>
      </c>
      <c r="W308" s="13">
        <f t="shared" si="516"/>
        <v>2.7932288938798618E-2</v>
      </c>
      <c r="X308" s="13">
        <f t="shared" si="517"/>
        <v>2.7432319960750608E-2</v>
      </c>
      <c r="Y308" s="13">
        <f t="shared" si="518"/>
        <v>1.3470650043715372E-2</v>
      </c>
      <c r="Z308" s="13">
        <f t="shared" si="519"/>
        <v>1.9568514077775954E-2</v>
      </c>
      <c r="AA308" s="13">
        <f t="shared" si="520"/>
        <v>2.1638646214988098E-2</v>
      </c>
      <c r="AB308" s="13">
        <f t="shared" si="521"/>
        <v>1.1963887706455715E-2</v>
      </c>
      <c r="AC308" s="13">
        <f t="shared" si="522"/>
        <v>2.9931713330289401E-4</v>
      </c>
      <c r="AD308" s="13">
        <f t="shared" si="523"/>
        <v>7.7218039642561291E-3</v>
      </c>
      <c r="AE308" s="13">
        <f t="shared" si="524"/>
        <v>7.5835889241226409E-3</v>
      </c>
      <c r="AF308" s="13">
        <f t="shared" si="525"/>
        <v>3.7239239196106572E-3</v>
      </c>
      <c r="AG308" s="13">
        <f t="shared" si="526"/>
        <v>1.2190894045726311E-3</v>
      </c>
      <c r="AH308" s="13">
        <f t="shared" si="527"/>
        <v>4.8045627455933345E-3</v>
      </c>
      <c r="AI308" s="13">
        <f t="shared" si="528"/>
        <v>5.3128322905048094E-3</v>
      </c>
      <c r="AJ308" s="13">
        <f t="shared" si="529"/>
        <v>2.9374355629884497E-3</v>
      </c>
      <c r="AK308" s="13">
        <f t="shared" si="530"/>
        <v>1.0827279079409712E-3</v>
      </c>
      <c r="AL308" s="13">
        <f t="shared" si="531"/>
        <v>1.300228908208391E-5</v>
      </c>
      <c r="AM308" s="13">
        <f t="shared" si="532"/>
        <v>1.7077370663906974E-3</v>
      </c>
      <c r="AN308" s="13">
        <f t="shared" si="533"/>
        <v>1.6771697341635093E-3</v>
      </c>
      <c r="AO308" s="13">
        <f t="shared" si="534"/>
        <v>8.2357476819870093E-4</v>
      </c>
      <c r="AP308" s="13">
        <f t="shared" si="535"/>
        <v>2.6961111329292892E-4</v>
      </c>
      <c r="AQ308" s="13">
        <f t="shared" si="536"/>
        <v>6.6196314425135628E-5</v>
      </c>
      <c r="AR308" s="13">
        <f t="shared" si="537"/>
        <v>9.4371286790997683E-4</v>
      </c>
      <c r="AS308" s="13">
        <f t="shared" si="538"/>
        <v>1.0435472410461467E-3</v>
      </c>
      <c r="AT308" s="13">
        <f t="shared" si="539"/>
        <v>5.769714927734282E-4</v>
      </c>
      <c r="AU308" s="13">
        <f t="shared" si="540"/>
        <v>2.1266956292876119E-4</v>
      </c>
      <c r="AV308" s="13">
        <f t="shared" si="541"/>
        <v>5.8791912030484602E-5</v>
      </c>
      <c r="AW308" s="13">
        <f t="shared" si="542"/>
        <v>3.9223429712545091E-7</v>
      </c>
      <c r="AX308" s="13">
        <f t="shared" si="543"/>
        <v>3.1473279014252234E-4</v>
      </c>
      <c r="AY308" s="13">
        <f t="shared" si="544"/>
        <v>3.0909928721726854E-4</v>
      </c>
      <c r="AZ308" s="13">
        <f t="shared" si="545"/>
        <v>1.5178331008179738E-4</v>
      </c>
      <c r="BA308" s="13">
        <f t="shared" si="546"/>
        <v>4.9688830681328034E-5</v>
      </c>
      <c r="BB308" s="13">
        <f t="shared" si="547"/>
        <v>1.2199858600134281E-5</v>
      </c>
      <c r="BC308" s="13">
        <f t="shared" si="548"/>
        <v>2.3962978854191467E-6</v>
      </c>
      <c r="BD308" s="13">
        <f t="shared" si="549"/>
        <v>1.5447017488318969E-4</v>
      </c>
      <c r="BE308" s="13">
        <f t="shared" si="550"/>
        <v>1.7081140917392406E-4</v>
      </c>
      <c r="BF308" s="13">
        <f t="shared" si="551"/>
        <v>9.4440682565566456E-5</v>
      </c>
      <c r="BG308" s="13">
        <f t="shared" si="552"/>
        <v>3.4810487061273184E-5</v>
      </c>
      <c r="BH308" s="13">
        <f t="shared" si="553"/>
        <v>9.6232627972731828E-6</v>
      </c>
      <c r="BI308" s="13">
        <f t="shared" si="554"/>
        <v>2.1282594915118638E-6</v>
      </c>
      <c r="BJ308" s="14">
        <f t="shared" si="555"/>
        <v>0.38173258230669405</v>
      </c>
      <c r="BK308" s="14">
        <f t="shared" si="556"/>
        <v>0.3001330285399913</v>
      </c>
      <c r="BL308" s="14">
        <f t="shared" si="557"/>
        <v>0.29864646644228909</v>
      </c>
      <c r="BM308" s="14">
        <f t="shared" si="558"/>
        <v>0.34686962113709635</v>
      </c>
      <c r="BN308" s="14">
        <f t="shared" si="559"/>
        <v>0.65290226317673383</v>
      </c>
    </row>
    <row r="309" spans="1:66" x14ac:dyDescent="0.25">
      <c r="A309" t="s">
        <v>27</v>
      </c>
      <c r="B309" t="s">
        <v>193</v>
      </c>
      <c r="C309" t="s">
        <v>192</v>
      </c>
      <c r="D309" s="11">
        <v>44382</v>
      </c>
      <c r="E309" s="10">
        <f>VLOOKUP(A309,home!$A$2:$E$405,3,FALSE)</f>
        <v>1.3026</v>
      </c>
      <c r="F309" s="10">
        <f>VLOOKUP(B309,home!$B$2:$E$405,3,FALSE)</f>
        <v>1.1313</v>
      </c>
      <c r="G309" s="10">
        <f>VLOOKUP(C309,away!$B$2:$E$405,4,FALSE)</f>
        <v>0.80810000000000004</v>
      </c>
      <c r="H309" s="10">
        <f>VLOOKUP(A309,away!$A$2:$E$405,3,FALSE)</f>
        <v>1.1000000000000001</v>
      </c>
      <c r="I309" s="10">
        <f>VLOOKUP(C309,away!$B$2:$E$405,3,FALSE)</f>
        <v>0.622</v>
      </c>
      <c r="J309" s="10">
        <f>VLOOKUP(B309,home!$B$2:$E$405,4,FALSE)</f>
        <v>0.90910000000000002</v>
      </c>
      <c r="K309" s="12">
        <f t="shared" si="504"/>
        <v>1.1908415181780001</v>
      </c>
      <c r="L309" s="12">
        <f t="shared" si="505"/>
        <v>0.62200622000000005</v>
      </c>
      <c r="M309" s="13">
        <f t="shared" si="506"/>
        <v>0.16318875562572088</v>
      </c>
      <c r="N309" s="13">
        <f t="shared" si="507"/>
        <v>0.19433194549891208</v>
      </c>
      <c r="O309" s="13">
        <f t="shared" si="508"/>
        <v>0.10150442103325839</v>
      </c>
      <c r="P309" s="13">
        <f t="shared" si="509"/>
        <v>0.12087567884502434</v>
      </c>
      <c r="Q309" s="13">
        <f t="shared" si="510"/>
        <v>0.11570927450420447</v>
      </c>
      <c r="R309" s="13">
        <f t="shared" si="511"/>
        <v>3.1568190620092772E-2</v>
      </c>
      <c r="S309" s="13">
        <f t="shared" si="512"/>
        <v>2.2383481141550199E-2</v>
      </c>
      <c r="T309" s="13">
        <f t="shared" si="513"/>
        <v>7.1971888453302602E-2</v>
      </c>
      <c r="U309" s="13">
        <f t="shared" si="514"/>
        <v>3.7592712044163777E-2</v>
      </c>
      <c r="V309" s="13">
        <f t="shared" si="515"/>
        <v>1.8421874360735927E-3</v>
      </c>
      <c r="W309" s="13">
        <f t="shared" si="516"/>
        <v>4.593046937262061E-2</v>
      </c>
      <c r="X309" s="13">
        <f t="shared" si="517"/>
        <v>2.8569037637289518E-2</v>
      </c>
      <c r="Y309" s="13">
        <f t="shared" si="518"/>
        <v>8.8850595549040921E-3</v>
      </c>
      <c r="Z309" s="13">
        <f t="shared" si="519"/>
        <v>6.5452036399477895E-3</v>
      </c>
      <c r="AA309" s="13">
        <f t="shared" si="520"/>
        <v>7.7943002393795965E-3</v>
      </c>
      <c r="AB309" s="13">
        <f t="shared" si="521"/>
        <v>4.6408881650989754E-3</v>
      </c>
      <c r="AC309" s="13">
        <f t="shared" si="522"/>
        <v>8.5283011703746292E-5</v>
      </c>
      <c r="AD309" s="13">
        <f t="shared" si="523"/>
        <v>1.3673977469579914E-2</v>
      </c>
      <c r="AE309" s="13">
        <f t="shared" si="524"/>
        <v>8.5052990382185681E-3</v>
      </c>
      <c r="AF309" s="13">
        <f t="shared" si="525"/>
        <v>2.6451744523659834E-3</v>
      </c>
      <c r="AG309" s="13">
        <f t="shared" si="526"/>
        <v>5.484383207855786E-4</v>
      </c>
      <c r="AH309" s="13">
        <f t="shared" si="527"/>
        <v>1.0177893438035413E-3</v>
      </c>
      <c r="AI309" s="13">
        <f t="shared" si="528"/>
        <v>1.2120258073603995E-3</v>
      </c>
      <c r="AJ309" s="13">
        <f t="shared" si="529"/>
        <v>7.2166532625398739E-4</v>
      </c>
      <c r="AK309" s="13">
        <f t="shared" si="530"/>
        <v>2.8646301091090677E-4</v>
      </c>
      <c r="AL309" s="13">
        <f t="shared" si="531"/>
        <v>2.5268020199337076E-6</v>
      </c>
      <c r="AM309" s="13">
        <f t="shared" si="532"/>
        <v>3.2567080178812617E-3</v>
      </c>
      <c r="AN309" s="13">
        <f t="shared" si="533"/>
        <v>2.0256926438460164E-3</v>
      </c>
      <c r="AO309" s="13">
        <f t="shared" si="534"/>
        <v>6.2999671214023336E-4</v>
      </c>
      <c r="AP309" s="13">
        <f t="shared" si="535"/>
        <v>1.3062062451025825E-4</v>
      </c>
      <c r="AQ309" s="13">
        <f t="shared" si="536"/>
        <v>2.0311710226416272E-5</v>
      </c>
      <c r="AR309" s="13">
        <f t="shared" si="537"/>
        <v>1.2661426049910432E-4</v>
      </c>
      <c r="AS309" s="13">
        <f t="shared" si="538"/>
        <v>1.5077751819573813E-4</v>
      </c>
      <c r="AT309" s="13">
        <f t="shared" si="539"/>
        <v>8.977606433766195E-5</v>
      </c>
      <c r="AU309" s="13">
        <f t="shared" si="540"/>
        <v>3.5636354917302398E-5</v>
      </c>
      <c r="AV309" s="13">
        <f t="shared" si="541"/>
        <v>1.0609312748012605E-5</v>
      </c>
      <c r="AW309" s="13">
        <f t="shared" si="542"/>
        <v>5.1989711800530827E-8</v>
      </c>
      <c r="AX309" s="13">
        <f t="shared" si="543"/>
        <v>6.4637052004603104E-4</v>
      </c>
      <c r="AY309" s="13">
        <f t="shared" si="544"/>
        <v>4.0204648389326604E-4</v>
      </c>
      <c r="AZ309" s="13">
        <f t="shared" si="545"/>
        <v>1.2503770685537064E-4</v>
      </c>
      <c r="BA309" s="13">
        <f t="shared" si="546"/>
        <v>2.5924743799525732E-5</v>
      </c>
      <c r="BB309" s="13">
        <f t="shared" si="547"/>
        <v>4.0313379738028596E-6</v>
      </c>
      <c r="BC309" s="13">
        <f t="shared" si="548"/>
        <v>5.0150345892551545E-7</v>
      </c>
      <c r="BD309" s="13">
        <f t="shared" si="549"/>
        <v>1.3125809595190523E-5</v>
      </c>
      <c r="BE309" s="13">
        <f t="shared" si="550"/>
        <v>1.5630759025652041E-5</v>
      </c>
      <c r="BF309" s="13">
        <f t="shared" si="551"/>
        <v>9.3068784041909803E-6</v>
      </c>
      <c r="BG309" s="13">
        <f t="shared" si="552"/>
        <v>3.6943390694482775E-6</v>
      </c>
      <c r="BH309" s="13">
        <f t="shared" si="553"/>
        <v>1.0998430865315215E-6</v>
      </c>
      <c r="BI309" s="13">
        <f t="shared" si="554"/>
        <v>2.6194776218455484E-7</v>
      </c>
      <c r="BJ309" s="14">
        <f t="shared" si="555"/>
        <v>0.49803780630681455</v>
      </c>
      <c r="BK309" s="14">
        <f t="shared" si="556"/>
        <v>0.30877995934598601</v>
      </c>
      <c r="BL309" s="14">
        <f t="shared" si="557"/>
        <v>0.18679498867796332</v>
      </c>
      <c r="BM309" s="14">
        <f t="shared" si="558"/>
        <v>0.27257769734931725</v>
      </c>
      <c r="BN309" s="14">
        <f t="shared" si="559"/>
        <v>0.72717826612721292</v>
      </c>
    </row>
    <row r="310" spans="1:66" x14ac:dyDescent="0.25">
      <c r="A310" t="s">
        <v>27</v>
      </c>
      <c r="B310" t="s">
        <v>29</v>
      </c>
      <c r="C310" t="s">
        <v>28</v>
      </c>
      <c r="D310" s="11">
        <v>44382</v>
      </c>
      <c r="E310" s="10">
        <f>VLOOKUP(A310,home!$A$2:$E$405,3,FALSE)</f>
        <v>1.3026</v>
      </c>
      <c r="F310" s="10">
        <f>VLOOKUP(B310,home!$B$2:$E$405,3,FALSE)</f>
        <v>0.68689999999999996</v>
      </c>
      <c r="G310" s="10">
        <f>VLOOKUP(C310,away!$B$2:$E$405,4,FALSE)</f>
        <v>0.92930000000000001</v>
      </c>
      <c r="H310" s="10">
        <f>VLOOKUP(A310,away!$A$2:$E$405,3,FALSE)</f>
        <v>1.1000000000000001</v>
      </c>
      <c r="I310" s="10">
        <f>VLOOKUP(C310,away!$B$2:$E$405,3,FALSE)</f>
        <v>1.0047999999999999</v>
      </c>
      <c r="J310" s="10">
        <f>VLOOKUP(B310,home!$B$2:$E$405,4,FALSE)</f>
        <v>1.6746000000000001</v>
      </c>
      <c r="K310" s="12">
        <f t="shared" si="504"/>
        <v>0.83149669504199997</v>
      </c>
      <c r="L310" s="12">
        <f t="shared" si="505"/>
        <v>1.8509018880000001</v>
      </c>
      <c r="M310" s="13">
        <f t="shared" si="506"/>
        <v>6.8398896806612194E-2</v>
      </c>
      <c r="N310" s="13">
        <f t="shared" si="507"/>
        <v>5.6873456639216842E-2</v>
      </c>
      <c r="O310" s="13">
        <f t="shared" si="508"/>
        <v>0.12659964723647568</v>
      </c>
      <c r="P310" s="13">
        <f t="shared" si="509"/>
        <v>0.1052671882706126</v>
      </c>
      <c r="Q310" s="13">
        <f t="shared" si="510"/>
        <v>2.3645045615561647E-2</v>
      </c>
      <c r="R310" s="13">
        <f t="shared" si="511"/>
        <v>0.11716176304506346</v>
      </c>
      <c r="S310" s="13">
        <f t="shared" si="512"/>
        <v>4.05020455144584E-2</v>
      </c>
      <c r="T310" s="13">
        <f t="shared" si="513"/>
        <v>4.376465957168918E-2</v>
      </c>
      <c r="U310" s="13">
        <f t="shared" si="514"/>
        <v>9.7419618757264195E-2</v>
      </c>
      <c r="V310" s="13">
        <f t="shared" si="515"/>
        <v>6.9259343994813463E-3</v>
      </c>
      <c r="W310" s="13">
        <f t="shared" si="516"/>
        <v>6.5535924278189474E-3</v>
      </c>
      <c r="X310" s="13">
        <f t="shared" si="517"/>
        <v>1.2130056597832596E-2</v>
      </c>
      <c r="Y310" s="13">
        <f t="shared" si="518"/>
        <v>1.1225772329237608E-2</v>
      </c>
      <c r="Z310" s="13">
        <f t="shared" si="519"/>
        <v>7.2284976140505511E-2</v>
      </c>
      <c r="AA310" s="13">
        <f t="shared" si="520"/>
        <v>6.010471876202015E-2</v>
      </c>
      <c r="AB310" s="13">
        <f t="shared" si="521"/>
        <v>2.4988437503524322E-2</v>
      </c>
      <c r="AC310" s="13">
        <f t="shared" si="522"/>
        <v>6.6619645420000657E-4</v>
      </c>
      <c r="AD310" s="13">
        <f t="shared" si="523"/>
        <v>1.3623226110959325E-3</v>
      </c>
      <c r="AE310" s="13">
        <f t="shared" si="524"/>
        <v>2.5215254929425515E-3</v>
      </c>
      <c r="AF310" s="13">
        <f t="shared" si="525"/>
        <v>2.3335481477637504E-3</v>
      </c>
      <c r="AG310" s="13">
        <f t="shared" si="526"/>
        <v>1.4397228908116092E-3</v>
      </c>
      <c r="AH310" s="13">
        <f t="shared" si="527"/>
        <v>3.3448099703124165E-2</v>
      </c>
      <c r="AI310" s="13">
        <f t="shared" si="528"/>
        <v>2.7811984358583043E-2</v>
      </c>
      <c r="AJ310" s="13">
        <f t="shared" si="529"/>
        <v>1.1562786538360797E-2</v>
      </c>
      <c r="AK310" s="13">
        <f t="shared" si="530"/>
        <v>3.204806264041044E-3</v>
      </c>
      <c r="AL310" s="13">
        <f t="shared" si="531"/>
        <v>4.1011554772741476E-5</v>
      </c>
      <c r="AM310" s="13">
        <f t="shared" si="532"/>
        <v>2.2655334974145121E-4</v>
      </c>
      <c r="AN310" s="13">
        <f t="shared" si="533"/>
        <v>4.1932802276917642E-4</v>
      </c>
      <c r="AO310" s="13">
        <f t="shared" si="534"/>
        <v>3.8806751451738792E-4</v>
      </c>
      <c r="AP310" s="13">
        <f t="shared" si="535"/>
        <v>2.3942496509723351E-4</v>
      </c>
      <c r="AQ310" s="13">
        <f t="shared" si="536"/>
        <v>1.1078802998320095E-4</v>
      </c>
      <c r="AR310" s="13">
        <f t="shared" si="537"/>
        <v>1.2381830178104958E-2</v>
      </c>
      <c r="AS310" s="13">
        <f t="shared" si="538"/>
        <v>1.0295450871665571E-2</v>
      </c>
      <c r="AT310" s="13">
        <f t="shared" si="539"/>
        <v>4.2803166868785993E-3</v>
      </c>
      <c r="AU310" s="13">
        <f t="shared" si="540"/>
        <v>1.1863563929575597E-3</v>
      </c>
      <c r="AV310" s="13">
        <f t="shared" si="541"/>
        <v>2.4661285497153969E-4</v>
      </c>
      <c r="AW310" s="13">
        <f t="shared" si="542"/>
        <v>1.7532653867774753E-6</v>
      </c>
      <c r="AX310" s="13">
        <f t="shared" si="543"/>
        <v>3.1396393593451833E-5</v>
      </c>
      <c r="AY310" s="13">
        <f t="shared" si="544"/>
        <v>5.8111644178511111E-5</v>
      </c>
      <c r="AZ310" s="13">
        <f t="shared" si="545"/>
        <v>5.377947596239523E-5</v>
      </c>
      <c r="BA310" s="13">
        <f t="shared" si="546"/>
        <v>3.3180177864815972E-5</v>
      </c>
      <c r="BB310" s="13">
        <f t="shared" si="547"/>
        <v>1.5353313463540928E-5</v>
      </c>
      <c r="BC310" s="13">
        <f t="shared" si="548"/>
        <v>5.6834953753447489E-6</v>
      </c>
      <c r="BD310" s="13">
        <f t="shared" si="549"/>
        <v>3.8195921422583029E-3</v>
      </c>
      <c r="BE310" s="13">
        <f t="shared" si="550"/>
        <v>3.1759782426961716E-3</v>
      </c>
      <c r="BF310" s="13">
        <f t="shared" si="551"/>
        <v>1.3204077061635827E-3</v>
      </c>
      <c r="BG310" s="13">
        <f t="shared" si="552"/>
        <v>3.6597154792766909E-4</v>
      </c>
      <c r="BH310" s="13">
        <f t="shared" si="553"/>
        <v>7.6076033145315412E-5</v>
      </c>
      <c r="BI310" s="13">
        <f t="shared" si="554"/>
        <v>1.2651394026447087E-5</v>
      </c>
      <c r="BJ310" s="14">
        <f t="shared" si="555"/>
        <v>0.16343136870651717</v>
      </c>
      <c r="BK310" s="14">
        <f t="shared" si="556"/>
        <v>0.22185938464431584</v>
      </c>
      <c r="BL310" s="14">
        <f t="shared" si="557"/>
        <v>0.53946310621925275</v>
      </c>
      <c r="BM310" s="14">
        <f t="shared" si="558"/>
        <v>0.49903647971825693</v>
      </c>
      <c r="BN310" s="14">
        <f t="shared" si="559"/>
        <v>0.49794599761354241</v>
      </c>
    </row>
    <row r="311" spans="1:66" x14ac:dyDescent="0.25">
      <c r="A311" t="s">
        <v>196</v>
      </c>
      <c r="B311" t="s">
        <v>199</v>
      </c>
      <c r="C311" t="s">
        <v>198</v>
      </c>
      <c r="D311" s="11">
        <v>44382</v>
      </c>
      <c r="E311" s="10">
        <f>VLOOKUP(A311,home!$A$2:$E$405,3,FALSE)</f>
        <v>1.6077999999999999</v>
      </c>
      <c r="F311" s="10">
        <f>VLOOKUP(B311,home!$B$2:$E$405,3,FALSE)</f>
        <v>1.0975999999999999</v>
      </c>
      <c r="G311" s="10">
        <f>VLOOKUP(C311,away!$B$2:$E$405,4,FALSE)</f>
        <v>1.6464000000000001</v>
      </c>
      <c r="H311" s="10">
        <f>VLOOKUP(A311,away!$A$2:$E$405,3,FALSE)</f>
        <v>1.3987000000000001</v>
      </c>
      <c r="I311" s="10">
        <f>VLOOKUP(C311,away!$B$2:$E$405,3,FALSE)</f>
        <v>0.96730000000000005</v>
      </c>
      <c r="J311" s="10">
        <f>VLOOKUP(B311,home!$B$2:$E$405,4,FALSE)</f>
        <v>1.1355</v>
      </c>
      <c r="K311" s="12">
        <f t="shared" si="504"/>
        <v>2.905437115392</v>
      </c>
      <c r="L311" s="12">
        <f t="shared" si="505"/>
        <v>1.5362889301050002</v>
      </c>
      <c r="M311" s="13">
        <f t="shared" si="506"/>
        <v>1.1775595754506318E-2</v>
      </c>
      <c r="N311" s="13">
        <f t="shared" si="507"/>
        <v>3.4213252960995116E-2</v>
      </c>
      <c r="O311" s="13">
        <f t="shared" si="508"/>
        <v>1.8090717403039493E-2</v>
      </c>
      <c r="P311" s="13">
        <f t="shared" si="509"/>
        <v>5.2561441786858919E-2</v>
      </c>
      <c r="Q311" s="13">
        <f t="shared" si="510"/>
        <v>4.9702227495585241E-2</v>
      </c>
      <c r="R311" s="13">
        <f t="shared" si="511"/>
        <v>1.3896284441973729E-2</v>
      </c>
      <c r="S311" s="13">
        <f t="shared" si="512"/>
        <v>5.8653193016924857E-2</v>
      </c>
      <c r="T311" s="13">
        <f t="shared" si="513"/>
        <v>7.6356981903027962E-2</v>
      </c>
      <c r="U311" s="13">
        <f t="shared" si="514"/>
        <v>4.0374780583754877E-2</v>
      </c>
      <c r="V311" s="13">
        <f t="shared" si="515"/>
        <v>2.9089317476242008E-2</v>
      </c>
      <c r="W311" s="13">
        <f t="shared" si="516"/>
        <v>4.8135565494443373E-2</v>
      </c>
      <c r="X311" s="13">
        <f t="shared" si="517"/>
        <v>7.395013641345756E-2</v>
      </c>
      <c r="Y311" s="13">
        <f t="shared" si="518"/>
        <v>5.6804387975874782E-2</v>
      </c>
      <c r="Z311" s="13">
        <f t="shared" si="519"/>
        <v>7.1162359859315268E-3</v>
      </c>
      <c r="AA311" s="13">
        <f t="shared" si="520"/>
        <v>2.067577615541364E-2</v>
      </c>
      <c r="AB311" s="13">
        <f t="shared" si="521"/>
        <v>3.0036083715737856E-2</v>
      </c>
      <c r="AC311" s="13">
        <f t="shared" si="522"/>
        <v>8.1151757574656012E-3</v>
      </c>
      <c r="AD311" s="13">
        <f t="shared" si="523"/>
        <v>3.4963714639484562E-2</v>
      </c>
      <c r="AE311" s="13">
        <f t="shared" si="524"/>
        <v>5.3714367755990269E-2</v>
      </c>
      <c r="AF311" s="13">
        <f t="shared" si="525"/>
        <v>4.1260394285558416E-2</v>
      </c>
      <c r="AG311" s="13">
        <f t="shared" si="526"/>
        <v>2.1129295664223668E-2</v>
      </c>
      <c r="AH311" s="13">
        <f t="shared" si="527"/>
        <v>2.7331486423003621E-3</v>
      </c>
      <c r="AI311" s="13">
        <f t="shared" si="528"/>
        <v>7.9409915072227253E-3</v>
      </c>
      <c r="AJ311" s="13">
        <f t="shared" si="529"/>
        <v>1.1536025729048785E-2</v>
      </c>
      <c r="AK311" s="13">
        <f t="shared" si="530"/>
        <v>1.1172399105765131E-2</v>
      </c>
      <c r="AL311" s="13">
        <f t="shared" si="531"/>
        <v>1.4489129792110095E-3</v>
      </c>
      <c r="AM311" s="13">
        <f t="shared" si="532"/>
        <v>2.031697484110661E-2</v>
      </c>
      <c r="AN311" s="13">
        <f t="shared" si="533"/>
        <v>3.1212743541613876E-2</v>
      </c>
      <c r="AO311" s="13">
        <f t="shared" si="534"/>
        <v>2.3975896190593874E-2</v>
      </c>
      <c r="AP311" s="13">
        <f t="shared" si="535"/>
        <v>1.2277967968985339E-2</v>
      </c>
      <c r="AQ311" s="13">
        <f t="shared" si="536"/>
        <v>4.7156265687339875E-3</v>
      </c>
      <c r="AR311" s="13">
        <f t="shared" si="537"/>
        <v>8.3978120069951099E-4</v>
      </c>
      <c r="AS311" s="13">
        <f t="shared" si="538"/>
        <v>2.4399314693208177E-3</v>
      </c>
      <c r="AT311" s="13">
        <f t="shared" si="539"/>
        <v>3.5445337249888206E-3</v>
      </c>
      <c r="AU311" s="13">
        <f t="shared" si="540"/>
        <v>3.4328066137803929E-3</v>
      </c>
      <c r="AV311" s="13">
        <f t="shared" si="541"/>
        <v>2.4934509364101715E-3</v>
      </c>
      <c r="AW311" s="13">
        <f t="shared" si="542"/>
        <v>1.7964874323020492E-4</v>
      </c>
      <c r="AX311" s="13">
        <f t="shared" si="543"/>
        <v>9.8382821293061112E-3</v>
      </c>
      <c r="AY311" s="13">
        <f t="shared" si="544"/>
        <v>1.5114443926502828E-2</v>
      </c>
      <c r="AZ311" s="13">
        <f t="shared" si="545"/>
        <v>1.1610076444489525E-2</v>
      </c>
      <c r="BA311" s="13">
        <f t="shared" si="546"/>
        <v>5.9454773064473599E-3</v>
      </c>
      <c r="BB311" s="13">
        <f t="shared" si="547"/>
        <v>2.2834927425213936E-3</v>
      </c>
      <c r="BC311" s="13">
        <f t="shared" si="548"/>
        <v>7.0162092446214455E-4</v>
      </c>
      <c r="BD311" s="13">
        <f t="shared" si="549"/>
        <v>2.1502442705749076E-4</v>
      </c>
      <c r="BE311" s="13">
        <f t="shared" si="550"/>
        <v>6.2473995108873351E-4</v>
      </c>
      <c r="BF311" s="13">
        <f t="shared" si="551"/>
        <v>9.0757132068069459E-4</v>
      </c>
      <c r="BG311" s="13">
        <f t="shared" si="552"/>
        <v>8.7896379999034162E-4</v>
      </c>
      <c r="BH311" s="13">
        <f t="shared" si="553"/>
        <v>6.3844351189448235E-4</v>
      </c>
      <c r="BI311" s="13">
        <f t="shared" si="554"/>
        <v>3.7099149510788848E-4</v>
      </c>
      <c r="BJ311" s="14">
        <f t="shared" si="555"/>
        <v>0.62822292717340411</v>
      </c>
      <c r="BK311" s="14">
        <f t="shared" si="556"/>
        <v>0.17675808069771154</v>
      </c>
      <c r="BL311" s="14">
        <f t="shared" si="557"/>
        <v>0.17284244573527591</v>
      </c>
      <c r="BM311" s="14">
        <f t="shared" si="558"/>
        <v>0.78976537456609164</v>
      </c>
      <c r="BN311" s="14">
        <f t="shared" si="559"/>
        <v>0.18023951984295883</v>
      </c>
    </row>
    <row r="312" spans="1:66" x14ac:dyDescent="0.25">
      <c r="A312" t="s">
        <v>32</v>
      </c>
      <c r="B312" t="s">
        <v>311</v>
      </c>
      <c r="C312" t="s">
        <v>310</v>
      </c>
      <c r="D312" s="11">
        <v>44382</v>
      </c>
      <c r="E312" s="10">
        <f>VLOOKUP(A312,home!$A$2:$E$405,3,FALSE)</f>
        <v>1.268</v>
      </c>
      <c r="F312" s="10">
        <f>VLOOKUP(B312,home!$B$2:$E$405,3,FALSE)</f>
        <v>0.88139999999999996</v>
      </c>
      <c r="G312" s="10">
        <f>VLOOKUP(C312,away!$B$2:$E$405,4,FALSE)</f>
        <v>0.92779999999999996</v>
      </c>
      <c r="H312" s="10">
        <f>VLOOKUP(A312,away!$A$2:$E$405,3,FALSE)</f>
        <v>1.1471</v>
      </c>
      <c r="I312" s="10">
        <f>VLOOKUP(C312,away!$B$2:$E$405,3,FALSE)</f>
        <v>0.92300000000000004</v>
      </c>
      <c r="J312" s="10">
        <f>VLOOKUP(B312,home!$B$2:$E$405,4,FALSE)</f>
        <v>1.2306999999999999</v>
      </c>
      <c r="K312" s="12">
        <f t="shared" si="504"/>
        <v>1.0369233825599999</v>
      </c>
      <c r="L312" s="12">
        <f t="shared" si="505"/>
        <v>1.3030323003100002</v>
      </c>
      <c r="M312" s="13">
        <f t="shared" si="506"/>
        <v>9.6331907289554597E-2</v>
      </c>
      <c r="N312" s="13">
        <f t="shared" si="507"/>
        <v>9.9888807155141271E-2</v>
      </c>
      <c r="O312" s="13">
        <f t="shared" si="508"/>
        <v>0.12552358674875799</v>
      </c>
      <c r="P312" s="13">
        <f t="shared" si="509"/>
        <v>0.13015834216258573</v>
      </c>
      <c r="Q312" s="13">
        <f t="shared" si="510"/>
        <v>5.1788519897596301E-2</v>
      </c>
      <c r="R312" s="13">
        <f t="shared" si="511"/>
        <v>8.1780643992198004E-2</v>
      </c>
      <c r="S312" s="13">
        <f t="shared" si="512"/>
        <v>4.3965687255601814E-2</v>
      </c>
      <c r="T312" s="13">
        <f t="shared" si="513"/>
        <v>6.7482114211815117E-2</v>
      </c>
      <c r="U312" s="13">
        <f t="shared" si="514"/>
        <v>8.4800261996325094E-2</v>
      </c>
      <c r="V312" s="13">
        <f t="shared" si="515"/>
        <v>6.6004448419118653E-3</v>
      </c>
      <c r="W312" s="13">
        <f t="shared" si="516"/>
        <v>1.7900242409997137E-2</v>
      </c>
      <c r="X312" s="13">
        <f t="shared" si="517"/>
        <v>2.3324594043605189E-2</v>
      </c>
      <c r="Y312" s="13">
        <f t="shared" si="518"/>
        <v>1.5196349715217902E-2</v>
      </c>
      <c r="Z312" s="13">
        <f t="shared" si="519"/>
        <v>3.5520940220662316E-2</v>
      </c>
      <c r="AA312" s="13">
        <f t="shared" si="520"/>
        <v>3.6832493485320722E-2</v>
      </c>
      <c r="AB312" s="13">
        <f t="shared" si="521"/>
        <v>1.9096236866458959E-2</v>
      </c>
      <c r="AC312" s="13">
        <f t="shared" si="522"/>
        <v>5.5738473778510511E-4</v>
      </c>
      <c r="AD312" s="13">
        <f t="shared" si="523"/>
        <v>4.6402949771045489E-3</v>
      </c>
      <c r="AE312" s="13">
        <f t="shared" si="524"/>
        <v>6.0464542381334797E-3</v>
      </c>
      <c r="AF312" s="13">
        <f t="shared" si="525"/>
        <v>3.9393625873171099E-3</v>
      </c>
      <c r="AG312" s="13">
        <f t="shared" si="526"/>
        <v>1.7110388979689889E-3</v>
      </c>
      <c r="AH312" s="13">
        <f t="shared" si="527"/>
        <v>1.1571233111225912E-2</v>
      </c>
      <c r="AI312" s="13">
        <f t="shared" si="528"/>
        <v>1.1998482178082645E-2</v>
      </c>
      <c r="AJ312" s="13">
        <f t="shared" si="529"/>
        <v>6.2207533628416654E-3</v>
      </c>
      <c r="AK312" s="13">
        <f t="shared" si="530"/>
        <v>2.1501482063564247E-3</v>
      </c>
      <c r="AL312" s="13">
        <f t="shared" si="531"/>
        <v>3.0124296490371007E-5</v>
      </c>
      <c r="AM312" s="13">
        <f t="shared" si="532"/>
        <v>9.6232607274708559E-4</v>
      </c>
      <c r="AN312" s="13">
        <f t="shared" si="533"/>
        <v>1.2539419562199235E-3</v>
      </c>
      <c r="AO312" s="13">
        <f t="shared" si="534"/>
        <v>8.1696343583423435E-4</v>
      </c>
      <c r="AP312" s="13">
        <f t="shared" si="535"/>
        <v>3.5484324835474782E-4</v>
      </c>
      <c r="AQ312" s="13">
        <f t="shared" si="536"/>
        <v>1.1559305353829E-4</v>
      </c>
      <c r="AR312" s="13">
        <f t="shared" si="537"/>
        <v>3.0155380996687883E-3</v>
      </c>
      <c r="AS312" s="13">
        <f t="shared" si="538"/>
        <v>3.1268819665471147E-3</v>
      </c>
      <c r="AT312" s="13">
        <f t="shared" si="539"/>
        <v>1.6211685128089493E-3</v>
      </c>
      <c r="AU312" s="13">
        <f t="shared" si="540"/>
        <v>5.6034251266720667E-4</v>
      </c>
      <c r="AV312" s="13">
        <f t="shared" si="541"/>
        <v>1.452580634067624E-4</v>
      </c>
      <c r="AW312" s="13">
        <f t="shared" si="542"/>
        <v>1.1306189542207075E-6</v>
      </c>
      <c r="AX312" s="13">
        <f t="shared" si="543"/>
        <v>1.6630973441309803E-4</v>
      </c>
      <c r="AY312" s="13">
        <f t="shared" si="544"/>
        <v>2.1670695579624431E-4</v>
      </c>
      <c r="AZ312" s="13">
        <f t="shared" si="545"/>
        <v>1.411880815521789E-4</v>
      </c>
      <c r="BA312" s="13">
        <f t="shared" si="546"/>
        <v>6.1324210227097189E-5</v>
      </c>
      <c r="BB312" s="13">
        <f t="shared" si="547"/>
        <v>1.9976856679227133E-5</v>
      </c>
      <c r="BC312" s="13">
        <f t="shared" si="548"/>
        <v>5.2060979023393047E-6</v>
      </c>
      <c r="BD312" s="13">
        <f t="shared" si="549"/>
        <v>6.5489059111397752E-4</v>
      </c>
      <c r="BE312" s="13">
        <f t="shared" si="550"/>
        <v>6.790713669446234E-4</v>
      </c>
      <c r="BF312" s="13">
        <f t="shared" si="551"/>
        <v>3.5207248940593086E-4</v>
      </c>
      <c r="BG312" s="13">
        <f t="shared" si="552"/>
        <v>1.2169073220703918E-4</v>
      </c>
      <c r="BH312" s="13">
        <f t="shared" si="553"/>
        <v>3.1545991416581552E-5</v>
      </c>
      <c r="BI312" s="13">
        <f t="shared" si="554"/>
        <v>6.5421552251780949E-6</v>
      </c>
      <c r="BJ312" s="14">
        <f t="shared" si="555"/>
        <v>0.29603215783716147</v>
      </c>
      <c r="BK312" s="14">
        <f t="shared" si="556"/>
        <v>0.2778605975397257</v>
      </c>
      <c r="BL312" s="14">
        <f t="shared" si="557"/>
        <v>0.3902888424289796</v>
      </c>
      <c r="BM312" s="14">
        <f t="shared" si="558"/>
        <v>0.41401515444385323</v>
      </c>
      <c r="BN312" s="14">
        <f t="shared" si="559"/>
        <v>0.58547180724583381</v>
      </c>
    </row>
    <row r="313" spans="1:66" s="10" customFormat="1" x14ac:dyDescent="0.25">
      <c r="A313" t="s">
        <v>32</v>
      </c>
      <c r="B313" t="s">
        <v>212</v>
      </c>
      <c r="C313" t="s">
        <v>211</v>
      </c>
      <c r="D313" s="11">
        <v>44382</v>
      </c>
      <c r="E313" s="10">
        <f>VLOOKUP(A313,home!$A$2:$E$405,3,FALSE)</f>
        <v>1.268</v>
      </c>
      <c r="F313" s="10">
        <f>VLOOKUP(B313,home!$B$2:$E$405,3,FALSE)</f>
        <v>0.78859999999999997</v>
      </c>
      <c r="G313" s="10">
        <f>VLOOKUP(C313,away!$B$2:$E$405,4,FALSE)</f>
        <v>1.6700999999999999</v>
      </c>
      <c r="H313" s="10">
        <f>VLOOKUP(A313,away!$A$2:$E$405,3,FALSE)</f>
        <v>1.1471</v>
      </c>
      <c r="I313" s="10">
        <f>VLOOKUP(C313,away!$B$2:$E$405,3,FALSE)</f>
        <v>0.92300000000000004</v>
      </c>
      <c r="J313" s="10">
        <f>VLOOKUP(B313,home!$B$2:$E$405,4,FALSE)</f>
        <v>1.1282000000000001</v>
      </c>
      <c r="K313" s="12">
        <f t="shared" si="504"/>
        <v>1.6700078104799998</v>
      </c>
      <c r="L313" s="12">
        <f t="shared" si="505"/>
        <v>1.1945080370600003</v>
      </c>
      <c r="M313" s="13">
        <f t="shared" si="506"/>
        <v>5.7010726334753722E-2</v>
      </c>
      <c r="N313" s="13">
        <f t="shared" si="507"/>
        <v>9.5208358260176526E-2</v>
      </c>
      <c r="O313" s="13">
        <f t="shared" si="508"/>
        <v>6.8099770805491525E-2</v>
      </c>
      <c r="P313" s="13">
        <f t="shared" si="509"/>
        <v>0.11372714913706872</v>
      </c>
      <c r="Q313" s="13">
        <f t="shared" si="510"/>
        <v>7.949935095873642E-2</v>
      </c>
      <c r="R313" s="13">
        <f t="shared" si="511"/>
        <v>4.0672861774551816E-2</v>
      </c>
      <c r="S313" s="13">
        <f t="shared" si="512"/>
        <v>5.6716802619302002E-2</v>
      </c>
      <c r="T313" s="13">
        <f t="shared" si="513"/>
        <v>9.4962613661264281E-2</v>
      </c>
      <c r="U313" s="13">
        <f t="shared" si="514"/>
        <v>6.7923996838074957E-2</v>
      </c>
      <c r="V313" s="13">
        <f t="shared" si="515"/>
        <v>1.2571202112600384E-2</v>
      </c>
      <c r="W313" s="13">
        <f t="shared" si="516"/>
        <v>4.4254845676393484E-2</v>
      </c>
      <c r="X313" s="13">
        <f t="shared" si="517"/>
        <v>5.2862768839302014E-2</v>
      </c>
      <c r="Y313" s="13">
        <f t="shared" si="518"/>
        <v>3.157250111989561E-2</v>
      </c>
      <c r="Z313" s="13">
        <f t="shared" si="519"/>
        <v>1.6194686759977529E-2</v>
      </c>
      <c r="AA313" s="13">
        <f t="shared" si="520"/>
        <v>2.7045253377439515E-2</v>
      </c>
      <c r="AB313" s="13">
        <f t="shared" si="521"/>
        <v>2.2582892188367294E-2</v>
      </c>
      <c r="AC313" s="13">
        <f t="shared" si="522"/>
        <v>1.5673442848030354E-3</v>
      </c>
      <c r="AD313" s="13">
        <f t="shared" si="523"/>
        <v>1.8476484482791048E-2</v>
      </c>
      <c r="AE313" s="13">
        <f t="shared" si="524"/>
        <v>2.207030921130829E-2</v>
      </c>
      <c r="AF313" s="13">
        <f t="shared" si="525"/>
        <v>1.3181580866653558E-2</v>
      </c>
      <c r="AG313" s="13">
        <f t="shared" si="526"/>
        <v>5.2485014287913306E-3</v>
      </c>
      <c r="AH313" s="13">
        <f t="shared" si="527"/>
        <v>4.8361708731155849E-3</v>
      </c>
      <c r="AI313" s="13">
        <f t="shared" si="528"/>
        <v>8.0764431309189068E-3</v>
      </c>
      <c r="AJ313" s="13">
        <f t="shared" si="529"/>
        <v>6.7438615547660598E-3</v>
      </c>
      <c r="AK313" s="13">
        <f t="shared" si="530"/>
        <v>3.7541004897517043E-3</v>
      </c>
      <c r="AL313" s="13">
        <f t="shared" si="531"/>
        <v>1.2506390196138662E-4</v>
      </c>
      <c r="AM313" s="13">
        <f t="shared" si="532"/>
        <v>6.1711746792947131E-3</v>
      </c>
      <c r="AN313" s="13">
        <f t="shared" si="533"/>
        <v>7.3715177525187038E-3</v>
      </c>
      <c r="AO313" s="13">
        <f t="shared" si="534"/>
        <v>4.4026686003570325E-3</v>
      </c>
      <c r="AP313" s="13">
        <f t="shared" si="535"/>
        <v>1.7530076758793917E-3</v>
      </c>
      <c r="AQ313" s="13">
        <f t="shared" si="536"/>
        <v>5.2349543946645153E-4</v>
      </c>
      <c r="AR313" s="13">
        <f t="shared" si="537"/>
        <v>1.1553689953064086E-3</v>
      </c>
      <c r="AS313" s="13">
        <f t="shared" si="538"/>
        <v>1.9294752461481326E-3</v>
      </c>
      <c r="AT313" s="13">
        <f t="shared" si="539"/>
        <v>1.6111193655976011E-3</v>
      </c>
      <c r="AU313" s="13">
        <f t="shared" si="540"/>
        <v>8.968606413878586E-4</v>
      </c>
      <c r="AV313" s="13">
        <f t="shared" si="541"/>
        <v>3.7444106900745664E-4</v>
      </c>
      <c r="AW313" s="13">
        <f t="shared" si="542"/>
        <v>6.9300609164274874E-6</v>
      </c>
      <c r="AX313" s="13">
        <f t="shared" si="543"/>
        <v>1.7176516523764278E-3</v>
      </c>
      <c r="AY313" s="13">
        <f t="shared" si="544"/>
        <v>2.0517487036330324E-3</v>
      </c>
      <c r="AZ313" s="13">
        <f t="shared" si="545"/>
        <v>1.2254151582585474E-3</v>
      </c>
      <c r="BA313" s="13">
        <f t="shared" si="546"/>
        <v>4.8792275175832883E-4</v>
      </c>
      <c r="BB313" s="13">
        <f t="shared" si="547"/>
        <v>1.4570691210993882E-4</v>
      </c>
      <c r="BC313" s="13">
        <f t="shared" si="548"/>
        <v>3.4809615514103395E-5</v>
      </c>
      <c r="BD313" s="13">
        <f t="shared" si="549"/>
        <v>2.3001625844390686E-4</v>
      </c>
      <c r="BE313" s="13">
        <f t="shared" si="550"/>
        <v>3.8412894813871063E-4</v>
      </c>
      <c r="BF313" s="13">
        <f t="shared" si="551"/>
        <v>3.2074917181155685E-4</v>
      </c>
      <c r="BG313" s="13">
        <f t="shared" si="552"/>
        <v>1.7855120737676373E-4</v>
      </c>
      <c r="BH313" s="13">
        <f t="shared" si="553"/>
        <v>7.454547772245743E-5</v>
      </c>
      <c r="BI313" s="13">
        <f t="shared" si="554"/>
        <v>2.4898306006493339E-5</v>
      </c>
      <c r="BJ313" s="14">
        <f t="shared" si="555"/>
        <v>0.4832224334464793</v>
      </c>
      <c r="BK313" s="14">
        <f t="shared" si="556"/>
        <v>0.24377003709412229</v>
      </c>
      <c r="BL313" s="14">
        <f t="shared" si="557"/>
        <v>0.25691550571942467</v>
      </c>
      <c r="BM313" s="14">
        <f t="shared" si="558"/>
        <v>0.54383962710650835</v>
      </c>
      <c r="BN313" s="14">
        <f t="shared" si="559"/>
        <v>0.45421821727077877</v>
      </c>
    </row>
    <row r="314" spans="1:66" x14ac:dyDescent="0.25">
      <c r="A314" t="s">
        <v>340</v>
      </c>
      <c r="B314" t="s">
        <v>418</v>
      </c>
      <c r="C314" t="s">
        <v>378</v>
      </c>
      <c r="D314" s="11">
        <v>44382</v>
      </c>
      <c r="E314" s="10">
        <f>VLOOKUP(A314,home!$A$2:$E$405,3,FALSE)</f>
        <v>1.3684000000000001</v>
      </c>
      <c r="F314" s="10">
        <f>VLOOKUP(B314,home!$B$2:$E$405,3,FALSE)</f>
        <v>1.3077000000000001</v>
      </c>
      <c r="G314" s="10">
        <f>VLOOKUP(C314,away!$B$2:$E$405,4,FALSE)</f>
        <v>1.2307999999999999</v>
      </c>
      <c r="H314" s="10">
        <f>VLOOKUP(A314,away!$A$2:$E$405,3,FALSE)</f>
        <v>1.1395</v>
      </c>
      <c r="I314" s="10">
        <f>VLOOKUP(C314,away!$B$2:$E$405,3,FALSE)</f>
        <v>0.73899999999999999</v>
      </c>
      <c r="J314" s="10">
        <f>VLOOKUP(B314,home!$B$2:$E$405,4,FALSE)</f>
        <v>0.97</v>
      </c>
      <c r="K314" s="12">
        <f t="shared" si="504"/>
        <v>2.202463281744</v>
      </c>
      <c r="L314" s="12">
        <f t="shared" si="505"/>
        <v>0.81682778499999997</v>
      </c>
      <c r="M314" s="13">
        <f t="shared" si="506"/>
        <v>4.8835827434954994E-2</v>
      </c>
      <c r="N314" s="13">
        <f t="shared" si="507"/>
        <v>0.10755911675907463</v>
      </c>
      <c r="O314" s="13">
        <f t="shared" si="508"/>
        <v>3.9890460752336515E-2</v>
      </c>
      <c r="P314" s="13">
        <f t="shared" si="509"/>
        <v>8.7857275098871299E-2</v>
      </c>
      <c r="Q314" s="13">
        <f t="shared" si="510"/>
        <v>0.11844750263933883</v>
      </c>
      <c r="R314" s="13">
        <f t="shared" si="511"/>
        <v>1.6291818349480233E-2</v>
      </c>
      <c r="S314" s="13">
        <f t="shared" si="512"/>
        <v>3.9514538778316233E-2</v>
      </c>
      <c r="T314" s="13">
        <f t="shared" si="513"/>
        <v>9.6751211219672784E-2</v>
      </c>
      <c r="U314" s="13">
        <f t="shared" si="514"/>
        <v>3.5882131707573352E-2</v>
      </c>
      <c r="V314" s="13">
        <f t="shared" si="515"/>
        <v>7.8986630335313307E-3</v>
      </c>
      <c r="W314" s="13">
        <f t="shared" si="516"/>
        <v>8.6958758459139751E-2</v>
      </c>
      <c r="X314" s="13">
        <f t="shared" si="517"/>
        <v>7.1030330058529129E-2</v>
      </c>
      <c r="Y314" s="13">
        <f t="shared" si="518"/>
        <v>2.9009773584763632E-2</v>
      </c>
      <c r="Z314" s="13">
        <f t="shared" si="519"/>
        <v>4.4358699653427652E-3</v>
      </c>
      <c r="AA314" s="13">
        <f t="shared" si="520"/>
        <v>9.7698407212584697E-3</v>
      </c>
      <c r="AB314" s="13">
        <f t="shared" si="521"/>
        <v>1.0758857728529551E-2</v>
      </c>
      <c r="AC314" s="13">
        <f t="shared" si="522"/>
        <v>8.8812231651871551E-4</v>
      </c>
      <c r="AD314" s="13">
        <f t="shared" si="523"/>
        <v>4.7880868133075197E-2</v>
      </c>
      <c r="AE314" s="13">
        <f t="shared" si="524"/>
        <v>3.9110423461016897E-2</v>
      </c>
      <c r="AF314" s="13">
        <f t="shared" si="525"/>
        <v>1.5973240283037232E-2</v>
      </c>
      <c r="AG314" s="13">
        <f t="shared" si="526"/>
        <v>4.3491288265553587E-3</v>
      </c>
      <c r="AH314" s="13">
        <f t="shared" si="527"/>
        <v>9.0583545958473921E-4</v>
      </c>
      <c r="AI314" s="13">
        <f t="shared" si="528"/>
        <v>1.9950693390370891E-3</v>
      </c>
      <c r="AJ314" s="13">
        <f t="shared" si="529"/>
        <v>2.1970334818812308E-3</v>
      </c>
      <c r="AK314" s="13">
        <f t="shared" si="530"/>
        <v>1.6129618575351939E-3</v>
      </c>
      <c r="AL314" s="13">
        <f t="shared" si="531"/>
        <v>6.3910461464184712E-5</v>
      </c>
      <c r="AM314" s="13">
        <f t="shared" si="532"/>
        <v>2.1091170792224896E-2</v>
      </c>
      <c r="AN314" s="13">
        <f t="shared" si="533"/>
        <v>1.7227854321269755E-2</v>
      </c>
      <c r="AO314" s="13">
        <f t="shared" si="534"/>
        <v>7.0360950427727255E-3</v>
      </c>
      <c r="AP314" s="13">
        <f t="shared" si="535"/>
        <v>1.9157593096125088E-3</v>
      </c>
      <c r="AQ314" s="13">
        <f t="shared" si="536"/>
        <v>3.9121135836597858E-4</v>
      </c>
      <c r="AR314" s="13">
        <f t="shared" si="537"/>
        <v>1.4798231440541195E-4</v>
      </c>
      <c r="AS314" s="13">
        <f t="shared" si="538"/>
        <v>3.2592561382541597E-4</v>
      </c>
      <c r="AT314" s="13">
        <f t="shared" si="539"/>
        <v>3.5891959851517673E-4</v>
      </c>
      <c r="AU314" s="13">
        <f t="shared" si="540"/>
        <v>2.6350241227599165E-4</v>
      </c>
      <c r="AV314" s="13">
        <f t="shared" si="541"/>
        <v>1.4508859692221029E-4</v>
      </c>
      <c r="AW314" s="13">
        <f t="shared" si="542"/>
        <v>3.1938067293100945E-6</v>
      </c>
      <c r="AX314" s="13">
        <f t="shared" si="543"/>
        <v>7.7420882064778056E-3</v>
      </c>
      <c r="AY314" s="13">
        <f t="shared" si="544"/>
        <v>6.3239527609718887E-3</v>
      </c>
      <c r="AZ314" s="13">
        <f t="shared" si="545"/>
        <v>2.5827901630946508E-3</v>
      </c>
      <c r="BA314" s="13">
        <f t="shared" si="546"/>
        <v>7.0323158934679751E-4</v>
      </c>
      <c r="BB314" s="13">
        <f t="shared" si="547"/>
        <v>1.4360477536704352E-4</v>
      </c>
      <c r="BC314" s="13">
        <f t="shared" si="548"/>
        <v>2.346007411569695E-5</v>
      </c>
      <c r="BD314" s="13">
        <f t="shared" si="549"/>
        <v>2.0146011015824364E-5</v>
      </c>
      <c r="BE314" s="13">
        <f t="shared" si="550"/>
        <v>4.4370849535963302E-5</v>
      </c>
      <c r="BF314" s="13">
        <f t="shared" si="551"/>
        <v>4.8862583441373502E-5</v>
      </c>
      <c r="BG314" s="13">
        <f t="shared" si="552"/>
        <v>3.5872681960259169E-5</v>
      </c>
      <c r="BH314" s="13">
        <f t="shared" si="553"/>
        <v>1.9752066208787801E-5</v>
      </c>
      <c r="BI314" s="13">
        <f t="shared" si="554"/>
        <v>8.7006401126863076E-6</v>
      </c>
      <c r="BJ314" s="14">
        <f t="shared" si="555"/>
        <v>0.68225157181782325</v>
      </c>
      <c r="BK314" s="14">
        <f t="shared" si="556"/>
        <v>0.19138228988462866</v>
      </c>
      <c r="BL314" s="14">
        <f t="shared" si="557"/>
        <v>0.12072313276543546</v>
      </c>
      <c r="BM314" s="14">
        <f t="shared" si="558"/>
        <v>0.57359010444493097</v>
      </c>
      <c r="BN314" s="14">
        <f t="shared" si="559"/>
        <v>0.41888200103405654</v>
      </c>
    </row>
    <row r="315" spans="1:66" x14ac:dyDescent="0.25">
      <c r="A315" t="s">
        <v>342</v>
      </c>
      <c r="B315" t="s">
        <v>426</v>
      </c>
      <c r="C315" t="s">
        <v>348</v>
      </c>
      <c r="D315" s="11">
        <v>44382</v>
      </c>
      <c r="E315" s="10">
        <f>VLOOKUP(A315,home!$A$2:$E$405,3,FALSE)</f>
        <v>1.1741999999999999</v>
      </c>
      <c r="F315" s="10">
        <f>VLOOKUP(B315,home!$B$2:$E$405,3,FALSE)</f>
        <v>0.93679999999999997</v>
      </c>
      <c r="G315" s="10">
        <f>VLOOKUP(C315,away!$B$2:$E$405,4,FALSE)</f>
        <v>0.93679999999999997</v>
      </c>
      <c r="H315" s="10">
        <f>VLOOKUP(A315,away!$A$2:$E$405,3,FALSE)</f>
        <v>0.85970000000000002</v>
      </c>
      <c r="I315" s="10">
        <f>VLOOKUP(C315,away!$B$2:$E$405,3,FALSE)</f>
        <v>1.454</v>
      </c>
      <c r="J315" s="10">
        <f>VLOOKUP(B315,home!$B$2:$E$405,4,FALSE)</f>
        <v>0.69789999999999996</v>
      </c>
      <c r="K315" s="12">
        <f t="shared" si="504"/>
        <v>1.0304711566079998</v>
      </c>
      <c r="L315" s="12">
        <f t="shared" si="505"/>
        <v>0.87237765201999995</v>
      </c>
      <c r="M315" s="13">
        <f t="shared" si="506"/>
        <v>0.14914313320159958</v>
      </c>
      <c r="N315" s="13">
        <f t="shared" si="507"/>
        <v>0.15368769697039331</v>
      </c>
      <c r="O315" s="13">
        <f t="shared" si="508"/>
        <v>0.13010913635731755</v>
      </c>
      <c r="P315" s="13">
        <f t="shared" si="509"/>
        <v>0.13407371222739298</v>
      </c>
      <c r="Q315" s="13">
        <f t="shared" si="510"/>
        <v>7.9185369426750474E-2</v>
      </c>
      <c r="R315" s="13">
        <f t="shared" si="511"/>
        <v>5.6752151440873332E-2</v>
      </c>
      <c r="S315" s="13">
        <f t="shared" si="512"/>
        <v>3.0131726356679798E-2</v>
      </c>
      <c r="T315" s="13">
        <f t="shared" si="513"/>
        <v>6.9079546654844864E-2</v>
      </c>
      <c r="U315" s="13">
        <f t="shared" si="514"/>
        <v>5.8481455135269103E-2</v>
      </c>
      <c r="V315" s="13">
        <f t="shared" si="515"/>
        <v>3.0096907743272588E-3</v>
      </c>
      <c r="W315" s="13">
        <f t="shared" si="516"/>
        <v>2.7199413073205111E-2</v>
      </c>
      <c r="X315" s="13">
        <f t="shared" si="517"/>
        <v>2.3728160113124765E-2</v>
      </c>
      <c r="Y315" s="13">
        <f t="shared" si="518"/>
        <v>1.0349958303121198E-2</v>
      </c>
      <c r="Z315" s="13">
        <f t="shared" si="519"/>
        <v>1.6503102873690847E-2</v>
      </c>
      <c r="AA315" s="13">
        <f t="shared" si="520"/>
        <v>1.7005971505873015E-2</v>
      </c>
      <c r="AB315" s="13">
        <f t="shared" si="521"/>
        <v>8.7620815634498247E-3</v>
      </c>
      <c r="AC315" s="13">
        <f t="shared" si="522"/>
        <v>1.6909947767472221E-4</v>
      </c>
      <c r="AD315" s="13">
        <f t="shared" si="523"/>
        <v>7.0070526621511028E-3</v>
      </c>
      <c r="AE315" s="13">
        <f t="shared" si="524"/>
        <v>6.1127961489878691E-3</v>
      </c>
      <c r="AF315" s="13">
        <f t="shared" si="525"/>
        <v>2.6663333758654671E-3</v>
      </c>
      <c r="AG315" s="13">
        <f t="shared" si="526"/>
        <v>7.7534988331335892E-4</v>
      </c>
      <c r="AH315" s="13">
        <f t="shared" si="527"/>
        <v>3.5992345339987335E-3</v>
      </c>
      <c r="AI315" s="13">
        <f t="shared" si="528"/>
        <v>3.7089073731531299E-3</v>
      </c>
      <c r="AJ315" s="13">
        <f t="shared" si="529"/>
        <v>1.9109610352825218E-3</v>
      </c>
      <c r="AK315" s="13">
        <f t="shared" si="530"/>
        <v>6.5639674275346719E-4</v>
      </c>
      <c r="AL315" s="13">
        <f t="shared" si="531"/>
        <v>6.0805467126447688E-6</v>
      </c>
      <c r="AM315" s="13">
        <f t="shared" si="532"/>
        <v>1.4441131322360027E-3</v>
      </c>
      <c r="AN315" s="13">
        <f t="shared" si="533"/>
        <v>1.2598120235512917E-3</v>
      </c>
      <c r="AO315" s="13">
        <f t="shared" si="534"/>
        <v>5.495159275461203E-4</v>
      </c>
      <c r="AP315" s="13">
        <f t="shared" si="535"/>
        <v>1.5979513820675898E-4</v>
      </c>
      <c r="AQ315" s="13">
        <f t="shared" si="536"/>
        <v>3.4850426868255939E-5</v>
      </c>
      <c r="AR315" s="13">
        <f t="shared" si="537"/>
        <v>6.2797835436782291E-4</v>
      </c>
      <c r="AS315" s="13">
        <f t="shared" si="538"/>
        <v>6.4711358115019887E-4</v>
      </c>
      <c r="AT315" s="13">
        <f t="shared" si="539"/>
        <v>3.33415940212295E-4</v>
      </c>
      <c r="AU315" s="13">
        <f t="shared" si="540"/>
        <v>1.1452516984736915E-4</v>
      </c>
      <c r="AV315" s="13">
        <f t="shared" si="541"/>
        <v>2.9503721058336519E-5</v>
      </c>
      <c r="AW315" s="13">
        <f t="shared" si="542"/>
        <v>1.5183800894182659E-7</v>
      </c>
      <c r="AX315" s="13">
        <f t="shared" si="543"/>
        <v>2.4801948827467242E-4</v>
      </c>
      <c r="AY315" s="13">
        <f t="shared" si="544"/>
        <v>2.1636665883626062E-4</v>
      </c>
      <c r="AZ315" s="13">
        <f t="shared" si="545"/>
        <v>9.4376718905494683E-5</v>
      </c>
      <c r="BA315" s="13">
        <f t="shared" si="546"/>
        <v>2.7444046814709007E-5</v>
      </c>
      <c r="BB315" s="13">
        <f t="shared" si="547"/>
        <v>5.9853932805356989E-6</v>
      </c>
      <c r="BC315" s="13">
        <f t="shared" si="548"/>
        <v>1.0443046672980038E-6</v>
      </c>
      <c r="BD315" s="13">
        <f t="shared" si="549"/>
        <v>9.1305713717130773E-5</v>
      </c>
      <c r="BE315" s="13">
        <f t="shared" si="550"/>
        <v>9.4087904419010667E-5</v>
      </c>
      <c r="BF315" s="13">
        <f t="shared" si="551"/>
        <v>4.8477435844740415E-5</v>
      </c>
      <c r="BG315" s="13">
        <f t="shared" si="552"/>
        <v>1.6651533128106596E-5</v>
      </c>
      <c r="BH315" s="13">
        <f t="shared" si="553"/>
        <v>4.2897311504541057E-6</v>
      </c>
      <c r="BI315" s="13">
        <f t="shared" si="554"/>
        <v>8.8408884402916187E-7</v>
      </c>
      <c r="BJ315" s="14">
        <f t="shared" si="555"/>
        <v>0.38383299987094494</v>
      </c>
      <c r="BK315" s="14">
        <f t="shared" si="556"/>
        <v>0.31674980924322332</v>
      </c>
      <c r="BL315" s="14">
        <f t="shared" si="557"/>
        <v>0.28299452886171023</v>
      </c>
      <c r="BM315" s="14">
        <f t="shared" si="558"/>
        <v>0.29691302640441469</v>
      </c>
      <c r="BN315" s="14">
        <f t="shared" si="559"/>
        <v>0.70295119962432717</v>
      </c>
    </row>
    <row r="316" spans="1:66" x14ac:dyDescent="0.25">
      <c r="A316" t="s">
        <v>13</v>
      </c>
      <c r="B316" t="s">
        <v>51</v>
      </c>
      <c r="C316" t="s">
        <v>60</v>
      </c>
      <c r="D316" s="11">
        <v>44413</v>
      </c>
      <c r="E316" s="10">
        <f>VLOOKUP(A316,home!$A$2:$E$405,3,FALSE)</f>
        <v>1.4837</v>
      </c>
      <c r="F316" s="10">
        <f>VLOOKUP(B316,home!$B$2:$E$405,3,FALSE)</f>
        <v>1.3480000000000001</v>
      </c>
      <c r="G316" s="10">
        <f>VLOOKUP(C316,away!$B$2:$E$405,4,FALSE)</f>
        <v>0.55510000000000004</v>
      </c>
      <c r="H316" s="10">
        <f>VLOOKUP(A316,away!$A$2:$E$405,3,FALSE)</f>
        <v>1.2190000000000001</v>
      </c>
      <c r="I316" s="10">
        <f>VLOOKUP(C316,away!$B$2:$E$405,3,FALSE)</f>
        <v>1.3512</v>
      </c>
      <c r="J316" s="10">
        <f>VLOOKUP(B316,home!$B$2:$E$405,4,FALSE)</f>
        <v>0.82030000000000003</v>
      </c>
      <c r="K316" s="12">
        <f t="shared" si="504"/>
        <v>1.1102153207600001</v>
      </c>
      <c r="L316" s="12">
        <f t="shared" si="505"/>
        <v>1.3511266298400002</v>
      </c>
      <c r="M316" s="13">
        <f t="shared" si="506"/>
        <v>8.5320378376182185E-2</v>
      </c>
      <c r="N316" s="13">
        <f t="shared" si="507"/>
        <v>9.4723991246277672E-2</v>
      </c>
      <c r="O316" s="13">
        <f t="shared" si="508"/>
        <v>0.11527863529208465</v>
      </c>
      <c r="P316" s="13">
        <f t="shared" si="509"/>
        <v>0.12798410705757682</v>
      </c>
      <c r="Q316" s="13">
        <f t="shared" si="510"/>
        <v>5.2582013162576817E-2</v>
      </c>
      <c r="R316" s="13">
        <f t="shared" si="511"/>
        <v>7.7878016997374441E-2</v>
      </c>
      <c r="S316" s="13">
        <f t="shared" si="512"/>
        <v>4.7995367493288907E-2</v>
      </c>
      <c r="T316" s="13">
        <f t="shared" si="513"/>
        <v>7.1044958234554936E-2</v>
      </c>
      <c r="U316" s="13">
        <f t="shared" si="514"/>
        <v>8.6461367620892793E-2</v>
      </c>
      <c r="V316" s="13">
        <f t="shared" si="515"/>
        <v>7.9994491461160347E-3</v>
      </c>
      <c r="W316" s="13">
        <f t="shared" si="516"/>
        <v>1.9459118869832249E-2</v>
      </c>
      <c r="X316" s="13">
        <f t="shared" si="517"/>
        <v>2.6291733698252395E-2</v>
      </c>
      <c r="Y316" s="13">
        <f t="shared" si="518"/>
        <v>1.7761730772185267E-2</v>
      </c>
      <c r="Z316" s="13">
        <f t="shared" si="519"/>
        <v>3.5074354214761592E-2</v>
      </c>
      <c r="AA316" s="13">
        <f t="shared" si="520"/>
        <v>3.8940085414991402E-2</v>
      </c>
      <c r="AB316" s="13">
        <f t="shared" si="521"/>
        <v>2.1615939709713247E-2</v>
      </c>
      <c r="AC316" s="13">
        <f t="shared" si="522"/>
        <v>7.4996909838772393E-4</v>
      </c>
      <c r="AD316" s="13">
        <f t="shared" si="523"/>
        <v>5.4009529744444501E-3</v>
      </c>
      <c r="AE316" s="13">
        <f t="shared" si="524"/>
        <v>7.2973713902854537E-3</v>
      </c>
      <c r="AF316" s="13">
        <f t="shared" si="525"/>
        <v>4.9298364066236123E-3</v>
      </c>
      <c r="AG316" s="13">
        <f t="shared" si="526"/>
        <v>2.2202777499146327E-3</v>
      </c>
      <c r="AH316" s="13">
        <f t="shared" si="527"/>
        <v>1.1847473501001307E-2</v>
      </c>
      <c r="AI316" s="13">
        <f t="shared" si="528"/>
        <v>1.3153246593109767E-2</v>
      </c>
      <c r="AJ316" s="13">
        <f t="shared" si="529"/>
        <v>7.3014679427023717E-3</v>
      </c>
      <c r="AK316" s="13">
        <f t="shared" si="530"/>
        <v>2.7020671913420558E-3</v>
      </c>
      <c r="AL316" s="13">
        <f t="shared" si="531"/>
        <v>4.4999390394041347E-5</v>
      </c>
      <c r="AM316" s="13">
        <f t="shared" si="532"/>
        <v>1.1992441477865026E-3</v>
      </c>
      <c r="AN316" s="13">
        <f t="shared" si="533"/>
        <v>1.6203307037541202E-3</v>
      </c>
      <c r="AO316" s="13">
        <f t="shared" si="534"/>
        <v>1.0946359814947904E-3</v>
      </c>
      <c r="AP316" s="13">
        <f t="shared" si="535"/>
        <v>4.9299727485955234E-4</v>
      </c>
      <c r="AQ316" s="13">
        <f t="shared" si="536"/>
        <v>1.6652543662532275E-4</v>
      </c>
      <c r="AR316" s="13">
        <f t="shared" si="537"/>
        <v>3.2014873887053191E-3</v>
      </c>
      <c r="AS316" s="13">
        <f t="shared" si="538"/>
        <v>3.5543403481605703E-3</v>
      </c>
      <c r="AT316" s="13">
        <f t="shared" si="539"/>
        <v>1.9730415548616497E-3</v>
      </c>
      <c r="AU316" s="13">
        <f t="shared" si="540"/>
        <v>7.3016698756784486E-4</v>
      </c>
      <c r="AV316" s="13">
        <f t="shared" si="541"/>
        <v>2.0266064407774967E-4</v>
      </c>
      <c r="AW316" s="13">
        <f t="shared" si="542"/>
        <v>1.875026454968231E-6</v>
      </c>
      <c r="AX316" s="13">
        <f t="shared" si="543"/>
        <v>2.2190320436739065E-4</v>
      </c>
      <c r="AY316" s="13">
        <f t="shared" si="544"/>
        <v>2.9981932866760929E-4</v>
      </c>
      <c r="AZ316" s="13">
        <f t="shared" si="545"/>
        <v>2.0254693955177921E-4</v>
      </c>
      <c r="BA316" s="13">
        <f t="shared" si="546"/>
        <v>9.1222187940333897E-5</v>
      </c>
      <c r="BB316" s="13">
        <f t="shared" si="547"/>
        <v>3.0813181839613609E-5</v>
      </c>
      <c r="BC316" s="13">
        <f t="shared" si="548"/>
        <v>8.3265021067208399E-6</v>
      </c>
      <c r="BD316" s="13">
        <f t="shared" si="549"/>
        <v>7.2093581099611295E-4</v>
      </c>
      <c r="BE316" s="13">
        <f t="shared" si="550"/>
        <v>8.0039398265242031E-4</v>
      </c>
      <c r="BF316" s="13">
        <f t="shared" si="551"/>
        <v>4.443048310924155E-4</v>
      </c>
      <c r="BG316" s="13">
        <f t="shared" si="552"/>
        <v>1.6442467685549451E-4</v>
      </c>
      <c r="BH316" s="13">
        <f t="shared" si="553"/>
        <v>4.5636698838995591E-5</v>
      </c>
      <c r="BI316" s="13">
        <f t="shared" si="554"/>
        <v>1.0133312447992588E-5</v>
      </c>
      <c r="BJ316" s="14">
        <f t="shared" si="555"/>
        <v>0.30714034939394125</v>
      </c>
      <c r="BK316" s="14">
        <f t="shared" si="556"/>
        <v>0.27039408989061336</v>
      </c>
      <c r="BL316" s="14">
        <f t="shared" si="557"/>
        <v>0.38702582649946865</v>
      </c>
      <c r="BM316" s="14">
        <f t="shared" si="558"/>
        <v>0.44556953356449952</v>
      </c>
      <c r="BN316" s="14">
        <f t="shared" si="559"/>
        <v>0.55376714213207257</v>
      </c>
    </row>
    <row r="317" spans="1:66" x14ac:dyDescent="0.25">
      <c r="A317" t="s">
        <v>13</v>
      </c>
      <c r="B317" t="s">
        <v>55</v>
      </c>
      <c r="C317" t="s">
        <v>251</v>
      </c>
      <c r="D317" s="11">
        <v>44413</v>
      </c>
      <c r="E317" s="10">
        <f>VLOOKUP(A317,home!$A$2:$E$405,3,FALSE)</f>
        <v>1.4837</v>
      </c>
      <c r="F317" s="10">
        <f>VLOOKUP(B317,home!$B$2:$E$405,3,FALSE)</f>
        <v>1.0307999999999999</v>
      </c>
      <c r="G317" s="10">
        <f>VLOOKUP(C317,away!$B$2:$E$405,4,FALSE)</f>
        <v>1.8633999999999999</v>
      </c>
      <c r="H317" s="10">
        <f>VLOOKUP(A317,away!$A$2:$E$405,3,FALSE)</f>
        <v>1.2190000000000001</v>
      </c>
      <c r="I317" s="10">
        <f>VLOOKUP(C317,away!$B$2:$E$405,3,FALSE)</f>
        <v>0.43430000000000002</v>
      </c>
      <c r="J317" s="10">
        <f>VLOOKUP(B317,home!$B$2:$E$405,4,FALSE)</f>
        <v>1.0134000000000001</v>
      </c>
      <c r="K317" s="12">
        <f t="shared" si="504"/>
        <v>2.8498801586639995</v>
      </c>
      <c r="L317" s="12">
        <f t="shared" si="505"/>
        <v>0.53650581678000009</v>
      </c>
      <c r="M317" s="13">
        <f t="shared" si="506"/>
        <v>3.3830721288510134E-2</v>
      </c>
      <c r="N317" s="13">
        <f t="shared" si="507"/>
        <v>9.6413501353416808E-2</v>
      </c>
      <c r="O317" s="13">
        <f t="shared" si="508"/>
        <v>1.8150378757148665E-2</v>
      </c>
      <c r="P317" s="13">
        <f t="shared" si="509"/>
        <v>5.1726404292234532E-2</v>
      </c>
      <c r="Q317" s="13">
        <f t="shared" si="510"/>
        <v>0.1373834622672136</v>
      </c>
      <c r="R317" s="13">
        <f t="shared" si="511"/>
        <v>4.8688918899852038E-3</v>
      </c>
      <c r="S317" s="13">
        <f t="shared" si="512"/>
        <v>1.9772124263815315E-2</v>
      </c>
      <c r="T317" s="13">
        <f t="shared" si="513"/>
        <v>7.3707026635735765E-2</v>
      </c>
      <c r="U317" s="13">
        <f t="shared" si="514"/>
        <v>1.3875758391948892E-2</v>
      </c>
      <c r="V317" s="13">
        <f t="shared" si="515"/>
        <v>3.359014313464526E-3</v>
      </c>
      <c r="W317" s="13">
        <f t="shared" si="516"/>
        <v>0.13050880108129878</v>
      </c>
      <c r="X317" s="13">
        <f t="shared" si="517"/>
        <v>7.0018730921100766E-2</v>
      </c>
      <c r="Y317" s="13">
        <f t="shared" si="518"/>
        <v>1.8782728211362103E-2</v>
      </c>
      <c r="Z317" s="13">
        <f t="shared" si="519"/>
        <v>8.7072960675001014E-4</v>
      </c>
      <c r="AA317" s="13">
        <f t="shared" si="520"/>
        <v>2.4814750298381609E-3</v>
      </c>
      <c r="AB317" s="13">
        <f t="shared" si="521"/>
        <v>3.5359532258779653E-3</v>
      </c>
      <c r="AC317" s="13">
        <f t="shared" si="522"/>
        <v>3.2099103600231058E-4</v>
      </c>
      <c r="AD317" s="13">
        <f t="shared" si="523"/>
        <v>9.2983610683155041E-2</v>
      </c>
      <c r="AE317" s="13">
        <f t="shared" si="524"/>
        <v>4.9886247996719639E-2</v>
      </c>
      <c r="AF317" s="13">
        <f t="shared" si="525"/>
        <v>1.3382131113784855E-2</v>
      </c>
      <c r="AG317" s="13">
        <f t="shared" si="526"/>
        <v>2.3931970611527323E-3</v>
      </c>
      <c r="AH317" s="13">
        <f t="shared" si="527"/>
        <v>1.1678787471598559E-4</v>
      </c>
      <c r="AI317" s="13">
        <f t="shared" si="528"/>
        <v>3.3283144692562434E-4</v>
      </c>
      <c r="AJ317" s="13">
        <f t="shared" si="529"/>
        <v>4.7426486838638337E-4</v>
      </c>
      <c r="AK317" s="13">
        <f t="shared" si="530"/>
        <v>4.5053267945524908E-4</v>
      </c>
      <c r="AL317" s="13">
        <f t="shared" si="531"/>
        <v>1.9631520074126016E-5</v>
      </c>
      <c r="AM317" s="13">
        <f t="shared" si="532"/>
        <v>5.2998429433372275E-2</v>
      </c>
      <c r="AN317" s="13">
        <f t="shared" si="533"/>
        <v>2.8433965671208594E-2</v>
      </c>
      <c r="AO317" s="13">
        <f t="shared" si="534"/>
        <v>7.6274939883631239E-3</v>
      </c>
      <c r="AP317" s="13">
        <f t="shared" si="535"/>
        <v>1.364064964070433E-3</v>
      </c>
      <c r="AQ317" s="13">
        <f t="shared" si="536"/>
        <v>1.8295719692239726E-4</v>
      </c>
      <c r="AR317" s="13">
        <f t="shared" si="537"/>
        <v>1.2531474822900039E-5</v>
      </c>
      <c r="AS317" s="13">
        <f t="shared" si="538"/>
        <v>3.5713201456580281E-5</v>
      </c>
      <c r="AT317" s="13">
        <f t="shared" si="539"/>
        <v>5.0889172116739189E-5</v>
      </c>
      <c r="AU317" s="13">
        <f t="shared" si="540"/>
        <v>4.8342680635444096E-5</v>
      </c>
      <c r="AV317" s="13">
        <f t="shared" si="541"/>
        <v>3.4442711589895623E-5</v>
      </c>
      <c r="AW317" s="13">
        <f t="shared" si="542"/>
        <v>8.3378189470435314E-7</v>
      </c>
      <c r="AX317" s="13">
        <f t="shared" si="543"/>
        <v>2.5173195413753621E-2</v>
      </c>
      <c r="AY317" s="13">
        <f t="shared" si="544"/>
        <v>1.350556576641844E-2</v>
      </c>
      <c r="AZ317" s="13">
        <f t="shared" si="545"/>
        <v>3.6229072962941661E-3</v>
      </c>
      <c r="BA317" s="13">
        <f t="shared" si="546"/>
        <v>6.4790361270550788E-4</v>
      </c>
      <c r="BB317" s="13">
        <f t="shared" si="547"/>
        <v>8.6901014232320319E-5</v>
      </c>
      <c r="BC317" s="13">
        <f t="shared" si="548"/>
        <v>9.324579923944289E-6</v>
      </c>
      <c r="BD317" s="13">
        <f t="shared" si="549"/>
        <v>1.1205348558863315E-6</v>
      </c>
      <c r="BE317" s="13">
        <f t="shared" si="550"/>
        <v>3.19339005288188E-6</v>
      </c>
      <c r="BF317" s="13">
        <f t="shared" si="551"/>
        <v>4.5503894752915256E-6</v>
      </c>
      <c r="BG317" s="13">
        <f t="shared" si="552"/>
        <v>4.3226882266089358E-6</v>
      </c>
      <c r="BH317" s="13">
        <f t="shared" si="553"/>
        <v>3.0797858522758194E-6</v>
      </c>
      <c r="BI317" s="13">
        <f t="shared" si="554"/>
        <v>1.7554041186669902E-6</v>
      </c>
      <c r="BJ317" s="14">
        <f t="shared" si="555"/>
        <v>0.81911214626220508</v>
      </c>
      <c r="BK317" s="14">
        <f t="shared" si="556"/>
        <v>0.12253445248051938</v>
      </c>
      <c r="BL317" s="14">
        <f t="shared" si="557"/>
        <v>4.448681559748531E-2</v>
      </c>
      <c r="BM317" s="14">
        <f t="shared" si="558"/>
        <v>0.63112605211392714</v>
      </c>
      <c r="BN317" s="14">
        <f t="shared" si="559"/>
        <v>0.34237335984850892</v>
      </c>
    </row>
    <row r="318" spans="1:66" x14ac:dyDescent="0.25">
      <c r="A318" t="s">
        <v>13</v>
      </c>
      <c r="B318" t="s">
        <v>57</v>
      </c>
      <c r="C318" t="s">
        <v>15</v>
      </c>
      <c r="D318" s="11">
        <v>44413</v>
      </c>
      <c r="E318" s="10">
        <f>VLOOKUP(A318,home!$A$2:$E$405,3,FALSE)</f>
        <v>1.4837</v>
      </c>
      <c r="F318" s="10">
        <f>VLOOKUP(B318,home!$B$2:$E$405,3,FALSE)</f>
        <v>0.55510000000000004</v>
      </c>
      <c r="G318" s="10">
        <f>VLOOKUP(C318,away!$B$2:$E$405,4,FALSE)</f>
        <v>0.55510000000000004</v>
      </c>
      <c r="H318" s="10">
        <f>VLOOKUP(A318,away!$A$2:$E$405,3,FALSE)</f>
        <v>1.2190000000000001</v>
      </c>
      <c r="I318" s="10">
        <f>VLOOKUP(C318,away!$B$2:$E$405,3,FALSE)</f>
        <v>0.86860000000000004</v>
      </c>
      <c r="J318" s="10">
        <f>VLOOKUP(B318,home!$B$2:$E$405,4,FALSE)</f>
        <v>1.1580999999999999</v>
      </c>
      <c r="K318" s="12">
        <f t="shared" si="504"/>
        <v>0.45718139803700009</v>
      </c>
      <c r="L318" s="12">
        <f t="shared" si="505"/>
        <v>1.2262233795399999</v>
      </c>
      <c r="M318" s="13">
        <f t="shared" si="506"/>
        <v>0.18574049315099286</v>
      </c>
      <c r="N318" s="13">
        <f t="shared" si="507"/>
        <v>8.4917098330852758E-2</v>
      </c>
      <c r="O318" s="13">
        <f t="shared" si="508"/>
        <v>0.22775933522903669</v>
      </c>
      <c r="P318" s="13">
        <f t="shared" si="509"/>
        <v>0.10412733129598875</v>
      </c>
      <c r="Q318" s="13">
        <f t="shared" si="510"/>
        <v>1.9411258866072333E-2</v>
      </c>
      <c r="R318" s="13">
        <f t="shared" si="511"/>
        <v>0.1396419108831666</v>
      </c>
      <c r="S318" s="13">
        <f t="shared" si="512"/>
        <v>1.4593615181707407E-2</v>
      </c>
      <c r="T318" s="13">
        <f t="shared" si="513"/>
        <v>2.3802539447881004E-2</v>
      </c>
      <c r="U318" s="13">
        <f t="shared" si="514"/>
        <v>6.3841684042124286E-2</v>
      </c>
      <c r="V318" s="13">
        <f t="shared" si="515"/>
        <v>9.0903064512372865E-4</v>
      </c>
      <c r="W318" s="13">
        <f t="shared" si="516"/>
        <v>2.9581554886830216E-3</v>
      </c>
      <c r="X318" s="13">
        <f t="shared" si="517"/>
        <v>3.6273594205376947E-3</v>
      </c>
      <c r="Y318" s="13">
        <f t="shared" si="518"/>
        <v>2.2239764637289943E-3</v>
      </c>
      <c r="Z318" s="13">
        <f t="shared" si="519"/>
        <v>5.7077391962860019E-2</v>
      </c>
      <c r="AA318" s="13">
        <f t="shared" si="520"/>
        <v>2.6094721853886175E-2</v>
      </c>
      <c r="AB318" s="13">
        <f t="shared" si="521"/>
        <v>5.9650107092731695E-3</v>
      </c>
      <c r="AC318" s="13">
        <f t="shared" si="522"/>
        <v>3.1850531599636701E-5</v>
      </c>
      <c r="AD318" s="13">
        <f t="shared" si="523"/>
        <v>3.3810341548173211E-4</v>
      </c>
      <c r="AE318" s="13">
        <f t="shared" si="524"/>
        <v>4.1459031276602629E-4</v>
      </c>
      <c r="AF318" s="13">
        <f t="shared" si="525"/>
        <v>2.5419016722225124E-4</v>
      </c>
      <c r="AG318" s="13">
        <f t="shared" si="526"/>
        <v>1.0389797529903555E-4</v>
      </c>
      <c r="AH318" s="13">
        <f t="shared" si="527"/>
        <v>1.7497408117006862E-2</v>
      </c>
      <c r="AI318" s="13">
        <f t="shared" si="528"/>
        <v>7.9994895049571493E-3</v>
      </c>
      <c r="AJ318" s="13">
        <f t="shared" si="529"/>
        <v>1.8286088977293093E-3</v>
      </c>
      <c r="AK318" s="13">
        <f t="shared" si="530"/>
        <v>2.786686574422612E-4</v>
      </c>
      <c r="AL318" s="13">
        <f t="shared" si="531"/>
        <v>7.1422462588869262E-7</v>
      </c>
      <c r="AM318" s="13">
        <f t="shared" si="532"/>
        <v>3.0914918434204614E-5</v>
      </c>
      <c r="AN318" s="13">
        <f t="shared" si="533"/>
        <v>3.7908595760593822E-5</v>
      </c>
      <c r="AO318" s="13">
        <f t="shared" si="534"/>
        <v>2.3242203203585538E-5</v>
      </c>
      <c r="AP318" s="13">
        <f t="shared" si="535"/>
        <v>9.5000443200853593E-6</v>
      </c>
      <c r="AQ318" s="13">
        <f t="shared" si="536"/>
        <v>2.9122941129887122E-6</v>
      </c>
      <c r="AR318" s="13">
        <f t="shared" si="537"/>
        <v>4.2911461828853536E-3</v>
      </c>
      <c r="AS318" s="13">
        <f t="shared" si="538"/>
        <v>1.9618322110726621E-3</v>
      </c>
      <c r="AT318" s="13">
        <f t="shared" si="539"/>
        <v>4.4845659648610933E-4</v>
      </c>
      <c r="AU318" s="13">
        <f t="shared" si="540"/>
        <v>6.834200458014478E-5</v>
      </c>
      <c r="AV318" s="13">
        <f t="shared" si="541"/>
        <v>7.8111732996504109E-6</v>
      </c>
      <c r="AW318" s="13">
        <f t="shared" si="542"/>
        <v>1.1122193924379093E-8</v>
      </c>
      <c r="AX318" s="13">
        <f t="shared" si="543"/>
        <v>2.3556209383249141E-6</v>
      </c>
      <c r="AY318" s="13">
        <f t="shared" si="544"/>
        <v>2.888517467907962E-6</v>
      </c>
      <c r="AZ318" s="13">
        <f t="shared" si="545"/>
        <v>1.7709838256792126E-6</v>
      </c>
      <c r="BA318" s="13">
        <f t="shared" si="546"/>
        <v>7.2387392394501414E-7</v>
      </c>
      <c r="BB318" s="13">
        <f t="shared" si="547"/>
        <v>2.2190778234518401E-7</v>
      </c>
      <c r="BC318" s="13">
        <f t="shared" si="548"/>
        <v>5.4421702162707624E-8</v>
      </c>
      <c r="BD318" s="13">
        <f t="shared" si="549"/>
        <v>8.7698396241297344E-4</v>
      </c>
      <c r="BE318" s="13">
        <f t="shared" si="550"/>
        <v>4.009407539919911E-4</v>
      </c>
      <c r="BF318" s="13">
        <f t="shared" si="551"/>
        <v>9.1651327220033696E-5</v>
      </c>
      <c r="BG318" s="13">
        <f t="shared" si="552"/>
        <v>1.3967093970133858E-5</v>
      </c>
      <c r="BH318" s="13">
        <f t="shared" si="553"/>
        <v>1.5963738869449872E-6</v>
      </c>
      <c r="BI318" s="13">
        <f t="shared" si="554"/>
        <v>1.459664890846539E-7</v>
      </c>
      <c r="BJ318" s="14">
        <f t="shared" si="555"/>
        <v>0.13816366326999666</v>
      </c>
      <c r="BK318" s="14">
        <f t="shared" si="556"/>
        <v>0.30540592354750618</v>
      </c>
      <c r="BL318" s="14">
        <f t="shared" si="557"/>
        <v>0.49906971154091762</v>
      </c>
      <c r="BM318" s="14">
        <f t="shared" si="558"/>
        <v>0.23811638516989642</v>
      </c>
      <c r="BN318" s="14">
        <f t="shared" si="559"/>
        <v>0.76159742775610995</v>
      </c>
    </row>
    <row r="319" spans="1:66" x14ac:dyDescent="0.25">
      <c r="A319" t="s">
        <v>13</v>
      </c>
      <c r="B319" t="s">
        <v>59</v>
      </c>
      <c r="C319" t="s">
        <v>14</v>
      </c>
      <c r="D319" s="11">
        <v>44413</v>
      </c>
      <c r="E319" s="10">
        <f>VLOOKUP(A319,home!$A$2:$E$405,3,FALSE)</f>
        <v>1.4837</v>
      </c>
      <c r="F319" s="10">
        <f>VLOOKUP(B319,home!$B$2:$E$405,3,FALSE)</f>
        <v>1.0705</v>
      </c>
      <c r="G319" s="10">
        <f>VLOOKUP(C319,away!$B$2:$E$405,4,FALSE)</f>
        <v>0.83260000000000001</v>
      </c>
      <c r="H319" s="10">
        <f>VLOOKUP(A319,away!$A$2:$E$405,3,FALSE)</f>
        <v>1.2190000000000001</v>
      </c>
      <c r="I319" s="10">
        <f>VLOOKUP(C319,away!$B$2:$E$405,3,FALSE)</f>
        <v>0.82030000000000003</v>
      </c>
      <c r="J319" s="10">
        <f>VLOOKUP(B319,home!$B$2:$E$405,4,FALSE)</f>
        <v>0.62729999999999997</v>
      </c>
      <c r="K319" s="12">
        <f t="shared" si="504"/>
        <v>1.3224192877100001</v>
      </c>
      <c r="L319" s="12">
        <f t="shared" si="505"/>
        <v>0.62726593761000005</v>
      </c>
      <c r="M319" s="13">
        <f t="shared" si="506"/>
        <v>0.14231886291108709</v>
      </c>
      <c r="N319" s="13">
        <f t="shared" si="507"/>
        <v>0.18820520931857693</v>
      </c>
      <c r="O319" s="13">
        <f t="shared" si="508"/>
        <v>8.9271774983512089E-2</v>
      </c>
      <c r="P319" s="13">
        <f t="shared" si="509"/>
        <v>0.11805471708630347</v>
      </c>
      <c r="Q319" s="13">
        <f t="shared" si="510"/>
        <v>0.12444309942519201</v>
      </c>
      <c r="R319" s="13">
        <f t="shared" si="511"/>
        <v>2.7998571818570829E-2</v>
      </c>
      <c r="S319" s="13">
        <f t="shared" si="512"/>
        <v>2.448185001842336E-2</v>
      </c>
      <c r="T319" s="13">
        <f t="shared" si="513"/>
        <v>7.8058917440037526E-2</v>
      </c>
      <c r="U319" s="13">
        <f t="shared" si="514"/>
        <v>3.7025851401211722E-2</v>
      </c>
      <c r="V319" s="13">
        <f t="shared" si="515"/>
        <v>2.2564338342134656E-3</v>
      </c>
      <c r="W319" s="13">
        <f t="shared" si="516"/>
        <v>5.4855318300762367E-2</v>
      </c>
      <c r="X319" s="13">
        <f t="shared" si="517"/>
        <v>3.4408872666822701E-2</v>
      </c>
      <c r="Y319" s="13">
        <f t="shared" si="518"/>
        <v>1.0791756887728822E-2</v>
      </c>
      <c r="Z319" s="13">
        <f t="shared" si="519"/>
        <v>5.8541834678389193E-3</v>
      </c>
      <c r="AA319" s="13">
        <f t="shared" si="520"/>
        <v>7.7416851316632019E-3</v>
      </c>
      <c r="AB319" s="13">
        <f t="shared" si="521"/>
        <v>5.1188768687445759E-3</v>
      </c>
      <c r="AC319" s="13">
        <f t="shared" si="522"/>
        <v>1.169832008180702E-4</v>
      </c>
      <c r="AD319" s="13">
        <f t="shared" si="523"/>
        <v>1.8135432738599879E-2</v>
      </c>
      <c r="AE319" s="13">
        <f t="shared" si="524"/>
        <v>1.1375739220740944E-2</v>
      </c>
      <c r="AF319" s="13">
        <f t="shared" si="525"/>
        <v>3.5678068641524598E-3</v>
      </c>
      <c r="AG319" s="13">
        <f t="shared" si="526"/>
        <v>7.4598790595132897E-4</v>
      </c>
      <c r="AH319" s="13">
        <f t="shared" si="527"/>
        <v>9.18032470473735E-4</v>
      </c>
      <c r="AI319" s="13">
        <f t="shared" si="528"/>
        <v>1.2140238456985284E-3</v>
      </c>
      <c r="AJ319" s="13">
        <f t="shared" si="529"/>
        <v>8.0272427464580165E-4</v>
      </c>
      <c r="AK319" s="13">
        <f t="shared" si="530"/>
        <v>3.5384602116820911E-4</v>
      </c>
      <c r="AL319" s="13">
        <f t="shared" si="531"/>
        <v>3.8815427256625813E-6</v>
      </c>
      <c r="AM319" s="13">
        <f t="shared" si="532"/>
        <v>4.7965292088983733E-3</v>
      </c>
      <c r="AN319" s="13">
        <f t="shared" si="533"/>
        <v>3.0086993914933899E-3</v>
      </c>
      <c r="AO319" s="13">
        <f t="shared" si="534"/>
        <v>9.4362732239586884E-4</v>
      </c>
      <c r="AP319" s="13">
        <f t="shared" si="535"/>
        <v>1.9730175904568618E-4</v>
      </c>
      <c r="AQ319" s="13">
        <f t="shared" si="536"/>
        <v>3.0940168219973655E-5</v>
      </c>
      <c r="AR319" s="13">
        <f t="shared" si="537"/>
        <v>1.1517009966962646E-4</v>
      </c>
      <c r="AS319" s="13">
        <f t="shared" si="538"/>
        <v>1.5230316117059714E-4</v>
      </c>
      <c r="AT319" s="13">
        <f t="shared" si="539"/>
        <v>1.0070431895560122E-4</v>
      </c>
      <c r="AU319" s="13">
        <f t="shared" si="540"/>
        <v>4.4391111247528932E-5</v>
      </c>
      <c r="AV319" s="13">
        <f t="shared" si="541"/>
        <v>1.4675915429153148E-5</v>
      </c>
      <c r="AW319" s="13">
        <f t="shared" si="542"/>
        <v>8.9438138136407159E-8</v>
      </c>
      <c r="AX319" s="13">
        <f t="shared" si="543"/>
        <v>1.0571704566519327E-3</v>
      </c>
      <c r="AY319" s="13">
        <f t="shared" si="544"/>
        <v>6.6312701770536648E-4</v>
      </c>
      <c r="AZ319" s="13">
        <f t="shared" si="545"/>
        <v>2.079784952577399E-4</v>
      </c>
      <c r="BA319" s="13">
        <f t="shared" si="546"/>
        <v>4.3485941943521061E-5</v>
      </c>
      <c r="BB319" s="13">
        <f t="shared" si="547"/>
        <v>6.8193125365141895E-6</v>
      </c>
      <c r="BC319" s="13">
        <f t="shared" si="548"/>
        <v>8.5550449441444041E-7</v>
      </c>
      <c r="BD319" s="13">
        <f t="shared" si="549"/>
        <v>1.2040380092317565E-5</v>
      </c>
      <c r="BE319" s="13">
        <f t="shared" si="550"/>
        <v>1.5922430865440258E-5</v>
      </c>
      <c r="BF319" s="13">
        <f t="shared" si="551"/>
        <v>1.0528064841843617E-5</v>
      </c>
      <c r="BG319" s="13">
        <f t="shared" si="552"/>
        <v>4.6408386697051753E-6</v>
      </c>
      <c r="BH319" s="13">
        <f t="shared" si="553"/>
        <v>1.534283641992136E-6</v>
      </c>
      <c r="BI319" s="13">
        <f t="shared" si="554"/>
        <v>4.05793256197669E-7</v>
      </c>
      <c r="BJ319" s="14">
        <f t="shared" si="555"/>
        <v>0.53554467534720773</v>
      </c>
      <c r="BK319" s="14">
        <f t="shared" si="556"/>
        <v>0.28789585561127645</v>
      </c>
      <c r="BL319" s="14">
        <f t="shared" si="557"/>
        <v>0.17091770321352864</v>
      </c>
      <c r="BM319" s="14">
        <f t="shared" si="558"/>
        <v>0.30925714451704217</v>
      </c>
      <c r="BN319" s="14">
        <f t="shared" si="559"/>
        <v>0.69029223554324237</v>
      </c>
    </row>
    <row r="320" spans="1:66" x14ac:dyDescent="0.25">
      <c r="A320" t="s">
        <v>13</v>
      </c>
      <c r="B320" t="s">
        <v>248</v>
      </c>
      <c r="C320" t="s">
        <v>62</v>
      </c>
      <c r="D320" s="11">
        <v>44413</v>
      </c>
      <c r="E320" s="10">
        <f>VLOOKUP(A320,home!$A$2:$E$405,3,FALSE)</f>
        <v>1.4837</v>
      </c>
      <c r="F320" s="10">
        <f>VLOOKUP(B320,home!$B$2:$E$405,3,FALSE)</f>
        <v>2.1013000000000002</v>
      </c>
      <c r="G320" s="10">
        <f>VLOOKUP(C320,away!$B$2:$E$405,4,FALSE)</f>
        <v>1.1496999999999999</v>
      </c>
      <c r="H320" s="10">
        <f>VLOOKUP(A320,away!$A$2:$E$405,3,FALSE)</f>
        <v>1.2190000000000001</v>
      </c>
      <c r="I320" s="10">
        <f>VLOOKUP(C320,away!$B$2:$E$405,3,FALSE)</f>
        <v>1.3512</v>
      </c>
      <c r="J320" s="10">
        <f>VLOOKUP(B320,home!$B$2:$E$405,4,FALSE)</f>
        <v>0.91690000000000005</v>
      </c>
      <c r="K320" s="12">
        <f t="shared" si="504"/>
        <v>3.584418321857</v>
      </c>
      <c r="L320" s="12">
        <f t="shared" si="505"/>
        <v>1.5102377263200002</v>
      </c>
      <c r="M320" s="13">
        <f t="shared" si="506"/>
        <v>6.1294144956173966E-3</v>
      </c>
      <c r="N320" s="13">
        <f t="shared" si="507"/>
        <v>2.197038562034688E-2</v>
      </c>
      <c r="O320" s="13">
        <f t="shared" si="508"/>
        <v>9.2568730115340676E-3</v>
      </c>
      <c r="P320" s="13">
        <f t="shared" si="509"/>
        <v>3.3180505225646299E-2</v>
      </c>
      <c r="Q320" s="13">
        <f t="shared" si="510"/>
        <v>3.9375526377917476E-2</v>
      </c>
      <c r="R320" s="13">
        <f t="shared" si="511"/>
        <v>6.9900394248860933E-3</v>
      </c>
      <c r="S320" s="13">
        <f t="shared" si="512"/>
        <v>4.4904204464240878E-2</v>
      </c>
      <c r="T320" s="13">
        <f t="shared" si="513"/>
        <v>5.9466405429639282E-2</v>
      </c>
      <c r="U320" s="13">
        <f t="shared" si="514"/>
        <v>2.5055225385064481E-2</v>
      </c>
      <c r="V320" s="13">
        <f t="shared" si="515"/>
        <v>2.7008999743859192E-2</v>
      </c>
      <c r="W320" s="13">
        <f t="shared" si="516"/>
        <v>4.7046119393923655E-2</v>
      </c>
      <c r="X320" s="13">
        <f t="shared" si="517"/>
        <v>7.1050824385658531E-2</v>
      </c>
      <c r="Y320" s="13">
        <f t="shared" si="518"/>
        <v>5.3651817736679284E-2</v>
      </c>
      <c r="Z320" s="13">
        <f t="shared" si="519"/>
        <v>3.5188737493090446E-3</v>
      </c>
      <c r="AA320" s="13">
        <f t="shared" si="520"/>
        <v>1.2613115539324976E-2</v>
      </c>
      <c r="AB320" s="13">
        <f t="shared" si="521"/>
        <v>2.2605341217427848E-2</v>
      </c>
      <c r="AC320" s="13">
        <f t="shared" si="522"/>
        <v>9.1380287809440588E-3</v>
      </c>
      <c r="AD320" s="13">
        <f t="shared" si="523"/>
        <v>4.2158243081962976E-2</v>
      </c>
      <c r="AE320" s="13">
        <f t="shared" si="524"/>
        <v>6.3668969177749654E-2</v>
      </c>
      <c r="AF320" s="13">
        <f t="shared" si="525"/>
        <v>4.8077639624071404E-2</v>
      </c>
      <c r="AG320" s="13">
        <f t="shared" si="526"/>
        <v>2.420288838422998E-2</v>
      </c>
      <c r="AH320" s="13">
        <f t="shared" si="527"/>
        <v>1.3285839725909068E-3</v>
      </c>
      <c r="AI320" s="13">
        <f t="shared" si="528"/>
        <v>4.7622007334804052E-3</v>
      </c>
      <c r="AJ320" s="13">
        <f t="shared" si="529"/>
        <v>8.5348597807240068E-3</v>
      </c>
      <c r="AK320" s="13">
        <f t="shared" si="530"/>
        <v>1.0197502590835846E-2</v>
      </c>
      <c r="AL320" s="13">
        <f t="shared" si="531"/>
        <v>1.9786843388386616E-3</v>
      </c>
      <c r="AM320" s="13">
        <f t="shared" si="532"/>
        <v>3.0222555784057841E-2</v>
      </c>
      <c r="AN320" s="13">
        <f t="shared" si="533"/>
        <v>4.5643243930894889E-2</v>
      </c>
      <c r="AO320" s="13">
        <f t="shared" si="534"/>
        <v>3.4466074468031925E-2</v>
      </c>
      <c r="AP320" s="13">
        <f t="shared" si="535"/>
        <v>1.735065531325878E-2</v>
      </c>
      <c r="AQ320" s="13">
        <f t="shared" si="536"/>
        <v>6.5509035576144939E-3</v>
      </c>
      <c r="AR320" s="13">
        <f t="shared" si="537"/>
        <v>4.0129552759817671E-4</v>
      </c>
      <c r="AS320" s="13">
        <f t="shared" si="538"/>
        <v>1.438411041602176E-3</v>
      </c>
      <c r="AT320" s="13">
        <f t="shared" si="539"/>
        <v>2.5779334459401261E-3</v>
      </c>
      <c r="AU320" s="13">
        <f t="shared" si="540"/>
        <v>3.0801306253852461E-3</v>
      </c>
      <c r="AV320" s="13">
        <f t="shared" si="541"/>
        <v>2.7601191618359345E-3</v>
      </c>
      <c r="AW320" s="13">
        <f t="shared" si="542"/>
        <v>2.9753497160510883E-4</v>
      </c>
      <c r="AX320" s="13">
        <f t="shared" si="543"/>
        <v>1.8055047114287025E-2</v>
      </c>
      <c r="AY320" s="13">
        <f t="shared" si="544"/>
        <v>2.7267413302481322E-2</v>
      </c>
      <c r="AZ320" s="13">
        <f t="shared" si="545"/>
        <v>2.0590138134283561E-2</v>
      </c>
      <c r="BA320" s="13">
        <f t="shared" si="546"/>
        <v>1.0365334466845046E-2</v>
      </c>
      <c r="BB320" s="13">
        <f t="shared" si="547"/>
        <v>3.9135297894385985E-3</v>
      </c>
      <c r="BC320" s="13">
        <f t="shared" si="548"/>
        <v>1.182072066217467E-3</v>
      </c>
      <c r="BD320" s="13">
        <f t="shared" si="549"/>
        <v>1.0100860753037592E-4</v>
      </c>
      <c r="BE320" s="13">
        <f t="shared" si="550"/>
        <v>3.6205710349714244E-4</v>
      </c>
      <c r="BF320" s="13">
        <f t="shared" si="551"/>
        <v>6.4888205766681689E-4</v>
      </c>
      <c r="BG320" s="13">
        <f t="shared" si="552"/>
        <v>7.7528824540840275E-4</v>
      </c>
      <c r="BH320" s="13">
        <f t="shared" si="553"/>
        <v>6.947393478905614E-4</v>
      </c>
      <c r="BI320" s="13">
        <f t="shared" si="554"/>
        <v>4.9804728949878242E-4</v>
      </c>
      <c r="BJ320" s="14">
        <f t="shared" si="555"/>
        <v>0.68627578713959003</v>
      </c>
      <c r="BK320" s="14">
        <f t="shared" si="556"/>
        <v>0.14960725035162781</v>
      </c>
      <c r="BL320" s="14">
        <f t="shared" si="557"/>
        <v>0.11468165410972238</v>
      </c>
      <c r="BM320" s="14">
        <f t="shared" si="558"/>
        <v>0.81021094286342477</v>
      </c>
      <c r="BN320" s="14">
        <f t="shared" si="559"/>
        <v>0.11690274415594822</v>
      </c>
    </row>
    <row r="321" spans="1:66" x14ac:dyDescent="0.25">
      <c r="A321" t="s">
        <v>16</v>
      </c>
      <c r="B321" t="s">
        <v>66</v>
      </c>
      <c r="C321" t="s">
        <v>20</v>
      </c>
      <c r="D321" s="11">
        <v>44413</v>
      </c>
      <c r="E321" s="10">
        <f>VLOOKUP(A321,home!$A$2:$E$405,3,FALSE)</f>
        <v>1.6373</v>
      </c>
      <c r="F321" s="10">
        <f>VLOOKUP(B321,home!$B$2:$E$405,3,FALSE)</f>
        <v>1.1496999999999999</v>
      </c>
      <c r="G321" s="10">
        <f>VLOOKUP(C321,away!$B$2:$E$405,4,FALSE)</f>
        <v>1.2934000000000001</v>
      </c>
      <c r="H321" s="10">
        <f>VLOOKUP(A321,away!$A$2:$E$405,3,FALSE)</f>
        <v>1.3301000000000001</v>
      </c>
      <c r="I321" s="10">
        <f>VLOOKUP(C321,away!$B$2:$E$405,3,FALSE)</f>
        <v>0.57489999999999997</v>
      </c>
      <c r="J321" s="10">
        <f>VLOOKUP(B321,home!$B$2:$E$405,4,FALSE)</f>
        <v>0.88449999999999995</v>
      </c>
      <c r="K321" s="12">
        <f t="shared" si="504"/>
        <v>2.4347010878540001</v>
      </c>
      <c r="L321" s="12">
        <f t="shared" si="505"/>
        <v>0.6763545864049999</v>
      </c>
      <c r="M321" s="13">
        <f t="shared" si="506"/>
        <v>4.4553896103777732E-2</v>
      </c>
      <c r="N321" s="13">
        <f t="shared" si="507"/>
        <v>0.10847541931200172</v>
      </c>
      <c r="O321" s="13">
        <f t="shared" si="508"/>
        <v>3.0134231972001917E-2</v>
      </c>
      <c r="P321" s="13">
        <f t="shared" si="509"/>
        <v>7.3367847363877858E-2</v>
      </c>
      <c r="Q321" s="13">
        <f t="shared" si="510"/>
        <v>0.13205261070217475</v>
      </c>
      <c r="R321" s="13">
        <f t="shared" si="511"/>
        <v>1.019071300102784E-2</v>
      </c>
      <c r="S321" s="13">
        <f t="shared" si="512"/>
        <v>3.0204098280603955E-2</v>
      </c>
      <c r="T321" s="13">
        <f t="shared" si="513"/>
        <v>8.9314388895169849E-2</v>
      </c>
      <c r="U321" s="13">
        <f t="shared" si="514"/>
        <v>2.4811340029610381E-2</v>
      </c>
      <c r="V321" s="13">
        <f t="shared" si="515"/>
        <v>5.5264144882295379E-3</v>
      </c>
      <c r="W321" s="13">
        <f t="shared" si="516"/>
        <v>0.10716954497684851</v>
      </c>
      <c r="X321" s="13">
        <f t="shared" si="517"/>
        <v>7.2484613268028408E-2</v>
      </c>
      <c r="Y321" s="13">
        <f t="shared" si="518"/>
        <v>2.4512650313811859E-2</v>
      </c>
      <c r="Z321" s="13">
        <f t="shared" si="519"/>
        <v>2.2975118256607471E-3</v>
      </c>
      <c r="AA321" s="13">
        <f t="shared" si="520"/>
        <v>5.5937545412936499E-3</v>
      </c>
      <c r="AB321" s="13">
        <f t="shared" si="521"/>
        <v>6.8095601334379535E-3</v>
      </c>
      <c r="AC321" s="13">
        <f t="shared" si="522"/>
        <v>5.6877900994550855E-4</v>
      </c>
      <c r="AD321" s="13">
        <f t="shared" si="523"/>
        <v>6.5231451934987833E-2</v>
      </c>
      <c r="AE321" s="13">
        <f t="shared" si="524"/>
        <v>4.4119591694086323E-2</v>
      </c>
      <c r="AF321" s="13">
        <f t="shared" si="525"/>
        <v>1.492024409630561E-2</v>
      </c>
      <c r="AG321" s="13">
        <f t="shared" si="526"/>
        <v>3.3637918416061412E-3</v>
      </c>
      <c r="AH321" s="13">
        <f t="shared" si="527"/>
        <v>3.8848316515134265E-4</v>
      </c>
      <c r="AI321" s="13">
        <f t="shared" si="528"/>
        <v>9.4584038480693901E-4</v>
      </c>
      <c r="AJ321" s="13">
        <f t="shared" si="529"/>
        <v>1.1514193069128505E-3</v>
      </c>
      <c r="AK321" s="13">
        <f t="shared" si="530"/>
        <v>9.344539463722718E-4</v>
      </c>
      <c r="AL321" s="13">
        <f t="shared" si="531"/>
        <v>3.746481922771404E-5</v>
      </c>
      <c r="AM321" s="13">
        <f t="shared" si="532"/>
        <v>3.1763817397682144E-2</v>
      </c>
      <c r="AN321" s="13">
        <f t="shared" si="533"/>
        <v>2.1483603578653244E-2</v>
      </c>
      <c r="AO321" s="13">
        <f t="shared" si="534"/>
        <v>7.2652669064644949E-3</v>
      </c>
      <c r="AP321" s="13">
        <f t="shared" si="535"/>
        <v>1.6379655312145757E-3</v>
      </c>
      <c r="AQ321" s="13">
        <f t="shared" si="536"/>
        <v>2.7696137485257004E-4</v>
      </c>
      <c r="AR321" s="13">
        <f t="shared" si="537"/>
        <v>5.2550474098248348E-5</v>
      </c>
      <c r="AS321" s="13">
        <f t="shared" si="538"/>
        <v>1.2794469645424869E-4</v>
      </c>
      <c r="AT321" s="13">
        <f t="shared" si="539"/>
        <v>1.5575354582115459E-4</v>
      </c>
      <c r="AU321" s="13">
        <f t="shared" si="540"/>
        <v>1.2640444248262762E-4</v>
      </c>
      <c r="AV321" s="13">
        <f t="shared" si="541"/>
        <v>7.6939258405507986E-5</v>
      </c>
      <c r="AW321" s="13">
        <f t="shared" si="542"/>
        <v>1.7137253846765015E-6</v>
      </c>
      <c r="AX321" s="13">
        <f t="shared" si="543"/>
        <v>1.2889233462088763E-2</v>
      </c>
      <c r="AY321" s="13">
        <f t="shared" si="544"/>
        <v>8.7176921673285286E-3</v>
      </c>
      <c r="AZ321" s="13">
        <f t="shared" si="545"/>
        <v>2.9481255401197972E-3</v>
      </c>
      <c r="BA321" s="13">
        <f t="shared" si="546"/>
        <v>6.6465941011924754E-4</v>
      </c>
      <c r="BB321" s="13">
        <f t="shared" si="547"/>
        <v>1.123863601078487E-4</v>
      </c>
      <c r="BC321" s="13">
        <f t="shared" si="548"/>
        <v>1.5202606021661484E-5</v>
      </c>
      <c r="BD321" s="13">
        <f t="shared" si="549"/>
        <v>5.923792362351234E-6</v>
      </c>
      <c r="BE321" s="13">
        <f t="shared" si="550"/>
        <v>1.4422663708837764E-5</v>
      </c>
      <c r="BF321" s="13">
        <f t="shared" si="551"/>
        <v>1.755743751082986E-5</v>
      </c>
      <c r="BG321" s="13">
        <f t="shared" si="552"/>
        <v>1.424903740251536E-5</v>
      </c>
      <c r="BH321" s="13">
        <f t="shared" si="553"/>
        <v>8.6730367161941226E-6</v>
      </c>
      <c r="BI321" s="13">
        <f t="shared" si="554"/>
        <v>4.2232503855831015E-6</v>
      </c>
      <c r="BJ321" s="14">
        <f t="shared" si="555"/>
        <v>0.74941922136967387</v>
      </c>
      <c r="BK321" s="14">
        <f t="shared" si="556"/>
        <v>0.16297619223299084</v>
      </c>
      <c r="BL321" s="14">
        <f t="shared" si="557"/>
        <v>8.156443811596327E-2</v>
      </c>
      <c r="BM321" s="14">
        <f t="shared" si="558"/>
        <v>0.58876666664748301</v>
      </c>
      <c r="BN321" s="14">
        <f t="shared" si="559"/>
        <v>0.39877471845486184</v>
      </c>
    </row>
    <row r="322" spans="1:66" x14ac:dyDescent="0.25">
      <c r="A322" t="s">
        <v>16</v>
      </c>
      <c r="B322" t="s">
        <v>17</v>
      </c>
      <c r="C322" t="s">
        <v>255</v>
      </c>
      <c r="D322" s="11">
        <v>44413</v>
      </c>
      <c r="E322" s="10">
        <f>VLOOKUP(A322,home!$A$2:$E$405,3,FALSE)</f>
        <v>1.6373</v>
      </c>
      <c r="F322" s="10">
        <f>VLOOKUP(B322,home!$B$2:$E$405,3,FALSE)</f>
        <v>1.2215</v>
      </c>
      <c r="G322" s="10">
        <f>VLOOKUP(C322,away!$B$2:$E$405,4,FALSE)</f>
        <v>0.93410000000000004</v>
      </c>
      <c r="H322" s="10">
        <f>VLOOKUP(A322,away!$A$2:$E$405,3,FALSE)</f>
        <v>1.3301000000000001</v>
      </c>
      <c r="I322" s="10">
        <f>VLOOKUP(C322,away!$B$2:$E$405,3,FALSE)</f>
        <v>1.4152</v>
      </c>
      <c r="J322" s="10">
        <f>VLOOKUP(B322,home!$B$2:$E$405,4,FALSE)</f>
        <v>1.0172000000000001</v>
      </c>
      <c r="K322" s="12">
        <f t="shared" si="504"/>
        <v>1.8681644574950003</v>
      </c>
      <c r="L322" s="12">
        <f t="shared" si="505"/>
        <v>1.9147340693440003</v>
      </c>
      <c r="M322" s="13">
        <f t="shared" si="506"/>
        <v>2.2756635020836934E-2</v>
      </c>
      <c r="N322" s="13">
        <f t="shared" si="507"/>
        <v>4.2513136718113548E-2</v>
      </c>
      <c r="O322" s="13">
        <f t="shared" si="508"/>
        <v>4.3572904378023282E-2</v>
      </c>
      <c r="P322" s="13">
        <f t="shared" si="509"/>
        <v>8.1401351268851382E-2</v>
      </c>
      <c r="Q322" s="13">
        <f t="shared" si="510"/>
        <v>3.9710765496702695E-2</v>
      </c>
      <c r="R322" s="13">
        <f t="shared" si="511"/>
        <v>4.1715262256434779E-2</v>
      </c>
      <c r="S322" s="13">
        <f t="shared" si="512"/>
        <v>7.2793934409983371E-2</v>
      </c>
      <c r="T322" s="13">
        <f t="shared" si="513"/>
        <v>7.6035555616266862E-2</v>
      </c>
      <c r="U322" s="13">
        <f t="shared" si="514"/>
        <v>7.7930970282554121E-2</v>
      </c>
      <c r="V322" s="13">
        <f t="shared" si="515"/>
        <v>2.8931853255706783E-2</v>
      </c>
      <c r="W322" s="13">
        <f t="shared" si="516"/>
        <v>2.4728746893619594E-2</v>
      </c>
      <c r="X322" s="13">
        <f t="shared" si="517"/>
        <v>4.7348974169398046E-2</v>
      </c>
      <c r="Y322" s="13">
        <f t="shared" si="518"/>
        <v>4.5330346995317752E-2</v>
      </c>
      <c r="Z322" s="13">
        <f t="shared" si="519"/>
        <v>2.6624544618005185E-2</v>
      </c>
      <c r="AA322" s="13">
        <f t="shared" si="520"/>
        <v>4.9739027952347081E-2</v>
      </c>
      <c r="AB322" s="13">
        <f t="shared" si="521"/>
        <v>4.6460342085462576E-2</v>
      </c>
      <c r="AC322" s="13">
        <f t="shared" si="522"/>
        <v>6.4681463987597129E-3</v>
      </c>
      <c r="AD322" s="13">
        <f t="shared" si="523"/>
        <v>1.1549341506262507E-2</v>
      </c>
      <c r="AE322" s="13">
        <f t="shared" si="524"/>
        <v>2.2113917660529576E-2</v>
      </c>
      <c r="AF322" s="13">
        <f t="shared" si="525"/>
        <v>2.1171135775641978E-2</v>
      </c>
      <c r="AG322" s="13">
        <f t="shared" si="526"/>
        <v>1.3512364985443106E-2</v>
      </c>
      <c r="AH322" s="13">
        <f t="shared" si="527"/>
        <v>1.2744730665215986E-2</v>
      </c>
      <c r="AI322" s="13">
        <f t="shared" si="528"/>
        <v>2.3809252849103114E-2</v>
      </c>
      <c r="AJ322" s="13">
        <f t="shared" si="529"/>
        <v>2.2239799966103011E-2</v>
      </c>
      <c r="AK322" s="13">
        <f t="shared" si="530"/>
        <v>1.3849201279490721E-2</v>
      </c>
      <c r="AL322" s="13">
        <f t="shared" si="531"/>
        <v>9.2547225296129285E-4</v>
      </c>
      <c r="AM322" s="13">
        <f t="shared" si="532"/>
        <v>4.3152138618942747E-3</v>
      </c>
      <c r="AN322" s="13">
        <f t="shared" si="533"/>
        <v>8.2624869978744631E-3</v>
      </c>
      <c r="AO322" s="13">
        <f t="shared" si="534"/>
        <v>7.9102326761710338E-3</v>
      </c>
      <c r="AP322" s="13">
        <f t="shared" si="535"/>
        <v>5.0486640005009487E-3</v>
      </c>
      <c r="AQ322" s="13">
        <f t="shared" si="536"/>
        <v>2.4167122416074343E-3</v>
      </c>
      <c r="AR322" s="13">
        <f t="shared" si="537"/>
        <v>4.880554001860455E-3</v>
      </c>
      <c r="AS322" s="13">
        <f t="shared" si="538"/>
        <v>9.1176775191606895E-3</v>
      </c>
      <c r="AT322" s="13">
        <f t="shared" si="539"/>
        <v>8.5166605380985957E-3</v>
      </c>
      <c r="AU322" s="13">
        <f t="shared" si="540"/>
        <v>5.3035075046086819E-3</v>
      </c>
      <c r="AV322" s="13">
        <f t="shared" si="541"/>
        <v>2.4769560550419855E-3</v>
      </c>
      <c r="AW322" s="13">
        <f t="shared" si="542"/>
        <v>9.1956931686441062E-5</v>
      </c>
      <c r="AX322" s="13">
        <f t="shared" si="543"/>
        <v>1.3435881938801038E-3</v>
      </c>
      <c r="AY322" s="13">
        <f t="shared" si="544"/>
        <v>2.5726140899906065E-3</v>
      </c>
      <c r="AZ322" s="13">
        <f t="shared" si="545"/>
        <v>2.4629359226897136E-3</v>
      </c>
      <c r="BA322" s="13">
        <f t="shared" si="546"/>
        <v>1.5719557739283987E-3</v>
      </c>
      <c r="BB322" s="13">
        <f t="shared" si="547"/>
        <v>7.5246931896067978E-4</v>
      </c>
      <c r="BC322" s="13">
        <f t="shared" si="548"/>
        <v>2.8815572823001818E-4</v>
      </c>
      <c r="BD322" s="13">
        <f t="shared" si="549"/>
        <v>1.5574938374392354E-3</v>
      </c>
      <c r="BE322" s="13">
        <f t="shared" si="550"/>
        <v>2.9096546298714751E-3</v>
      </c>
      <c r="BF322" s="13">
        <f t="shared" si="551"/>
        <v>2.7178566815558307E-3</v>
      </c>
      <c r="BG322" s="13">
        <f t="shared" si="552"/>
        <v>1.6924677510159703E-3</v>
      </c>
      <c r="BH322" s="13">
        <f t="shared" si="553"/>
        <v>7.9045202447613344E-4</v>
      </c>
      <c r="BI322" s="13">
        <f t="shared" si="554"/>
        <v>2.9533887549625597E-4</v>
      </c>
      <c r="BJ322" s="14">
        <f t="shared" si="555"/>
        <v>0.38095931462302329</v>
      </c>
      <c r="BK322" s="14">
        <f t="shared" si="556"/>
        <v>0.21585000669709009</v>
      </c>
      <c r="BL322" s="14">
        <f t="shared" si="557"/>
        <v>0.37232011113336</v>
      </c>
      <c r="BM322" s="14">
        <f t="shared" si="558"/>
        <v>0.72160326477421211</v>
      </c>
      <c r="BN322" s="14">
        <f t="shared" si="559"/>
        <v>0.27167005513896259</v>
      </c>
    </row>
    <row r="323" spans="1:66" x14ac:dyDescent="0.25">
      <c r="A323" t="s">
        <v>16</v>
      </c>
      <c r="B323" t="s">
        <v>19</v>
      </c>
      <c r="C323" t="s">
        <v>323</v>
      </c>
      <c r="D323" s="11">
        <v>44413</v>
      </c>
      <c r="E323" s="10">
        <f>VLOOKUP(A323,home!$A$2:$E$405,3,FALSE)</f>
        <v>1.6373</v>
      </c>
      <c r="F323" s="10">
        <f>VLOOKUP(B323,home!$B$2:$E$405,3,FALSE)</f>
        <v>0.79039999999999999</v>
      </c>
      <c r="G323" s="10">
        <f>VLOOKUP(C323,away!$B$2:$E$405,4,FALSE)</f>
        <v>0.86229999999999996</v>
      </c>
      <c r="H323" s="10">
        <f>VLOOKUP(A323,away!$A$2:$E$405,3,FALSE)</f>
        <v>1.3301000000000001</v>
      </c>
      <c r="I323" s="10">
        <f>VLOOKUP(C323,away!$B$2:$E$405,3,FALSE)</f>
        <v>0.84030000000000005</v>
      </c>
      <c r="J323" s="10">
        <f>VLOOKUP(B323,home!$B$2:$E$405,4,FALSE)</f>
        <v>1.4594</v>
      </c>
      <c r="K323" s="12">
        <f t="shared" si="504"/>
        <v>1.1159213316159999</v>
      </c>
      <c r="L323" s="12">
        <f t="shared" si="505"/>
        <v>1.6311466139820001</v>
      </c>
      <c r="M323" s="13">
        <f t="shared" si="506"/>
        <v>6.4115576234424543E-2</v>
      </c>
      <c r="N323" s="13">
        <f t="shared" si="507"/>
        <v>7.1547939208846195E-2</v>
      </c>
      <c r="O323" s="13">
        <f t="shared" si="508"/>
        <v>0.10458190507828639</v>
      </c>
      <c r="P323" s="13">
        <f t="shared" si="509"/>
        <v>0.11670517877789946</v>
      </c>
      <c r="Q323" s="13">
        <f t="shared" si="510"/>
        <v>3.9920935798158134E-2</v>
      </c>
      <c r="R323" s="13">
        <f t="shared" si="511"/>
        <v>8.5294210176116908E-2</v>
      </c>
      <c r="S323" s="13">
        <f t="shared" si="512"/>
        <v>5.3107604865713809E-2</v>
      </c>
      <c r="T323" s="13">
        <f t="shared" si="513"/>
        <v>6.511689925415845E-2</v>
      </c>
      <c r="U323" s="13">
        <f t="shared" si="514"/>
        <v>9.5181628598867363E-2</v>
      </c>
      <c r="V323" s="13">
        <f t="shared" si="515"/>
        <v>1.074090274735146E-2</v>
      </c>
      <c r="W323" s="13">
        <f t="shared" si="516"/>
        <v>1.4849541278412487E-2</v>
      </c>
      <c r="X323" s="13">
        <f t="shared" si="517"/>
        <v>2.4221778975468469E-2</v>
      </c>
      <c r="Y323" s="13">
        <f t="shared" si="518"/>
        <v>1.97546363802279E-2</v>
      </c>
      <c r="Z323" s="13">
        <f t="shared" si="519"/>
        <v>4.6375787373680734E-2</v>
      </c>
      <c r="AA323" s="13">
        <f t="shared" si="520"/>
        <v>5.1751730400778281E-2</v>
      </c>
      <c r="AB323" s="13">
        <f t="shared" si="521"/>
        <v>2.8875429951134363E-2</v>
      </c>
      <c r="AC323" s="13">
        <f t="shared" si="522"/>
        <v>1.2219329617175114E-3</v>
      </c>
      <c r="AD323" s="13">
        <f t="shared" si="523"/>
        <v>4.1427299693232089E-3</v>
      </c>
      <c r="AE323" s="13">
        <f t="shared" si="524"/>
        <v>6.7573999621033075E-3</v>
      </c>
      <c r="AF323" s="13">
        <f t="shared" si="525"/>
        <v>5.5111550337534542E-3</v>
      </c>
      <c r="AG323" s="13">
        <f t="shared" si="526"/>
        <v>2.9965006241456011E-3</v>
      </c>
      <c r="AH323" s="13">
        <f t="shared" si="527"/>
        <v>1.8911427136332124E-2</v>
      </c>
      <c r="AI323" s="13">
        <f t="shared" si="528"/>
        <v>2.1103664952734701E-2</v>
      </c>
      <c r="AJ323" s="13">
        <f t="shared" si="529"/>
        <v>1.1775014948016808E-2</v>
      </c>
      <c r="AK323" s="13">
        <f t="shared" si="530"/>
        <v>4.3799967868630727E-3</v>
      </c>
      <c r="AL323" s="13">
        <f t="shared" si="531"/>
        <v>8.8968025011858503E-5</v>
      </c>
      <c r="AM323" s="13">
        <f t="shared" si="532"/>
        <v>9.2459214877853193E-4</v>
      </c>
      <c r="AN323" s="13">
        <f t="shared" si="533"/>
        <v>1.5081453527944441E-3</v>
      </c>
      <c r="AO323" s="13">
        <f t="shared" si="534"/>
        <v>1.2300030928016736E-3</v>
      </c>
      <c r="AP323" s="13">
        <f t="shared" si="535"/>
        <v>6.6877179333694602E-4</v>
      </c>
      <c r="AQ323" s="13">
        <f t="shared" si="536"/>
        <v>2.7271621155705724E-4</v>
      </c>
      <c r="AR323" s="13">
        <f t="shared" si="537"/>
        <v>6.1694620677990881E-3</v>
      </c>
      <c r="AS323" s="13">
        <f t="shared" si="538"/>
        <v>6.8846343260527592E-3</v>
      </c>
      <c r="AT323" s="13">
        <f t="shared" si="539"/>
        <v>3.8413551524090084E-3</v>
      </c>
      <c r="AU323" s="13">
        <f t="shared" si="540"/>
        <v>1.4288833856287476E-3</v>
      </c>
      <c r="AV323" s="13">
        <f t="shared" si="541"/>
        <v>3.9863036260370295E-4</v>
      </c>
      <c r="AW323" s="13">
        <f t="shared" si="542"/>
        <v>4.498399554511053E-6</v>
      </c>
      <c r="AX323" s="13">
        <f t="shared" si="543"/>
        <v>1.7196201697777279E-4</v>
      </c>
      <c r="AY323" s="13">
        <f t="shared" si="544"/>
        <v>2.804952617268093E-4</v>
      </c>
      <c r="AZ323" s="13">
        <f t="shared" si="545"/>
        <v>2.2876444820183999E-4</v>
      </c>
      <c r="BA323" s="13">
        <f t="shared" si="546"/>
        <v>1.2438278502796402E-4</v>
      </c>
      <c r="BB323" s="13">
        <f t="shared" si="547"/>
        <v>5.0721639659003612E-5</v>
      </c>
      <c r="BC323" s="13">
        <f t="shared" si="548"/>
        <v>1.6546886157079767E-5</v>
      </c>
      <c r="BD323" s="13">
        <f t="shared" si="549"/>
        <v>1.67721619366348E-3</v>
      </c>
      <c r="BE323" s="13">
        <f t="shared" si="550"/>
        <v>1.8716413282408697E-3</v>
      </c>
      <c r="BF323" s="13">
        <f t="shared" si="551"/>
        <v>1.044302241659045E-3</v>
      </c>
      <c r="BG323" s="13">
        <f t="shared" si="552"/>
        <v>3.8845304937391173E-4</v>
      </c>
      <c r="BH323" s="13">
        <f t="shared" si="553"/>
        <v>1.0837076103190794E-4</v>
      </c>
      <c r="BI323" s="13">
        <f t="shared" si="554"/>
        <v>2.4186648791793173E-5</v>
      </c>
      <c r="BJ323" s="14">
        <f t="shared" si="555"/>
        <v>0.26029661812161636</v>
      </c>
      <c r="BK323" s="14">
        <f t="shared" si="556"/>
        <v>0.24626065887384543</v>
      </c>
      <c r="BL323" s="14">
        <f t="shared" si="557"/>
        <v>0.44569214354638426</v>
      </c>
      <c r="BM323" s="14">
        <f t="shared" si="558"/>
        <v>0.51618346577962293</v>
      </c>
      <c r="BN323" s="14">
        <f t="shared" si="559"/>
        <v>0.48216574527373168</v>
      </c>
    </row>
    <row r="324" spans="1:66" x14ac:dyDescent="0.25">
      <c r="A324" t="s">
        <v>69</v>
      </c>
      <c r="B324" t="s">
        <v>72</v>
      </c>
      <c r="C324" t="s">
        <v>259</v>
      </c>
      <c r="D324" s="11">
        <v>44413</v>
      </c>
      <c r="E324" s="10">
        <f>VLOOKUP(A324,home!$A$2:$E$405,3,FALSE)</f>
        <v>1.3526</v>
      </c>
      <c r="F324" s="10">
        <f>VLOOKUP(B324,home!$B$2:$E$405,3,FALSE)</f>
        <v>1.0894999999999999</v>
      </c>
      <c r="G324" s="10">
        <f>VLOOKUP(C324,away!$B$2:$E$405,4,FALSE)</f>
        <v>0.9728</v>
      </c>
      <c r="H324" s="10">
        <f>VLOOKUP(A324,away!$A$2:$E$405,3,FALSE)</f>
        <v>1.3421000000000001</v>
      </c>
      <c r="I324" s="10">
        <f>VLOOKUP(C324,away!$B$2:$E$405,3,FALSE)</f>
        <v>1.2941</v>
      </c>
      <c r="J324" s="10">
        <f>VLOOKUP(B324,home!$B$2:$E$405,4,FALSE)</f>
        <v>0.82350000000000001</v>
      </c>
      <c r="K324" s="12">
        <f t="shared" si="504"/>
        <v>1.43357421056</v>
      </c>
      <c r="L324" s="12">
        <f t="shared" si="505"/>
        <v>1.4302643608350001</v>
      </c>
      <c r="M324" s="13">
        <f t="shared" si="506"/>
        <v>5.7049351418156709E-2</v>
      </c>
      <c r="N324" s="13">
        <f t="shared" si="507"/>
        <v>8.1784478922244039E-2</v>
      </c>
      <c r="O324" s="13">
        <f t="shared" si="508"/>
        <v>8.1595654142141205E-2</v>
      </c>
      <c r="P324" s="13">
        <f t="shared" si="509"/>
        <v>0.11697342547194689</v>
      </c>
      <c r="Q324" s="13">
        <f t="shared" si="510"/>
        <v>5.8622059903508487E-2</v>
      </c>
      <c r="R324" s="13">
        <f t="shared" si="511"/>
        <v>5.8351678059261683E-2</v>
      </c>
      <c r="S324" s="13">
        <f t="shared" si="512"/>
        <v>5.9960288445480882E-2</v>
      </c>
      <c r="T324" s="13">
        <f t="shared" si="513"/>
        <v>8.3845043038722644E-2</v>
      </c>
      <c r="U324" s="13">
        <f t="shared" si="514"/>
        <v>8.3651460808657346E-2</v>
      </c>
      <c r="V324" s="13">
        <f t="shared" si="515"/>
        <v>1.3660220215583135E-2</v>
      </c>
      <c r="W324" s="13">
        <f t="shared" si="516"/>
        <v>2.8013024415857738E-2</v>
      </c>
      <c r="X324" s="13">
        <f t="shared" si="517"/>
        <v>4.0066030461202017E-2</v>
      </c>
      <c r="Y324" s="13">
        <f t="shared" si="518"/>
        <v>2.8652507724393383E-2</v>
      </c>
      <c r="Z324" s="13">
        <f t="shared" si="519"/>
        <v>2.7819441841026537E-2</v>
      </c>
      <c r="AA324" s="13">
        <f t="shared" si="520"/>
        <v>3.9881234375469456E-2</v>
      </c>
      <c r="AB324" s="13">
        <f t="shared" si="521"/>
        <v>2.8586354542985984E-2</v>
      </c>
      <c r="AC324" s="13">
        <f t="shared" si="522"/>
        <v>1.7505487700528754E-3</v>
      </c>
      <c r="AD324" s="13">
        <f t="shared" si="523"/>
        <v>1.003968734059032E-2</v>
      </c>
      <c r="AE324" s="13">
        <f t="shared" si="524"/>
        <v>1.4359406997172655E-2</v>
      </c>
      <c r="AF324" s="13">
        <f t="shared" si="525"/>
        <v>1.0268874035390391E-2</v>
      </c>
      <c r="AG324" s="13">
        <f t="shared" si="526"/>
        <v>4.8957348529075888E-3</v>
      </c>
      <c r="AH324" s="13">
        <f t="shared" si="527"/>
        <v>9.9472890508855629E-3</v>
      </c>
      <c r="AI324" s="13">
        <f t="shared" si="528"/>
        <v>1.4260177048335404E-2</v>
      </c>
      <c r="AJ324" s="13">
        <f t="shared" si="529"/>
        <v>1.0221511027256632E-2</v>
      </c>
      <c r="AK324" s="13">
        <f t="shared" si="530"/>
        <v>4.8844315338765869E-3</v>
      </c>
      <c r="AL324" s="13">
        <f t="shared" si="531"/>
        <v>1.435723148457166E-4</v>
      </c>
      <c r="AM324" s="13">
        <f t="shared" si="532"/>
        <v>2.8785273707111953E-3</v>
      </c>
      <c r="AN324" s="13">
        <f t="shared" si="533"/>
        <v>4.1170551100163013E-3</v>
      </c>
      <c r="AO324" s="13">
        <f t="shared" si="534"/>
        <v>2.944238597724969E-3</v>
      </c>
      <c r="AP324" s="13">
        <f t="shared" si="535"/>
        <v>1.4036798453736133E-3</v>
      </c>
      <c r="AQ324" s="13">
        <f t="shared" si="536"/>
        <v>5.0190831421506534E-4</v>
      </c>
      <c r="AR324" s="13">
        <f t="shared" si="537"/>
        <v>2.8454506032811674E-3</v>
      </c>
      <c r="AS324" s="13">
        <f t="shared" si="538"/>
        <v>4.0791646022862752E-3</v>
      </c>
      <c r="AT324" s="13">
        <f t="shared" si="539"/>
        <v>2.9238925872334225E-3</v>
      </c>
      <c r="AU324" s="13">
        <f t="shared" si="540"/>
        <v>1.3972056691684634E-3</v>
      </c>
      <c r="AV324" s="13">
        <f t="shared" si="541"/>
        <v>5.0074950354203434E-4</v>
      </c>
      <c r="AW324" s="13">
        <f t="shared" si="542"/>
        <v>8.1772014799294113E-6</v>
      </c>
      <c r="AX324" s="13">
        <f t="shared" si="543"/>
        <v>6.8776376717377577E-4</v>
      </c>
      <c r="AY324" s="13">
        <f t="shared" si="544"/>
        <v>9.8368400486227212E-4</v>
      </c>
      <c r="AZ324" s="13">
        <f t="shared" si="545"/>
        <v>7.0346408723897559E-4</v>
      </c>
      <c r="BA324" s="13">
        <f t="shared" si="546"/>
        <v>3.3537987103507671E-4</v>
      </c>
      <c r="BB324" s="13">
        <f t="shared" si="547"/>
        <v>1.1992046922072712E-4</v>
      </c>
      <c r="BC324" s="13">
        <f t="shared" si="548"/>
        <v>3.4303594652203319E-5</v>
      </c>
      <c r="BD324" s="13">
        <f t="shared" si="549"/>
        <v>6.7829109806491678E-4</v>
      </c>
      <c r="BE324" s="13">
        <f t="shared" si="550"/>
        <v>9.7238062543828874E-4</v>
      </c>
      <c r="BF324" s="13">
        <f t="shared" si="551"/>
        <v>6.9698989373826706E-4</v>
      </c>
      <c r="BG324" s="13">
        <f t="shared" si="552"/>
        <v>3.3306224556137816E-4</v>
      </c>
      <c r="BH324" s="13">
        <f t="shared" si="553"/>
        <v>1.1936736143699845E-4</v>
      </c>
      <c r="BI324" s="13">
        <f t="shared" si="554"/>
        <v>3.4224394187735008E-5</v>
      </c>
      <c r="BJ324" s="14">
        <f t="shared" si="555"/>
        <v>0.37525677272421337</v>
      </c>
      <c r="BK324" s="14">
        <f t="shared" si="556"/>
        <v>0.25052109064092848</v>
      </c>
      <c r="BL324" s="14">
        <f t="shared" si="557"/>
        <v>0.34596056917280882</v>
      </c>
      <c r="BM324" s="14">
        <f t="shared" si="558"/>
        <v>0.54420571965833575</v>
      </c>
      <c r="BN324" s="14">
        <f t="shared" si="559"/>
        <v>0.45437664791725901</v>
      </c>
    </row>
    <row r="325" spans="1:66" x14ac:dyDescent="0.25">
      <c r="A325" t="s">
        <v>69</v>
      </c>
      <c r="B325" t="s">
        <v>258</v>
      </c>
      <c r="C325" t="s">
        <v>263</v>
      </c>
      <c r="D325" s="11">
        <v>44413</v>
      </c>
      <c r="E325" s="10">
        <f>VLOOKUP(A325,home!$A$2:$E$405,3,FALSE)</f>
        <v>1.3526</v>
      </c>
      <c r="F325" s="10">
        <f>VLOOKUP(B325,home!$B$2:$E$405,3,FALSE)</f>
        <v>0.46689999999999998</v>
      </c>
      <c r="G325" s="10">
        <f>VLOOKUP(C325,away!$B$2:$E$405,4,FALSE)</f>
        <v>1.323</v>
      </c>
      <c r="H325" s="10">
        <f>VLOOKUP(A325,away!$A$2:$E$405,3,FALSE)</f>
        <v>1.3421000000000001</v>
      </c>
      <c r="I325" s="10">
        <f>VLOOKUP(C325,away!$B$2:$E$405,3,FALSE)</f>
        <v>0.82350000000000001</v>
      </c>
      <c r="J325" s="10">
        <f>VLOOKUP(B325,home!$B$2:$E$405,4,FALSE)</f>
        <v>1.0588</v>
      </c>
      <c r="K325" s="12">
        <f t="shared" si="504"/>
        <v>0.83551278762000003</v>
      </c>
      <c r="L325" s="12">
        <f t="shared" si="505"/>
        <v>1.1702062477799999</v>
      </c>
      <c r="M325" s="13">
        <f t="shared" si="506"/>
        <v>0.1345635049780726</v>
      </c>
      <c r="N325" s="13">
        <f t="shared" si="507"/>
        <v>0.11242952915614718</v>
      </c>
      <c r="O325" s="13">
        <f t="shared" si="508"/>
        <v>0.15746705424851565</v>
      </c>
      <c r="P325" s="13">
        <f t="shared" si="509"/>
        <v>0.13156573745348707</v>
      </c>
      <c r="Q325" s="13">
        <f t="shared" si="510"/>
        <v>4.6968154658028297E-2</v>
      </c>
      <c r="R325" s="13">
        <f t="shared" si="511"/>
        <v>9.2134465350562633E-2</v>
      </c>
      <c r="S325" s="13">
        <f t="shared" si="512"/>
        <v>3.2158688335482431E-2</v>
      </c>
      <c r="T325" s="13">
        <f t="shared" si="513"/>
        <v>5.4962428027522013E-2</v>
      </c>
      <c r="U325" s="13">
        <f t="shared" si="514"/>
        <v>7.6979523980926876E-2</v>
      </c>
      <c r="V325" s="13">
        <f t="shared" si="515"/>
        <v>3.4935851350417512E-3</v>
      </c>
      <c r="W325" s="13">
        <f t="shared" si="516"/>
        <v>1.308083127589884E-2</v>
      </c>
      <c r="X325" s="13">
        <f t="shared" si="517"/>
        <v>1.5307270485212847E-2</v>
      </c>
      <c r="Y325" s="13">
        <f t="shared" si="518"/>
        <v>8.9563317791272346E-3</v>
      </c>
      <c r="Z325" s="13">
        <f t="shared" si="519"/>
        <v>3.5938775663032774E-2</v>
      </c>
      <c r="AA325" s="13">
        <f t="shared" si="520"/>
        <v>3.0027306637870323E-2</v>
      </c>
      <c r="AB325" s="13">
        <f t="shared" si="521"/>
        <v>1.2544099336863783E-2</v>
      </c>
      <c r="AC325" s="13">
        <f t="shared" si="522"/>
        <v>2.1348475238661796E-4</v>
      </c>
      <c r="AD325" s="13">
        <f t="shared" si="523"/>
        <v>2.73230045092828E-3</v>
      </c>
      <c r="AE325" s="13">
        <f t="shared" si="524"/>
        <v>3.1973550584883837E-3</v>
      </c>
      <c r="AF325" s="13">
        <f t="shared" si="525"/>
        <v>1.8707824329070473E-3</v>
      </c>
      <c r="AG325" s="13">
        <f t="shared" si="526"/>
        <v>7.2973376374163188E-4</v>
      </c>
      <c r="AH325" s="13">
        <f t="shared" si="527"/>
        <v>1.0513944954611188E-2</v>
      </c>
      <c r="AI325" s="13">
        <f t="shared" si="528"/>
        <v>8.7845354579104279E-3</v>
      </c>
      <c r="AJ325" s="13">
        <f t="shared" si="529"/>
        <v>3.6697958541927374E-3</v>
      </c>
      <c r="AK325" s="13">
        <f t="shared" si="530"/>
        <v>1.0220537880442978E-3</v>
      </c>
      <c r="AL325" s="13">
        <f t="shared" si="531"/>
        <v>8.3491519895821283E-6</v>
      </c>
      <c r="AM325" s="13">
        <f t="shared" si="532"/>
        <v>4.5657439327409413E-4</v>
      </c>
      <c r="AN325" s="13">
        <f t="shared" si="533"/>
        <v>5.3428620758570766E-4</v>
      </c>
      <c r="AO325" s="13">
        <f t="shared" si="534"/>
        <v>3.1261252910973864E-4</v>
      </c>
      <c r="AP325" s="13">
        <f t="shared" si="535"/>
        <v>1.219403782328411E-4</v>
      </c>
      <c r="AQ325" s="13">
        <f t="shared" si="536"/>
        <v>3.5673848116181731E-5</v>
      </c>
      <c r="AR325" s="13">
        <f t="shared" si="537"/>
        <v>2.4606968149402039E-3</v>
      </c>
      <c r="AS325" s="13">
        <f t="shared" si="538"/>
        <v>2.055943655338345E-3</v>
      </c>
      <c r="AT325" s="13">
        <f t="shared" si="539"/>
        <v>8.5888360733069654E-4</v>
      </c>
      <c r="AU325" s="13">
        <f t="shared" si="540"/>
        <v>2.3920274566733061E-4</v>
      </c>
      <c r="AV325" s="13">
        <f t="shared" si="541"/>
        <v>4.9964238209717317E-5</v>
      </c>
      <c r="AW325" s="13">
        <f t="shared" si="542"/>
        <v>2.2675422094894035E-7</v>
      </c>
      <c r="AX325" s="13">
        <f t="shared" si="543"/>
        <v>6.3578957346724756E-5</v>
      </c>
      <c r="AY325" s="13">
        <f t="shared" si="544"/>
        <v>7.440049311447542E-5</v>
      </c>
      <c r="AZ325" s="13">
        <f t="shared" si="545"/>
        <v>4.3531960940236014E-5</v>
      </c>
      <c r="BA325" s="13">
        <f t="shared" si="546"/>
        <v>1.6980457556793039E-5</v>
      </c>
      <c r="BB325" s="13">
        <f t="shared" si="547"/>
        <v>4.9676593807805802E-6</v>
      </c>
      <c r="BC325" s="13">
        <f t="shared" si="548"/>
        <v>1.1626372088464722E-6</v>
      </c>
      <c r="BD325" s="13">
        <f t="shared" si="549"/>
        <v>4.7992046445589546E-4</v>
      </c>
      <c r="BE325" s="13">
        <f t="shared" si="550"/>
        <v>4.0097968509343027E-4</v>
      </c>
      <c r="BF325" s="13">
        <f t="shared" si="551"/>
        <v>1.6751182723570085E-4</v>
      </c>
      <c r="BG325" s="13">
        <f t="shared" si="552"/>
        <v>4.6652757911006761E-5</v>
      </c>
      <c r="BH325" s="13">
        <f t="shared" si="553"/>
        <v>9.7447439530965657E-6</v>
      </c>
      <c r="BI325" s="13">
        <f t="shared" si="554"/>
        <v>1.6283716369789704E-6</v>
      </c>
      <c r="BJ325" s="14">
        <f t="shared" si="555"/>
        <v>0.26190042660986818</v>
      </c>
      <c r="BK325" s="14">
        <f t="shared" si="556"/>
        <v>0.30207775029957457</v>
      </c>
      <c r="BL325" s="14">
        <f t="shared" si="557"/>
        <v>0.3999139085212704</v>
      </c>
      <c r="BM325" s="14">
        <f t="shared" si="558"/>
        <v>0.32462824151003894</v>
      </c>
      <c r="BN325" s="14">
        <f t="shared" si="559"/>
        <v>0.67512844584481346</v>
      </c>
    </row>
    <row r="326" spans="1:66" x14ac:dyDescent="0.25">
      <c r="A326" t="s">
        <v>69</v>
      </c>
      <c r="B326" t="s">
        <v>262</v>
      </c>
      <c r="C326" t="s">
        <v>77</v>
      </c>
      <c r="D326" s="11">
        <v>44413</v>
      </c>
      <c r="E326" s="10">
        <f>VLOOKUP(A326,home!$A$2:$E$405,3,FALSE)</f>
        <v>1.3526</v>
      </c>
      <c r="F326" s="10">
        <f>VLOOKUP(B326,home!$B$2:$E$405,3,FALSE)</f>
        <v>1.6732</v>
      </c>
      <c r="G326" s="10">
        <f>VLOOKUP(C326,away!$B$2:$E$405,4,FALSE)</f>
        <v>0.70040000000000002</v>
      </c>
      <c r="H326" s="10">
        <f>VLOOKUP(A326,away!$A$2:$E$405,3,FALSE)</f>
        <v>1.3421000000000001</v>
      </c>
      <c r="I326" s="10">
        <f>VLOOKUP(C326,away!$B$2:$E$405,3,FALSE)</f>
        <v>1.0588</v>
      </c>
      <c r="J326" s="10">
        <f>VLOOKUP(B326,home!$B$2:$E$405,4,FALSE)</f>
        <v>0.66669999999999996</v>
      </c>
      <c r="K326" s="12">
        <f t="shared" si="504"/>
        <v>1.5851244921280001</v>
      </c>
      <c r="L326" s="12">
        <f t="shared" si="505"/>
        <v>0.94739102051599999</v>
      </c>
      <c r="M326" s="13">
        <f t="shared" si="506"/>
        <v>7.945888883529012E-2</v>
      </c>
      <c r="N326" s="13">
        <f t="shared" si="507"/>
        <v>0.12595223081009449</v>
      </c>
      <c r="O326" s="13">
        <f t="shared" si="508"/>
        <v>7.5278637782732902E-2</v>
      </c>
      <c r="P326" s="13">
        <f t="shared" si="509"/>
        <v>0.11932601248344218</v>
      </c>
      <c r="Q326" s="13">
        <f t="shared" si="510"/>
        <v>9.982498294761985E-2</v>
      </c>
      <c r="R326" s="13">
        <f t="shared" si="511"/>
        <v>3.5659152736018822E-2</v>
      </c>
      <c r="S326" s="13">
        <f t="shared" si="512"/>
        <v>4.4798944032284155E-2</v>
      </c>
      <c r="T326" s="13">
        <f t="shared" si="513"/>
        <v>9.4573292467737866E-2</v>
      </c>
      <c r="U326" s="13">
        <f t="shared" si="514"/>
        <v>5.6524196370396629E-2</v>
      </c>
      <c r="V326" s="13">
        <f t="shared" si="515"/>
        <v>7.4751155152871212E-3</v>
      </c>
      <c r="W326" s="13">
        <f t="shared" si="516"/>
        <v>5.274500846551073E-2</v>
      </c>
      <c r="X326" s="13">
        <f t="shared" si="517"/>
        <v>4.9970147397265269E-2</v>
      </c>
      <c r="Y326" s="13">
        <f t="shared" si="518"/>
        <v>2.3670634469015042E-2</v>
      </c>
      <c r="Z326" s="13">
        <f t="shared" si="519"/>
        <v>1.1261053700437593E-2</v>
      </c>
      <c r="AA326" s="13">
        <f t="shared" si="520"/>
        <v>1.7850172027732279E-2</v>
      </c>
      <c r="AB326" s="13">
        <f t="shared" si="521"/>
        <v>1.4147372434928284E-2</v>
      </c>
      <c r="AC326" s="13">
        <f t="shared" si="522"/>
        <v>7.0160159263403423E-4</v>
      </c>
      <c r="AD326" s="13">
        <f t="shared" si="523"/>
        <v>2.0901851189044949E-2</v>
      </c>
      <c r="AE326" s="13">
        <f t="shared" si="524"/>
        <v>1.9802226128662861E-2</v>
      </c>
      <c r="AF326" s="13">
        <f t="shared" si="525"/>
        <v>9.3802256102612537E-3</v>
      </c>
      <c r="AG326" s="13">
        <f t="shared" si="526"/>
        <v>2.9622471711919091E-3</v>
      </c>
      <c r="AH326" s="13">
        <f t="shared" si="527"/>
        <v>2.6671552893357624E-3</v>
      </c>
      <c r="AI326" s="13">
        <f t="shared" si="528"/>
        <v>4.22777317343486E-3</v>
      </c>
      <c r="AJ326" s="13">
        <f t="shared" si="529"/>
        <v>3.3507734021866586E-3</v>
      </c>
      <c r="AK326" s="13">
        <f t="shared" si="530"/>
        <v>1.7704643291257128E-3</v>
      </c>
      <c r="AL326" s="13">
        <f t="shared" si="531"/>
        <v>4.2144722448657885E-5</v>
      </c>
      <c r="AM326" s="13">
        <f t="shared" si="532"/>
        <v>6.6264072501139729E-3</v>
      </c>
      <c r="AN326" s="13">
        <f t="shared" si="533"/>
        <v>6.2777987270400985E-3</v>
      </c>
      <c r="AO326" s="13">
        <f t="shared" si="534"/>
        <v>2.973765071302282E-3</v>
      </c>
      <c r="AP326" s="13">
        <f t="shared" si="535"/>
        <v>9.3910610855863484E-4</v>
      </c>
      <c r="AQ326" s="13">
        <f t="shared" si="536"/>
        <v>2.2242517364004361E-4</v>
      </c>
      <c r="AR326" s="13">
        <f t="shared" si="537"/>
        <v>5.0536779428769112E-4</v>
      </c>
      <c r="AS326" s="13">
        <f t="shared" si="538"/>
        <v>8.0107086825812401E-4</v>
      </c>
      <c r="AT326" s="13">
        <f t="shared" si="539"/>
        <v>6.3489852660309756E-4</v>
      </c>
      <c r="AU326" s="13">
        <f t="shared" si="540"/>
        <v>3.3546440151151685E-4</v>
      </c>
      <c r="AV326" s="13">
        <f t="shared" si="541"/>
        <v>1.3293820976824171E-4</v>
      </c>
      <c r="AW326" s="13">
        <f t="shared" si="542"/>
        <v>1.7580585629228364E-6</v>
      </c>
      <c r="AX326" s="13">
        <f t="shared" si="543"/>
        <v>1.7506134044950367E-3</v>
      </c>
      <c r="AY326" s="13">
        <f t="shared" si="544"/>
        <v>1.6585154198135417E-3</v>
      </c>
      <c r="AZ326" s="13">
        <f t="shared" si="545"/>
        <v>7.8563130805933668E-4</v>
      </c>
      <c r="BA326" s="13">
        <f t="shared" si="546"/>
        <v>2.4810001556388499E-4</v>
      </c>
      <c r="BB326" s="13">
        <f t="shared" si="547"/>
        <v>5.876193173377612E-5</v>
      </c>
      <c r="BC326" s="13">
        <f t="shared" si="548"/>
        <v>1.1134105294550736E-5</v>
      </c>
      <c r="BD326" s="13">
        <f t="shared" si="549"/>
        <v>7.9796818394355925E-5</v>
      </c>
      <c r="BE326" s="13">
        <f t="shared" si="550"/>
        <v>1.264878912307837E-4</v>
      </c>
      <c r="BF326" s="13">
        <f t="shared" si="551"/>
        <v>1.0024952717376888E-4</v>
      </c>
      <c r="BG326" s="13">
        <f t="shared" si="552"/>
        <v>5.2969326949130849E-5</v>
      </c>
      <c r="BH326" s="13">
        <f t="shared" si="553"/>
        <v>2.0990744369650764E-5</v>
      </c>
      <c r="BI326" s="13">
        <f t="shared" si="554"/>
        <v>6.6545886016662603E-6</v>
      </c>
      <c r="BJ326" s="14">
        <f t="shared" si="555"/>
        <v>0.52133510517201931</v>
      </c>
      <c r="BK326" s="14">
        <f t="shared" si="556"/>
        <v>0.25346122260119985</v>
      </c>
      <c r="BL326" s="14">
        <f t="shared" si="557"/>
        <v>0.21427258624303991</v>
      </c>
      <c r="BM326" s="14">
        <f t="shared" si="558"/>
        <v>0.46317330476024765</v>
      </c>
      <c r="BN326" s="14">
        <f t="shared" si="559"/>
        <v>0.53549990559519844</v>
      </c>
    </row>
    <row r="327" spans="1:66" x14ac:dyDescent="0.25">
      <c r="A327" t="s">
        <v>69</v>
      </c>
      <c r="B327" t="s">
        <v>260</v>
      </c>
      <c r="C327" t="s">
        <v>79</v>
      </c>
      <c r="D327" s="11">
        <v>44413</v>
      </c>
      <c r="E327" s="10">
        <f>VLOOKUP(A327,home!$A$2:$E$405,3,FALSE)</f>
        <v>1.3526</v>
      </c>
      <c r="F327" s="10">
        <f>VLOOKUP(B327,home!$B$2:$E$405,3,FALSE)</f>
        <v>1.1284000000000001</v>
      </c>
      <c r="G327" s="10">
        <f>VLOOKUP(C327,away!$B$2:$E$405,4,FALSE)</f>
        <v>1.6732</v>
      </c>
      <c r="H327" s="10">
        <f>VLOOKUP(A327,away!$A$2:$E$405,3,FALSE)</f>
        <v>1.3421000000000001</v>
      </c>
      <c r="I327" s="10">
        <f>VLOOKUP(C327,away!$B$2:$E$405,3,FALSE)</f>
        <v>0.74509999999999998</v>
      </c>
      <c r="J327" s="10">
        <f>VLOOKUP(B327,home!$B$2:$E$405,4,FALSE)</f>
        <v>0.7843</v>
      </c>
      <c r="K327" s="12">
        <f t="shared" si="504"/>
        <v>2.5537613890880002</v>
      </c>
      <c r="L327" s="12">
        <f t="shared" si="505"/>
        <v>0.78429898825300004</v>
      </c>
      <c r="M327" s="13">
        <f t="shared" si="506"/>
        <v>3.5505758750208588E-2</v>
      </c>
      <c r="N327" s="13">
        <f t="shared" si="507"/>
        <v>9.0673235786556103E-2</v>
      </c>
      <c r="O327" s="13">
        <f t="shared" si="508"/>
        <v>2.7847130664943702E-2</v>
      </c>
      <c r="P327" s="13">
        <f t="shared" si="509"/>
        <v>7.1114927089021673E-2</v>
      </c>
      <c r="Q327" s="13">
        <f t="shared" si="510"/>
        <v>0.11577890428768967</v>
      </c>
      <c r="R327" s="13">
        <f t="shared" si="511"/>
        <v>1.0920238203132218E-2</v>
      </c>
      <c r="S327" s="13">
        <f t="shared" si="512"/>
        <v>3.5609243633239904E-2</v>
      </c>
      <c r="T327" s="13">
        <f t="shared" si="513"/>
        <v>9.080527749387593E-2</v>
      </c>
      <c r="U327" s="13">
        <f t="shared" si="514"/>
        <v>2.788768268280278E-2</v>
      </c>
      <c r="V327" s="13">
        <f t="shared" si="515"/>
        <v>7.9246886946760693E-3</v>
      </c>
      <c r="W327" s="13">
        <f t="shared" si="516"/>
        <v>9.8557231813605664E-2</v>
      </c>
      <c r="X327" s="13">
        <f t="shared" si="517"/>
        <v>7.7298337196427314E-2</v>
      </c>
      <c r="Y327" s="13">
        <f t="shared" si="518"/>
        <v>3.031250382839859E-2</v>
      </c>
      <c r="Z327" s="13">
        <f t="shared" si="519"/>
        <v>2.8549105913994528E-3</v>
      </c>
      <c r="AA327" s="13">
        <f t="shared" si="520"/>
        <v>7.2907604376143114E-3</v>
      </c>
      <c r="AB327" s="13">
        <f t="shared" si="521"/>
        <v>9.3094312513348817E-3</v>
      </c>
      <c r="AC327" s="13">
        <f t="shared" si="522"/>
        <v>9.9202861479789515E-4</v>
      </c>
      <c r="AD327" s="13">
        <f t="shared" si="523"/>
        <v>6.2922913305245409E-2</v>
      </c>
      <c r="AE327" s="13">
        <f t="shared" si="524"/>
        <v>4.9350377243235211E-2</v>
      </c>
      <c r="AF327" s="13">
        <f t="shared" si="525"/>
        <v>1.9352725470886626E-2</v>
      </c>
      <c r="AG327" s="13">
        <f t="shared" si="526"/>
        <v>5.0594410022514824E-3</v>
      </c>
      <c r="AH327" s="13">
        <f t="shared" si="527"/>
        <v>5.5977587209684113E-4</v>
      </c>
      <c r="AI327" s="13">
        <f t="shared" si="528"/>
        <v>1.4295340087039756E-3</v>
      </c>
      <c r="AJ327" s="13">
        <f t="shared" si="529"/>
        <v>1.8253443779082013E-3</v>
      </c>
      <c r="AK327" s="13">
        <f t="shared" si="530"/>
        <v>1.5538313313636068E-3</v>
      </c>
      <c r="AL327" s="13">
        <f t="shared" si="531"/>
        <v>7.9477859473892906E-5</v>
      </c>
      <c r="AM327" s="13">
        <f t="shared" si="532"/>
        <v>3.2138021297573482E-2</v>
      </c>
      <c r="AN327" s="13">
        <f t="shared" si="533"/>
        <v>2.520581758814025E-2</v>
      </c>
      <c r="AO327" s="13">
        <f t="shared" si="534"/>
        <v>9.8844486162340366E-3</v>
      </c>
      <c r="AP327" s="13">
        <f t="shared" si="535"/>
        <v>2.5841210163837073E-3</v>
      </c>
      <c r="AQ327" s="13">
        <f t="shared" si="536"/>
        <v>5.0668087466826384E-4</v>
      </c>
      <c r="AR327" s="13">
        <f t="shared" si="537"/>
        <v>8.7806330026798674E-5</v>
      </c>
      <c r="AS327" s="13">
        <f t="shared" si="538"/>
        <v>2.2423641533995676E-4</v>
      </c>
      <c r="AT327" s="13">
        <f t="shared" si="539"/>
        <v>2.8632314976134092E-4</v>
      </c>
      <c r="AU327" s="13">
        <f t="shared" si="540"/>
        <v>2.4373366822085784E-4</v>
      </c>
      <c r="AV327" s="13">
        <f t="shared" si="541"/>
        <v>1.5560940778080291E-4</v>
      </c>
      <c r="AW327" s="13">
        <f t="shared" si="542"/>
        <v>4.4218665589816273E-6</v>
      </c>
      <c r="AX327" s="13">
        <f t="shared" si="543"/>
        <v>1.3678806318571827E-2</v>
      </c>
      <c r="AY327" s="13">
        <f t="shared" si="544"/>
        <v>1.0728273956164628E-2</v>
      </c>
      <c r="AZ327" s="13">
        <f t="shared" si="545"/>
        <v>4.2070872047604638E-3</v>
      </c>
      <c r="BA327" s="13">
        <f t="shared" si="546"/>
        <v>1.0998714127285914E-3</v>
      </c>
      <c r="BB327" s="13">
        <f t="shared" si="547"/>
        <v>2.1565700905285795E-4</v>
      </c>
      <c r="BC327" s="13">
        <f t="shared" si="548"/>
        <v>3.3827914801964926E-5</v>
      </c>
      <c r="BD327" s="13">
        <f t="shared" si="549"/>
        <v>1.1477735967037864E-5</v>
      </c>
      <c r="BE327" s="13">
        <f t="shared" si="550"/>
        <v>2.9311398946767915E-5</v>
      </c>
      <c r="BF327" s="13">
        <f t="shared" si="551"/>
        <v>3.7427159445205295E-5</v>
      </c>
      <c r="BG327" s="13">
        <f t="shared" si="552"/>
        <v>3.1860011564801847E-5</v>
      </c>
      <c r="BH327" s="13">
        <f t="shared" si="553"/>
        <v>2.0340716847522031E-5</v>
      </c>
      <c r="BI327" s="13">
        <f t="shared" si="554"/>
        <v>1.0389067462314716E-5</v>
      </c>
      <c r="BJ327" s="14">
        <f t="shared" si="555"/>
        <v>0.74039356063725226</v>
      </c>
      <c r="BK327" s="14">
        <f t="shared" si="556"/>
        <v>0.16195439859758265</v>
      </c>
      <c r="BL327" s="14">
        <f t="shared" si="557"/>
        <v>8.9762243891263901E-2</v>
      </c>
      <c r="BM327" s="14">
        <f t="shared" si="558"/>
        <v>0.63240106684634079</v>
      </c>
      <c r="BN327" s="14">
        <f t="shared" si="559"/>
        <v>0.35184019478155193</v>
      </c>
    </row>
    <row r="328" spans="1:66" x14ac:dyDescent="0.25">
      <c r="A328" t="s">
        <v>80</v>
      </c>
      <c r="B328" t="s">
        <v>97</v>
      </c>
      <c r="C328" t="s">
        <v>90</v>
      </c>
      <c r="D328" s="11">
        <v>44413</v>
      </c>
      <c r="E328" s="10">
        <f>VLOOKUP(A328,home!$A$2:$E$405,3,FALSE)</f>
        <v>1.2518</v>
      </c>
      <c r="F328" s="10">
        <f>VLOOKUP(B328,home!$B$2:$E$405,3,FALSE)</f>
        <v>1.042</v>
      </c>
      <c r="G328" s="10">
        <f>VLOOKUP(C328,away!$B$2:$E$405,4,FALSE)</f>
        <v>0.72940000000000005</v>
      </c>
      <c r="H328" s="10">
        <f>VLOOKUP(A328,away!$A$2:$E$405,3,FALSE)</f>
        <v>1.0562</v>
      </c>
      <c r="I328" s="10">
        <f>VLOOKUP(C328,away!$B$2:$E$405,3,FALSE)</f>
        <v>1.4819</v>
      </c>
      <c r="J328" s="10">
        <f>VLOOKUP(B328,home!$B$2:$E$405,4,FALSE)</f>
        <v>0.90559999999999996</v>
      </c>
      <c r="K328" s="12">
        <f t="shared" si="504"/>
        <v>0.95141156264000004</v>
      </c>
      <c r="L328" s="12">
        <f t="shared" si="505"/>
        <v>1.4174295255679998</v>
      </c>
      <c r="M328" s="13">
        <f t="shared" si="506"/>
        <v>9.3589124994209724E-2</v>
      </c>
      <c r="N328" s="13">
        <f t="shared" si="507"/>
        <v>8.9041775656851341E-2</v>
      </c>
      <c r="O328" s="13">
        <f t="shared" si="508"/>
        <v>0.13265598903886694</v>
      </c>
      <c r="P328" s="13">
        <f t="shared" si="509"/>
        <v>0.12621044182502308</v>
      </c>
      <c r="Q328" s="13">
        <f t="shared" si="510"/>
        <v>4.235768745896263E-2</v>
      </c>
      <c r="R328" s="13">
        <f t="shared" si="511"/>
        <v>9.4015257803557489E-2</v>
      </c>
      <c r="S328" s="13">
        <f t="shared" si="512"/>
        <v>4.2550551751213236E-2</v>
      </c>
      <c r="T328" s="13">
        <f t="shared" si="513"/>
        <v>6.0039036839115011E-2</v>
      </c>
      <c r="U328" s="13">
        <f t="shared" si="514"/>
        <v>8.9447203338885076E-2</v>
      </c>
      <c r="V328" s="13">
        <f t="shared" si="515"/>
        <v>6.3757691894121603E-3</v>
      </c>
      <c r="W328" s="13">
        <f t="shared" si="516"/>
        <v>1.3433197871716124E-2</v>
      </c>
      <c r="X328" s="13">
        <f t="shared" si="517"/>
        <v>1.9040611286167648E-2</v>
      </c>
      <c r="Y328" s="13">
        <f t="shared" si="518"/>
        <v>1.349436231093866E-2</v>
      </c>
      <c r="Z328" s="13">
        <f t="shared" si="519"/>
        <v>4.4420000754883227E-2</v>
      </c>
      <c r="AA328" s="13">
        <f t="shared" si="520"/>
        <v>4.2261702330673424E-2</v>
      </c>
      <c r="AB328" s="13">
        <f t="shared" si="521"/>
        <v>2.0104136127126266E-2</v>
      </c>
      <c r="AC328" s="13">
        <f t="shared" si="522"/>
        <v>5.3738124382765042E-4</v>
      </c>
      <c r="AD328" s="13">
        <f t="shared" si="523"/>
        <v>3.1951249445954393E-3</v>
      </c>
      <c r="AE328" s="13">
        <f t="shared" si="524"/>
        <v>4.5288644343483954E-3</v>
      </c>
      <c r="AF328" s="13">
        <f t="shared" si="525"/>
        <v>3.2096730832701179E-3</v>
      </c>
      <c r="AG328" s="13">
        <f t="shared" si="526"/>
        <v>1.5164951318826472E-3</v>
      </c>
      <c r="AH328" s="13">
        <f t="shared" si="527"/>
        <v>1.5740555148931076E-2</v>
      </c>
      <c r="AI328" s="13">
        <f t="shared" si="528"/>
        <v>1.4975746171065613E-2</v>
      </c>
      <c r="AJ328" s="13">
        <f t="shared" si="529"/>
        <v>7.1240490331567659E-3</v>
      </c>
      <c r="AK328" s="13">
        <f t="shared" si="530"/>
        <v>2.259300874319887E-3</v>
      </c>
      <c r="AL328" s="13">
        <f t="shared" si="531"/>
        <v>2.898760906939322E-5</v>
      </c>
      <c r="AM328" s="13">
        <f t="shared" si="532"/>
        <v>6.0797576327351836E-4</v>
      </c>
      <c r="AN328" s="13">
        <f t="shared" si="533"/>
        <v>8.6176279769362564E-4</v>
      </c>
      <c r="AO328" s="13">
        <f t="shared" si="534"/>
        <v>6.1074401674351411E-4</v>
      </c>
      <c r="AP328" s="13">
        <f t="shared" si="535"/>
        <v>2.8856220063208459E-4</v>
      </c>
      <c r="AQ328" s="13">
        <f t="shared" si="536"/>
        <v>1.0225414578469839E-4</v>
      </c>
      <c r="AR328" s="13">
        <f t="shared" si="537"/>
        <v>4.4622255233852624E-3</v>
      </c>
      <c r="AS328" s="13">
        <f t="shared" si="538"/>
        <v>4.2454129580560638E-3</v>
      </c>
      <c r="AT328" s="13">
        <f t="shared" si="539"/>
        <v>2.0195674882381122E-3</v>
      </c>
      <c r="AU328" s="13">
        <f t="shared" si="540"/>
        <v>6.4047995328052082E-4</v>
      </c>
      <c r="AV328" s="13">
        <f t="shared" si="541"/>
        <v>1.5234000829755361E-4</v>
      </c>
      <c r="AW328" s="13">
        <f t="shared" si="542"/>
        <v>1.0858749015757007E-6</v>
      </c>
      <c r="AX328" s="13">
        <f t="shared" si="543"/>
        <v>9.6405861830550755E-5</v>
      </c>
      <c r="AY328" s="13">
        <f t="shared" si="544"/>
        <v>1.3664851499645172E-4</v>
      </c>
      <c r="AZ328" s="13">
        <f t="shared" si="545"/>
        <v>9.6844819890496149E-5</v>
      </c>
      <c r="BA328" s="13">
        <f t="shared" si="546"/>
        <v>4.5756902370368112E-5</v>
      </c>
      <c r="BB328" s="13">
        <f t="shared" si="547"/>
        <v>1.6214296104573035E-5</v>
      </c>
      <c r="BC328" s="13">
        <f t="shared" si="548"/>
        <v>4.5965244069848052E-6</v>
      </c>
      <c r="BD328" s="13">
        <f t="shared" si="549"/>
        <v>1.0541483677648986E-3</v>
      </c>
      <c r="BE328" s="13">
        <f t="shared" si="550"/>
        <v>1.0029289458296075E-3</v>
      </c>
      <c r="BF328" s="13">
        <f t="shared" si="551"/>
        <v>4.7709909778431741E-4</v>
      </c>
      <c r="BG328" s="13">
        <f t="shared" si="552"/>
        <v>1.5130586605237054E-4</v>
      </c>
      <c r="BH328" s="13">
        <f t="shared" si="553"/>
        <v>3.5988537614371093E-5</v>
      </c>
      <c r="BI328" s="13">
        <f t="shared" si="554"/>
        <v>6.8479821617634472E-6</v>
      </c>
      <c r="BJ328" s="14">
        <f t="shared" si="555"/>
        <v>0.25272459486157484</v>
      </c>
      <c r="BK328" s="14">
        <f t="shared" si="556"/>
        <v>0.26942890512775169</v>
      </c>
      <c r="BL328" s="14">
        <f t="shared" si="557"/>
        <v>0.43283228459504752</v>
      </c>
      <c r="BM328" s="14">
        <f t="shared" si="558"/>
        <v>0.42139994592169117</v>
      </c>
      <c r="BN328" s="14">
        <f t="shared" si="559"/>
        <v>0.57787027677747116</v>
      </c>
    </row>
    <row r="329" spans="1:66" x14ac:dyDescent="0.25">
      <c r="A329" t="s">
        <v>80</v>
      </c>
      <c r="B329" t="s">
        <v>83</v>
      </c>
      <c r="C329" t="s">
        <v>82</v>
      </c>
      <c r="D329" s="11">
        <v>44413</v>
      </c>
      <c r="E329" s="10">
        <f>VLOOKUP(A329,home!$A$2:$E$405,3,FALSE)</f>
        <v>1.2518</v>
      </c>
      <c r="F329" s="10">
        <f>VLOOKUP(B329,home!$B$2:$E$405,3,FALSE)</f>
        <v>1.2850999999999999</v>
      </c>
      <c r="G329" s="10">
        <f>VLOOKUP(C329,away!$B$2:$E$405,4,FALSE)</f>
        <v>0.83360000000000001</v>
      </c>
      <c r="H329" s="10">
        <f>VLOOKUP(A329,away!$A$2:$E$405,3,FALSE)</f>
        <v>1.0562</v>
      </c>
      <c r="I329" s="10">
        <f>VLOOKUP(C329,away!$B$2:$E$405,3,FALSE)</f>
        <v>0.78210000000000002</v>
      </c>
      <c r="J329" s="10">
        <f>VLOOKUP(B329,home!$B$2:$E$405,4,FALSE)</f>
        <v>1.1526000000000001</v>
      </c>
      <c r="K329" s="12">
        <f t="shared" si="504"/>
        <v>1.3410024668479998</v>
      </c>
      <c r="L329" s="12">
        <f t="shared" si="505"/>
        <v>0.9521098634520001</v>
      </c>
      <c r="M329" s="13">
        <f t="shared" si="506"/>
        <v>0.10095177713169837</v>
      </c>
      <c r="N329" s="13">
        <f t="shared" si="507"/>
        <v>0.13537658216629703</v>
      </c>
      <c r="O329" s="13">
        <f t="shared" si="508"/>
        <v>9.6117182740098089E-2</v>
      </c>
      <c r="P329" s="13">
        <f t="shared" si="509"/>
        <v>0.12889337916095153</v>
      </c>
      <c r="Q329" s="13">
        <f t="shared" si="510"/>
        <v>9.0770165319227644E-2</v>
      </c>
      <c r="R329" s="13">
        <f t="shared" si="511"/>
        <v>4.5757058867032865E-2</v>
      </c>
      <c r="S329" s="13">
        <f t="shared" si="512"/>
        <v>4.1142176154698562E-2</v>
      </c>
      <c r="T329" s="13">
        <f t="shared" si="513"/>
        <v>8.6423169707605316E-2</v>
      </c>
      <c r="U329" s="13">
        <f t="shared" si="514"/>
        <v>6.1360328816400217E-2</v>
      </c>
      <c r="V329" s="13">
        <f t="shared" si="515"/>
        <v>5.83661962317817E-3</v>
      </c>
      <c r="W329" s="13">
        <f t="shared" si="516"/>
        <v>4.0574338536428341E-2</v>
      </c>
      <c r="X329" s="13">
        <f t="shared" si="517"/>
        <v>3.8631227923574013E-2</v>
      </c>
      <c r="Y329" s="13">
        <f t="shared" si="518"/>
        <v>1.8390586571648573E-2</v>
      </c>
      <c r="Z329" s="13">
        <f t="shared" si="519"/>
        <v>1.452191568995193E-2</v>
      </c>
      <c r="AA329" s="13">
        <f t="shared" si="520"/>
        <v>1.9473924763584213E-2</v>
      </c>
      <c r="AB329" s="13">
        <f t="shared" si="521"/>
        <v>1.3057290573589396E-2</v>
      </c>
      <c r="AC329" s="13">
        <f t="shared" si="522"/>
        <v>4.6575556139487638E-4</v>
      </c>
      <c r="AD329" s="13">
        <f t="shared" si="523"/>
        <v>1.3602572017019067E-2</v>
      </c>
      <c r="AE329" s="13">
        <f t="shared" si="524"/>
        <v>1.2951142985720022E-2</v>
      </c>
      <c r="AF329" s="13">
        <f t="shared" si="525"/>
        <v>6.1654554898406093E-3</v>
      </c>
      <c r="AG329" s="13">
        <f t="shared" si="526"/>
        <v>1.9567303281838424E-3</v>
      </c>
      <c r="AH329" s="13">
        <f t="shared" si="527"/>
        <v>3.4566147911553971E-3</v>
      </c>
      <c r="AI329" s="13">
        <f t="shared" si="528"/>
        <v>4.6353289618826718E-3</v>
      </c>
      <c r="AJ329" s="13">
        <f t="shared" si="529"/>
        <v>3.1079937862683212E-3</v>
      </c>
      <c r="AK329" s="13">
        <f t="shared" si="530"/>
        <v>1.3892757781113578E-3</v>
      </c>
      <c r="AL329" s="13">
        <f t="shared" si="531"/>
        <v>2.3786726643900408E-5</v>
      </c>
      <c r="AM329" s="13">
        <f t="shared" si="532"/>
        <v>3.6482165260600277E-3</v>
      </c>
      <c r="AN329" s="13">
        <f t="shared" si="533"/>
        <v>3.4735029384703434E-3</v>
      </c>
      <c r="AO329" s="13">
        <f t="shared" si="534"/>
        <v>1.6535782042235597E-3</v>
      </c>
      <c r="AP329" s="13">
        <f t="shared" si="535"/>
        <v>5.2479603941016568E-4</v>
      </c>
      <c r="AQ329" s="13">
        <f t="shared" si="536"/>
        <v>1.2491587135574081E-4</v>
      </c>
      <c r="AR329" s="13">
        <f t="shared" si="537"/>
        <v>6.5821540736262603E-4</v>
      </c>
      <c r="AS329" s="13">
        <f t="shared" si="538"/>
        <v>8.8266848499064267E-4</v>
      </c>
      <c r="AT329" s="13">
        <f t="shared" si="539"/>
        <v>5.9183030789071943E-4</v>
      </c>
      <c r="AU329" s="13">
        <f t="shared" si="540"/>
        <v>2.6454863427895529E-4</v>
      </c>
      <c r="AV329" s="13">
        <f t="shared" si="541"/>
        <v>8.8690092792337094E-5</v>
      </c>
      <c r="AW329" s="13">
        <f t="shared" si="542"/>
        <v>8.4362379726180834E-7</v>
      </c>
      <c r="AX329" s="13">
        <f t="shared" si="543"/>
        <v>8.1537789350702287E-4</v>
      </c>
      <c r="AY329" s="13">
        <f t="shared" si="544"/>
        <v>7.7632933484875102E-4</v>
      </c>
      <c r="AZ329" s="13">
        <f t="shared" si="545"/>
        <v>3.6957540849831316E-4</v>
      </c>
      <c r="BA329" s="13">
        <f t="shared" si="546"/>
        <v>1.1729213057351538E-4</v>
      </c>
      <c r="BB329" s="13">
        <f t="shared" si="547"/>
        <v>2.7918748606085971E-5</v>
      </c>
      <c r="BC329" s="13">
        <f t="shared" si="548"/>
        <v>5.3163431846182478E-6</v>
      </c>
      <c r="BD329" s="13">
        <f t="shared" si="549"/>
        <v>1.0444889693767206E-4</v>
      </c>
      <c r="BE329" s="13">
        <f t="shared" si="550"/>
        <v>1.4006622845297073E-4</v>
      </c>
      <c r="BF329" s="13">
        <f t="shared" si="551"/>
        <v>9.3914578938764654E-5</v>
      </c>
      <c r="BG329" s="13">
        <f t="shared" si="552"/>
        <v>4.1979894009958198E-5</v>
      </c>
      <c r="BH329" s="13">
        <f t="shared" si="553"/>
        <v>1.4073785356342879E-5</v>
      </c>
      <c r="BI329" s="13">
        <f t="shared" si="554"/>
        <v>3.7745961761490108E-6</v>
      </c>
      <c r="BJ329" s="14">
        <f t="shared" si="555"/>
        <v>0.45637879048428254</v>
      </c>
      <c r="BK329" s="14">
        <f t="shared" si="556"/>
        <v>0.27808982369341412</v>
      </c>
      <c r="BL329" s="14">
        <f t="shared" si="557"/>
        <v>0.25123920998530963</v>
      </c>
      <c r="BM329" s="14">
        <f t="shared" si="558"/>
        <v>0.40158810875660128</v>
      </c>
      <c r="BN329" s="14">
        <f t="shared" si="559"/>
        <v>0.59786614538530558</v>
      </c>
    </row>
    <row r="330" spans="1:66" x14ac:dyDescent="0.25">
      <c r="A330" t="s">
        <v>80</v>
      </c>
      <c r="B330" t="s">
        <v>85</v>
      </c>
      <c r="C330" t="s">
        <v>84</v>
      </c>
      <c r="D330" s="11">
        <v>44413</v>
      </c>
      <c r="E330" s="10">
        <f>VLOOKUP(A330,home!$A$2:$E$405,3,FALSE)</f>
        <v>1.2518</v>
      </c>
      <c r="F330" s="10">
        <f>VLOOKUP(B330,home!$B$2:$E$405,3,FALSE)</f>
        <v>1.3893</v>
      </c>
      <c r="G330" s="10">
        <f>VLOOKUP(C330,away!$B$2:$E$405,4,FALSE)</f>
        <v>0.83360000000000001</v>
      </c>
      <c r="H330" s="10">
        <f>VLOOKUP(A330,away!$A$2:$E$405,3,FALSE)</f>
        <v>1.0562</v>
      </c>
      <c r="I330" s="10">
        <f>VLOOKUP(C330,away!$B$2:$E$405,3,FALSE)</f>
        <v>0.86450000000000005</v>
      </c>
      <c r="J330" s="10">
        <f>VLOOKUP(B330,home!$B$2:$E$405,4,FALSE)</f>
        <v>0.98799999999999999</v>
      </c>
      <c r="K330" s="12">
        <f t="shared" si="504"/>
        <v>1.4497352168640001</v>
      </c>
      <c r="L330" s="12">
        <f t="shared" si="505"/>
        <v>0.90212788120000009</v>
      </c>
      <c r="M330" s="13">
        <f t="shared" si="506"/>
        <v>9.5191645530904936E-2</v>
      </c>
      <c r="N330" s="13">
        <f t="shared" si="507"/>
        <v>0.13800268087738748</v>
      </c>
      <c r="O330" s="13">
        <f t="shared" si="508"/>
        <v>8.587503749073673E-2</v>
      </c>
      <c r="P330" s="13">
        <f t="shared" si="509"/>
        <v>0.12449606609983735</v>
      </c>
      <c r="Q330" s="13">
        <f t="shared" si="510"/>
        <v>0.10003367324479638</v>
      </c>
      <c r="R330" s="13">
        <f t="shared" si="511"/>
        <v>3.8735132809744444E-2</v>
      </c>
      <c r="S330" s="13">
        <f t="shared" si="512"/>
        <v>4.0705437929694874E-2</v>
      </c>
      <c r="T330" s="13">
        <f t="shared" si="513"/>
        <v>9.0243165692981298E-2</v>
      </c>
      <c r="U330" s="13">
        <f t="shared" si="514"/>
        <v>5.6155686164190706E-2</v>
      </c>
      <c r="V330" s="13">
        <f t="shared" si="515"/>
        <v>5.9151629943230326E-3</v>
      </c>
      <c r="W330" s="13">
        <f t="shared" si="516"/>
        <v>4.8340779658415788E-2</v>
      </c>
      <c r="X330" s="13">
        <f t="shared" si="517"/>
        <v>4.3609565128802701E-2</v>
      </c>
      <c r="Y330" s="13">
        <f t="shared" si="518"/>
        <v>1.9670702294850091E-2</v>
      </c>
      <c r="Z330" s="13">
        <f t="shared" si="519"/>
        <v>1.1648014429885124E-2</v>
      </c>
      <c r="AA330" s="13">
        <f t="shared" si="520"/>
        <v>1.688653672554451E-2</v>
      </c>
      <c r="AB330" s="13">
        <f t="shared" si="521"/>
        <v>1.2240503490944589E-2</v>
      </c>
      <c r="AC330" s="13">
        <f t="shared" si="522"/>
        <v>4.8350784818444742E-4</v>
      </c>
      <c r="AD330" s="13">
        <f t="shared" si="523"/>
        <v>1.7520332670367074E-2</v>
      </c>
      <c r="AE330" s="13">
        <f t="shared" si="524"/>
        <v>1.5805580589837387E-2</v>
      </c>
      <c r="AF330" s="13">
        <f t="shared" si="525"/>
        <v>7.1293274643229243E-3</v>
      </c>
      <c r="AG330" s="13">
        <f t="shared" si="526"/>
        <v>2.1438550265902036E-3</v>
      </c>
      <c r="AH330" s="13">
        <f t="shared" si="527"/>
        <v>2.6269996444548225E-3</v>
      </c>
      <c r="AI330" s="13">
        <f t="shared" si="528"/>
        <v>3.8084538992553632E-3</v>
      </c>
      <c r="AJ330" s="13">
        <f t="shared" si="529"/>
        <v>2.7606248697767607E-3</v>
      </c>
      <c r="AK330" s="13">
        <f t="shared" si="530"/>
        <v>1.3340583647553209E-3</v>
      </c>
      <c r="AL330" s="13">
        <f t="shared" si="531"/>
        <v>2.5294163029388209E-5</v>
      </c>
      <c r="AM330" s="13">
        <f t="shared" si="532"/>
        <v>5.0799686566808042E-3</v>
      </c>
      <c r="AN330" s="13">
        <f t="shared" si="533"/>
        <v>4.5827813608138651E-3</v>
      </c>
      <c r="AO330" s="13">
        <f t="shared" si="534"/>
        <v>2.0671274195169322E-3</v>
      </c>
      <c r="AP330" s="13">
        <f t="shared" si="535"/>
        <v>6.2160442637974476E-4</v>
      </c>
      <c r="AQ330" s="13">
        <f t="shared" si="536"/>
        <v>1.4019167102862509E-4</v>
      </c>
      <c r="AR330" s="13">
        <f t="shared" si="537"/>
        <v>4.7397792463303669E-4</v>
      </c>
      <c r="AS330" s="13">
        <f t="shared" si="538"/>
        <v>6.8714248935662409E-4</v>
      </c>
      <c r="AT330" s="13">
        <f t="shared" si="539"/>
        <v>4.9808733291194728E-4</v>
      </c>
      <c r="AU330" s="13">
        <f t="shared" si="540"/>
        <v>2.4069824919877101E-4</v>
      </c>
      <c r="AV330" s="13">
        <f t="shared" si="541"/>
        <v>8.7237182125241407E-5</v>
      </c>
      <c r="AW330" s="13">
        <f t="shared" si="542"/>
        <v>9.1891344703272911E-7</v>
      </c>
      <c r="AX330" s="13">
        <f t="shared" si="543"/>
        <v>1.2274349103592449E-3</v>
      </c>
      <c r="AY330" s="13">
        <f t="shared" si="544"/>
        <v>1.1073032549932975E-3</v>
      </c>
      <c r="AZ330" s="13">
        <f t="shared" si="545"/>
        <v>4.9946456963648341E-4</v>
      </c>
      <c r="BA330" s="13">
        <f t="shared" si="546"/>
        <v>1.5019363798021029E-4</v>
      </c>
      <c r="BB330" s="13">
        <f t="shared" si="547"/>
        <v>3.3873467100201731E-5</v>
      </c>
      <c r="BC330" s="13">
        <f t="shared" si="548"/>
        <v>6.1116398208005818E-6</v>
      </c>
      <c r="BD330" s="13">
        <f t="shared" si="549"/>
        <v>7.1264783480795758E-5</v>
      </c>
      <c r="BE330" s="13">
        <f t="shared" si="550"/>
        <v>1.0331506633429745E-4</v>
      </c>
      <c r="BF330" s="13">
        <f t="shared" si="551"/>
        <v>7.4889745048735645E-5</v>
      </c>
      <c r="BG330" s="13">
        <f t="shared" si="552"/>
        <v>3.619010025970614E-5</v>
      </c>
      <c r="BH330" s="13">
        <f t="shared" si="553"/>
        <v>1.3116515712083753E-5</v>
      </c>
      <c r="BI330" s="13">
        <f t="shared" si="554"/>
        <v>3.8030949500715588E-6</v>
      </c>
      <c r="BJ330" s="14">
        <f t="shared" si="555"/>
        <v>0.49801571766266156</v>
      </c>
      <c r="BK330" s="14">
        <f t="shared" si="556"/>
        <v>0.26792441782096738</v>
      </c>
      <c r="BL330" s="14">
        <f t="shared" si="557"/>
        <v>0.22271275594341455</v>
      </c>
      <c r="BM330" s="14">
        <f t="shared" si="558"/>
        <v>0.41686028546197496</v>
      </c>
      <c r="BN330" s="14">
        <f t="shared" si="559"/>
        <v>0.58233423605340739</v>
      </c>
    </row>
    <row r="331" spans="1:66" x14ac:dyDescent="0.25">
      <c r="A331" t="s">
        <v>80</v>
      </c>
      <c r="B331" t="s">
        <v>87</v>
      </c>
      <c r="C331" t="s">
        <v>359</v>
      </c>
      <c r="D331" s="11">
        <v>44413</v>
      </c>
      <c r="E331" s="10">
        <f>VLOOKUP(A331,home!$A$2:$E$405,3,FALSE)</f>
        <v>1.2518</v>
      </c>
      <c r="F331" s="10">
        <f>VLOOKUP(B331,home!$B$2:$E$405,3,FALSE)</f>
        <v>0.62519999999999998</v>
      </c>
      <c r="G331" s="10">
        <f>VLOOKUP(C331,away!$B$2:$E$405,4,FALSE)</f>
        <v>0.7641</v>
      </c>
      <c r="H331" s="10">
        <f>VLOOKUP(A331,away!$A$2:$E$405,3,FALSE)</f>
        <v>1.0562</v>
      </c>
      <c r="I331" s="10">
        <f>VLOOKUP(C331,away!$B$2:$E$405,3,FALSE)</f>
        <v>1.6466000000000001</v>
      </c>
      <c r="J331" s="10">
        <f>VLOOKUP(B331,home!$B$2:$E$405,4,FALSE)</f>
        <v>1.2349000000000001</v>
      </c>
      <c r="K331" s="12">
        <f t="shared" si="504"/>
        <v>0.59800403757599996</v>
      </c>
      <c r="L331" s="12">
        <f t="shared" si="505"/>
        <v>2.147662652308</v>
      </c>
      <c r="M331" s="13">
        <f t="shared" si="506"/>
        <v>6.420548152742131E-2</v>
      </c>
      <c r="N331" s="13">
        <f t="shared" si="507"/>
        <v>3.8395137187909226E-2</v>
      </c>
      <c r="O331" s="13">
        <f t="shared" si="508"/>
        <v>0.13789171474989395</v>
      </c>
      <c r="P331" s="13">
        <f t="shared" si="509"/>
        <v>8.2459802168714652E-2</v>
      </c>
      <c r="Q331" s="13">
        <f t="shared" si="510"/>
        <v>1.1480223530827071E-2</v>
      </c>
      <c r="R331" s="13">
        <f t="shared" si="511"/>
        <v>0.14807244291552776</v>
      </c>
      <c r="S331" s="13">
        <f t="shared" si="512"/>
        <v>2.6476006455926713E-2</v>
      </c>
      <c r="T331" s="13">
        <f t="shared" si="513"/>
        <v>2.4655647317304779E-2</v>
      </c>
      <c r="U331" s="13">
        <f t="shared" si="514"/>
        <v>8.8547918717227364E-2</v>
      </c>
      <c r="V331" s="13">
        <f t="shared" si="515"/>
        <v>3.778158296761122E-3</v>
      </c>
      <c r="W331" s="13">
        <f t="shared" si="516"/>
        <v>2.2884066745698637E-3</v>
      </c>
      <c r="X331" s="13">
        <f t="shared" si="517"/>
        <v>4.9147255482660437E-3</v>
      </c>
      <c r="Y331" s="13">
        <f t="shared" si="518"/>
        <v>5.277586253177472E-3</v>
      </c>
      <c r="Z331" s="13">
        <f t="shared" si="519"/>
        <v>0.10600321849522906</v>
      </c>
      <c r="AA331" s="13">
        <f t="shared" si="520"/>
        <v>6.3390352656197899E-2</v>
      </c>
      <c r="AB331" s="13">
        <f t="shared" si="521"/>
        <v>1.8953843415886427E-2</v>
      </c>
      <c r="AC331" s="13">
        <f t="shared" si="522"/>
        <v>3.0327062649233535E-4</v>
      </c>
      <c r="AD331" s="13">
        <f t="shared" si="523"/>
        <v>3.4211910775216136E-4</v>
      </c>
      <c r="AE331" s="13">
        <f t="shared" si="524"/>
        <v>7.3475643036025333E-4</v>
      </c>
      <c r="AF331" s="13">
        <f t="shared" si="525"/>
        <v>7.8900447201393027E-4</v>
      </c>
      <c r="AG331" s="13">
        <f t="shared" si="526"/>
        <v>5.6483847901610338E-4</v>
      </c>
      <c r="AH331" s="13">
        <f t="shared" si="527"/>
        <v>5.6914788346662033E-2</v>
      </c>
      <c r="AI331" s="13">
        <f t="shared" si="528"/>
        <v>3.4035273229087365E-2</v>
      </c>
      <c r="AJ331" s="13">
        <f t="shared" si="529"/>
        <v>1.0176615405498293E-2</v>
      </c>
      <c r="AK331" s="13">
        <f t="shared" si="530"/>
        <v>2.0285523671153671E-3</v>
      </c>
      <c r="AL331" s="13">
        <f t="shared" si="531"/>
        <v>1.5579751304230747E-5</v>
      </c>
      <c r="AM331" s="13">
        <f t="shared" si="532"/>
        <v>4.0917721553538234E-5</v>
      </c>
      <c r="AN331" s="13">
        <f t="shared" si="533"/>
        <v>8.7877462398072142E-5</v>
      </c>
      <c r="AO331" s="13">
        <f t="shared" si="534"/>
        <v>9.4365571985970112E-5</v>
      </c>
      <c r="AP331" s="13">
        <f t="shared" si="535"/>
        <v>6.7555138205983346E-5</v>
      </c>
      <c r="AQ331" s="13">
        <f t="shared" si="536"/>
        <v>3.6271411824123928E-5</v>
      </c>
      <c r="AR331" s="13">
        <f t="shared" si="537"/>
        <v>2.4446753059228124E-2</v>
      </c>
      <c r="AS331" s="13">
        <f t="shared" si="538"/>
        <v>1.4619257035041848E-2</v>
      </c>
      <c r="AT331" s="13">
        <f t="shared" si="539"/>
        <v>4.3711873666581833E-3</v>
      </c>
      <c r="AU331" s="13">
        <f t="shared" si="540"/>
        <v>8.7132923142093212E-4</v>
      </c>
      <c r="AV331" s="13">
        <f t="shared" si="541"/>
        <v>1.3026459961192755E-4</v>
      </c>
      <c r="AW331" s="13">
        <f t="shared" si="542"/>
        <v>5.5581236118011424E-7</v>
      </c>
      <c r="AX331" s="13">
        <f t="shared" si="543"/>
        <v>4.0781604495710613E-6</v>
      </c>
      <c r="AY331" s="13">
        <f t="shared" si="544"/>
        <v>8.7585128876633716E-6</v>
      </c>
      <c r="AZ331" s="13">
        <f t="shared" si="545"/>
        <v>9.405165509296461E-6</v>
      </c>
      <c r="BA331" s="13">
        <f t="shared" si="546"/>
        <v>6.7330409010304515E-6</v>
      </c>
      <c r="BB331" s="13">
        <f t="shared" si="547"/>
        <v>3.6150751199013269E-6</v>
      </c>
      <c r="BC331" s="13">
        <f t="shared" si="548"/>
        <v>1.5527923640599888E-6</v>
      </c>
      <c r="BD331" s="13">
        <f t="shared" si="549"/>
        <v>8.7505630859167662E-3</v>
      </c>
      <c r="BE331" s="13">
        <f t="shared" si="550"/>
        <v>5.2328720564417276E-3</v>
      </c>
      <c r="BF331" s="13">
        <f t="shared" si="551"/>
        <v>1.5646393089353893E-3</v>
      </c>
      <c r="BG331" s="13">
        <f t="shared" si="552"/>
        <v>3.1188687469782842E-4</v>
      </c>
      <c r="BH331" s="13">
        <f t="shared" si="553"/>
        <v>4.6627402584065334E-5</v>
      </c>
      <c r="BI331" s="13">
        <f t="shared" si="554"/>
        <v>5.5766750013905387E-6</v>
      </c>
      <c r="BJ331" s="14">
        <f t="shared" si="555"/>
        <v>8.9803575054396095E-2</v>
      </c>
      <c r="BK331" s="14">
        <f t="shared" si="556"/>
        <v>0.17724705733950802</v>
      </c>
      <c r="BL331" s="14">
        <f t="shared" si="557"/>
        <v>0.62036245849863492</v>
      </c>
      <c r="BM331" s="14">
        <f t="shared" si="558"/>
        <v>0.51090330460694733</v>
      </c>
      <c r="BN331" s="14">
        <f t="shared" si="559"/>
        <v>0.48250480208029389</v>
      </c>
    </row>
    <row r="332" spans="1:66" x14ac:dyDescent="0.25">
      <c r="A332" t="s">
        <v>80</v>
      </c>
      <c r="B332" t="s">
        <v>89</v>
      </c>
      <c r="C332" t="s">
        <v>92</v>
      </c>
      <c r="D332" s="11">
        <v>44413</v>
      </c>
      <c r="E332" s="10">
        <f>VLOOKUP(A332,home!$A$2:$E$405,3,FALSE)</f>
        <v>1.2518</v>
      </c>
      <c r="F332" s="10">
        <f>VLOOKUP(B332,home!$B$2:$E$405,3,FALSE)</f>
        <v>1.2850999999999999</v>
      </c>
      <c r="G332" s="10">
        <f>VLOOKUP(C332,away!$B$2:$E$405,4,FALSE)</f>
        <v>0.86829999999999996</v>
      </c>
      <c r="H332" s="10">
        <f>VLOOKUP(A332,away!$A$2:$E$405,3,FALSE)</f>
        <v>1.0562</v>
      </c>
      <c r="I332" s="10">
        <f>VLOOKUP(C332,away!$B$2:$E$405,3,FALSE)</f>
        <v>0.74099999999999999</v>
      </c>
      <c r="J332" s="10">
        <f>VLOOKUP(B332,home!$B$2:$E$405,4,FALSE)</f>
        <v>1.0703</v>
      </c>
      <c r="K332" s="12">
        <f t="shared" si="504"/>
        <v>1.3968239466939998</v>
      </c>
      <c r="L332" s="12">
        <f t="shared" si="505"/>
        <v>0.83766408726000008</v>
      </c>
      <c r="M332" s="13">
        <f t="shared" si="506"/>
        <v>0.10704692021499421</v>
      </c>
      <c r="N332" s="13">
        <f t="shared" si="507"/>
        <v>0.14952570157614592</v>
      </c>
      <c r="O332" s="13">
        <f t="shared" si="508"/>
        <v>8.9669360715887172E-2</v>
      </c>
      <c r="P332" s="13">
        <f t="shared" si="509"/>
        <v>0.12525231033269341</v>
      </c>
      <c r="Q332" s="13">
        <f t="shared" si="510"/>
        <v>0.10443054030389071</v>
      </c>
      <c r="R332" s="13">
        <f t="shared" si="511"/>
        <v>3.7556401599630675E-2</v>
      </c>
      <c r="S332" s="13">
        <f t="shared" si="512"/>
        <v>3.6638469402410431E-2</v>
      </c>
      <c r="T332" s="13">
        <f t="shared" si="513"/>
        <v>8.7477713225727241E-2</v>
      </c>
      <c r="U332" s="13">
        <f t="shared" si="514"/>
        <v>5.2459681106020964E-2</v>
      </c>
      <c r="V332" s="13">
        <f t="shared" si="515"/>
        <v>4.7632829609139827E-3</v>
      </c>
      <c r="W332" s="13">
        <f t="shared" si="516"/>
        <v>4.8623693154222478E-2</v>
      </c>
      <c r="X332" s="13">
        <f t="shared" si="517"/>
        <v>4.0730321545242081E-2</v>
      </c>
      <c r="Y332" s="13">
        <f t="shared" si="518"/>
        <v>1.7059163810500766E-2</v>
      </c>
      <c r="Z332" s="13">
        <f t="shared" si="519"/>
        <v>1.0486549622241544E-2</v>
      </c>
      <c r="AA332" s="13">
        <f t="shared" si="520"/>
        <v>1.4647863630541906E-2</v>
      </c>
      <c r="AB332" s="13">
        <f t="shared" si="521"/>
        <v>1.0230243343524525E-2</v>
      </c>
      <c r="AC332" s="13">
        <f t="shared" si="522"/>
        <v>3.4833568449738316E-4</v>
      </c>
      <c r="AD332" s="13">
        <f t="shared" si="523"/>
        <v>1.697968474362975E-2</v>
      </c>
      <c r="AE332" s="13">
        <f t="shared" si="524"/>
        <v>1.4223272122735163E-2</v>
      </c>
      <c r="AF332" s="13">
        <f t="shared" si="525"/>
        <v>5.9571621302707779E-3</v>
      </c>
      <c r="AG332" s="13">
        <f t="shared" si="526"/>
        <v>1.663366926171036E-3</v>
      </c>
      <c r="AH332" s="13">
        <f t="shared" si="527"/>
        <v>2.196051504455415E-3</v>
      </c>
      <c r="AI332" s="13">
        <f t="shared" si="528"/>
        <v>3.0674973295967086E-3</v>
      </c>
      <c r="AJ332" s="13">
        <f t="shared" si="529"/>
        <v>2.14237686320029E-3</v>
      </c>
      <c r="AK332" s="13">
        <f t="shared" si="530"/>
        <v>9.9750776845378033E-4</v>
      </c>
      <c r="AL332" s="13">
        <f t="shared" si="531"/>
        <v>1.6303075013084279E-5</v>
      </c>
      <c r="AM332" s="13">
        <f t="shared" si="532"/>
        <v>4.743526051443364E-3</v>
      </c>
      <c r="AN332" s="13">
        <f t="shared" si="533"/>
        <v>3.9734814202763372E-3</v>
      </c>
      <c r="AO332" s="13">
        <f t="shared" si="534"/>
        <v>1.6642213435801737E-3</v>
      </c>
      <c r="AP332" s="13">
        <f t="shared" si="535"/>
        <v>4.6468615092289903E-4</v>
      </c>
      <c r="AQ332" s="13">
        <f t="shared" si="536"/>
        <v>9.7312725118798196E-5</v>
      </c>
      <c r="AR332" s="13">
        <f t="shared" si="537"/>
        <v>3.6791069581111911E-4</v>
      </c>
      <c r="AS332" s="13">
        <f t="shared" si="538"/>
        <v>5.1390647015382305E-4</v>
      </c>
      <c r="AT332" s="13">
        <f t="shared" si="539"/>
        <v>3.5891843193592269E-4</v>
      </c>
      <c r="AU332" s="13">
        <f t="shared" si="540"/>
        <v>1.6711528687931912E-4</v>
      </c>
      <c r="AV332" s="13">
        <f t="shared" si="541"/>
        <v>5.8357658642917581E-5</v>
      </c>
      <c r="AW332" s="13">
        <f t="shared" si="542"/>
        <v>5.2988130158637247E-7</v>
      </c>
      <c r="AX332" s="13">
        <f t="shared" si="543"/>
        <v>1.1043117967371549E-3</v>
      </c>
      <c r="AY332" s="13">
        <f t="shared" si="544"/>
        <v>9.2504233326427961E-4</v>
      </c>
      <c r="AZ332" s="13">
        <f t="shared" si="545"/>
        <v>3.8743737088534183E-4</v>
      </c>
      <c r="BA332" s="13">
        <f t="shared" si="546"/>
        <v>1.08180790551028E-4</v>
      </c>
      <c r="BB332" s="13">
        <f t="shared" si="547"/>
        <v>2.2654790793998024E-5</v>
      </c>
      <c r="BC332" s="13">
        <f t="shared" si="548"/>
        <v>3.7954209305041223E-6</v>
      </c>
      <c r="BD332" s="13">
        <f t="shared" si="549"/>
        <v>5.1364262866635426E-5</v>
      </c>
      <c r="BE332" s="13">
        <f t="shared" si="550"/>
        <v>7.174683237640176E-5</v>
      </c>
      <c r="BF332" s="13">
        <f t="shared" si="551"/>
        <v>5.0108846781399179E-5</v>
      </c>
      <c r="BG332" s="13">
        <f t="shared" si="552"/>
        <v>2.3331079041826311E-5</v>
      </c>
      <c r="BH332" s="13">
        <f t="shared" si="553"/>
        <v>8.1473524769583671E-6</v>
      </c>
      <c r="BI332" s="13">
        <f t="shared" si="554"/>
        <v>2.2760834083944256E-6</v>
      </c>
      <c r="BJ332" s="14">
        <f t="shared" si="555"/>
        <v>0.50016526973303987</v>
      </c>
      <c r="BK332" s="14">
        <f t="shared" si="556"/>
        <v>0.2749906640037868</v>
      </c>
      <c r="BL332" s="14">
        <f t="shared" si="557"/>
        <v>0.21464016686168613</v>
      </c>
      <c r="BM332" s="14">
        <f t="shared" si="558"/>
        <v>0.38587690302554939</v>
      </c>
      <c r="BN332" s="14">
        <f t="shared" si="559"/>
        <v>0.61348123474324212</v>
      </c>
    </row>
    <row r="333" spans="1:66" x14ac:dyDescent="0.25">
      <c r="A333" t="s">
        <v>80</v>
      </c>
      <c r="B333" t="s">
        <v>369</v>
      </c>
      <c r="C333" t="s">
        <v>94</v>
      </c>
      <c r="D333" s="11">
        <v>44413</v>
      </c>
      <c r="E333" s="10">
        <f>VLOOKUP(A333,home!$A$2:$E$405,3,FALSE)</f>
        <v>1.2518</v>
      </c>
      <c r="F333" s="10">
        <f>VLOOKUP(B333,home!$B$2:$E$405,3,FALSE)</f>
        <v>1.042</v>
      </c>
      <c r="G333" s="10">
        <f>VLOOKUP(C333,away!$B$2:$E$405,4,FALSE)</f>
        <v>0.97250000000000003</v>
      </c>
      <c r="H333" s="10">
        <f>VLOOKUP(A333,away!$A$2:$E$405,3,FALSE)</f>
        <v>1.0562</v>
      </c>
      <c r="I333" s="10">
        <f>VLOOKUP(C333,away!$B$2:$E$405,3,FALSE)</f>
        <v>0.94679999999999997</v>
      </c>
      <c r="J333" s="10">
        <f>VLOOKUP(B333,home!$B$2:$E$405,4,FALSE)</f>
        <v>0.90559999999999996</v>
      </c>
      <c r="K333" s="12">
        <f t="shared" si="504"/>
        <v>1.268505271</v>
      </c>
      <c r="L333" s="12">
        <f t="shared" si="505"/>
        <v>0.90560920089599994</v>
      </c>
      <c r="M333" s="13">
        <f t="shared" si="506"/>
        <v>0.11370880144032003</v>
      </c>
      <c r="N333" s="13">
        <f t="shared" si="507"/>
        <v>0.14424021398613834</v>
      </c>
      <c r="O333" s="13">
        <f t="shared" si="508"/>
        <v>0.10297573680721014</v>
      </c>
      <c r="P333" s="13">
        <f t="shared" si="509"/>
        <v>0.13062526492505477</v>
      </c>
      <c r="Q333" s="13">
        <f t="shared" si="510"/>
        <v>9.1484735865792241E-2</v>
      </c>
      <c r="R333" s="13">
        <f t="shared" si="511"/>
        <v>4.6627887360827194E-2</v>
      </c>
      <c r="S333" s="13">
        <f t="shared" si="512"/>
        <v>3.7514597860079088E-2</v>
      </c>
      <c r="T333" s="13">
        <f t="shared" si="513"/>
        <v>8.2849418541601716E-2</v>
      </c>
      <c r="U333" s="13">
        <f t="shared" si="514"/>
        <v>5.9147720892803568E-2</v>
      </c>
      <c r="V333" s="13">
        <f t="shared" si="515"/>
        <v>4.7884051404974834E-3</v>
      </c>
      <c r="W333" s="13">
        <f t="shared" si="516"/>
        <v>3.868295655393339E-2</v>
      </c>
      <c r="X333" s="13">
        <f t="shared" si="517"/>
        <v>3.5031641373102294E-2</v>
      </c>
      <c r="Y333" s="13">
        <f t="shared" si="518"/>
        <v>1.5862488374985211E-2</v>
      </c>
      <c r="Z333" s="13">
        <f t="shared" si="519"/>
        <v>1.4075547937435807E-2</v>
      </c>
      <c r="AA333" s="13">
        <f t="shared" si="520"/>
        <v>1.78549067508505E-2</v>
      </c>
      <c r="AB333" s="13">
        <f t="shared" si="521"/>
        <v>1.1324521663333675E-2</v>
      </c>
      <c r="AC333" s="13">
        <f t="shared" si="522"/>
        <v>3.4379852423641532E-4</v>
      </c>
      <c r="AD333" s="13">
        <f t="shared" si="523"/>
        <v>1.2267383571632127E-2</v>
      </c>
      <c r="AE333" s="13">
        <f t="shared" si="524"/>
        <v>1.1109455433390487E-2</v>
      </c>
      <c r="AF333" s="13">
        <f t="shared" si="525"/>
        <v>5.0304125287112412E-3</v>
      </c>
      <c r="AG333" s="13">
        <f t="shared" si="526"/>
        <v>1.5185292901011384E-3</v>
      </c>
      <c r="AH333" s="13">
        <f t="shared" si="527"/>
        <v>3.1867364299486439E-3</v>
      </c>
      <c r="AI333" s="13">
        <f t="shared" si="528"/>
        <v>4.0423919586775768E-3</v>
      </c>
      <c r="AJ333" s="13">
        <f t="shared" si="529"/>
        <v>2.5638977535152609E-3</v>
      </c>
      <c r="AK333" s="13">
        <f t="shared" si="530"/>
        <v>1.0841059382130553E-3</v>
      </c>
      <c r="AL333" s="13">
        <f t="shared" si="531"/>
        <v>1.5797817843606407E-5</v>
      </c>
      <c r="AM333" s="13">
        <f t="shared" si="532"/>
        <v>3.1122481443988316E-3</v>
      </c>
      <c r="AN333" s="13">
        <f t="shared" si="533"/>
        <v>2.8184805550390845E-3</v>
      </c>
      <c r="AO333" s="13">
        <f t="shared" si="534"/>
        <v>1.2762209615949298E-3</v>
      </c>
      <c r="AP333" s="13">
        <f t="shared" si="535"/>
        <v>3.8525248173223645E-4</v>
      </c>
      <c r="AQ333" s="13">
        <f t="shared" si="536"/>
        <v>8.7222048031182817E-5</v>
      </c>
      <c r="AR333" s="13">
        <f t="shared" si="537"/>
        <v>5.7718756635839286E-4</v>
      </c>
      <c r="AS333" s="13">
        <f t="shared" si="538"/>
        <v>7.3216547028128365E-4</v>
      </c>
      <c r="AT333" s="13">
        <f t="shared" si="539"/>
        <v>4.6437787914800117E-4</v>
      </c>
      <c r="AU333" s="13">
        <f t="shared" si="540"/>
        <v>1.9635526247834678E-4</v>
      </c>
      <c r="AV333" s="13">
        <f t="shared" si="541"/>
        <v>6.2269421360592857E-5</v>
      </c>
      <c r="AW333" s="13">
        <f t="shared" si="542"/>
        <v>5.0411277533289394E-7</v>
      </c>
      <c r="AX333" s="13">
        <f t="shared" si="543"/>
        <v>6.5798386263831376E-4</v>
      </c>
      <c r="AY333" s="13">
        <f t="shared" si="544"/>
        <v>5.9587624004634658E-4</v>
      </c>
      <c r="AZ333" s="13">
        <f t="shared" si="545"/>
        <v>2.6981550279064253E-4</v>
      </c>
      <c r="BA333" s="13">
        <f t="shared" si="546"/>
        <v>8.1449133957195419E-5</v>
      </c>
      <c r="BB333" s="13">
        <f t="shared" si="547"/>
        <v>1.8440271279161742E-5</v>
      </c>
      <c r="BC333" s="13">
        <f t="shared" si="548"/>
        <v>3.3399358674854263E-6</v>
      </c>
      <c r="BD333" s="13">
        <f t="shared" si="549"/>
        <v>8.7117728456155138E-5</v>
      </c>
      <c r="BE333" s="13">
        <f t="shared" si="550"/>
        <v>1.1050929774417949E-4</v>
      </c>
      <c r="BF333" s="13">
        <f t="shared" si="551"/>
        <v>7.0090813341500068E-5</v>
      </c>
      <c r="BG333" s="13">
        <f t="shared" si="552"/>
        <v>2.9636855390789974E-5</v>
      </c>
      <c r="BH333" s="13">
        <f t="shared" si="553"/>
        <v>9.3986268197704646E-6</v>
      </c>
      <c r="BI333" s="13">
        <f t="shared" si="554"/>
        <v>2.3844415322081599E-6</v>
      </c>
      <c r="BJ333" s="14">
        <f t="shared" si="555"/>
        <v>0.4473835646567636</v>
      </c>
      <c r="BK333" s="14">
        <f t="shared" si="556"/>
        <v>0.28759254194807782</v>
      </c>
      <c r="BL333" s="14">
        <f t="shared" si="557"/>
        <v>0.25114939891829091</v>
      </c>
      <c r="BM333" s="14">
        <f t="shared" si="558"/>
        <v>0.36994304094795438</v>
      </c>
      <c r="BN333" s="14">
        <f t="shared" si="559"/>
        <v>0.6296626403853427</v>
      </c>
    </row>
    <row r="334" spans="1:66" x14ac:dyDescent="0.25">
      <c r="A334" t="s">
        <v>80</v>
      </c>
      <c r="B334" t="s">
        <v>91</v>
      </c>
      <c r="C334" t="s">
        <v>416</v>
      </c>
      <c r="D334" s="11">
        <v>44413</v>
      </c>
      <c r="E334" s="10">
        <f>VLOOKUP(A334,home!$A$2:$E$405,3,FALSE)</f>
        <v>1.2518</v>
      </c>
      <c r="F334" s="10">
        <f>VLOOKUP(B334,home!$B$2:$E$405,3,FALSE)</f>
        <v>0.69469999999999998</v>
      </c>
      <c r="G334" s="10">
        <f>VLOOKUP(C334,away!$B$2:$E$405,4,FALSE)</f>
        <v>1.5282</v>
      </c>
      <c r="H334" s="10">
        <f>VLOOKUP(A334,away!$A$2:$E$405,3,FALSE)</f>
        <v>1.0562</v>
      </c>
      <c r="I334" s="10">
        <f>VLOOKUP(C334,away!$B$2:$E$405,3,FALSE)</f>
        <v>0.74099999999999999</v>
      </c>
      <c r="J334" s="10">
        <f>VLOOKUP(B334,home!$B$2:$E$405,4,FALSE)</f>
        <v>1.0703</v>
      </c>
      <c r="K334" s="12">
        <f t="shared" si="504"/>
        <v>1.328961627972</v>
      </c>
      <c r="L334" s="12">
        <f t="shared" si="505"/>
        <v>0.83766408726000008</v>
      </c>
      <c r="M334" s="13">
        <f t="shared" si="506"/>
        <v>0.11456353543776301</v>
      </c>
      <c r="N334" s="13">
        <f t="shared" si="507"/>
        <v>0.15225054256159745</v>
      </c>
      <c r="O334" s="13">
        <f t="shared" si="508"/>
        <v>9.5965759345752411E-2</v>
      </c>
      <c r="P334" s="13">
        <f t="shared" si="509"/>
        <v>0.1275348117697003</v>
      </c>
      <c r="Q334" s="13">
        <f t="shared" si="510"/>
        <v>0.10116756445114045</v>
      </c>
      <c r="R334" s="13">
        <f t="shared" si="511"/>
        <v>4.0193535105286261E-2</v>
      </c>
      <c r="S334" s="13">
        <f t="shared" si="512"/>
        <v>3.5493685121931698E-2</v>
      </c>
      <c r="T334" s="13">
        <f t="shared" si="513"/>
        <v>8.4744435536281776E-2</v>
      </c>
      <c r="U334" s="13">
        <f t="shared" si="514"/>
        <v>5.3415665847470969E-2</v>
      </c>
      <c r="V334" s="13">
        <f t="shared" si="515"/>
        <v>4.3902668736430393E-3</v>
      </c>
      <c r="W334" s="13">
        <f t="shared" si="516"/>
        <v>4.4815937050316619E-2</v>
      </c>
      <c r="X334" s="13">
        <f t="shared" si="517"/>
        <v>3.7540701003955082E-2</v>
      </c>
      <c r="Y334" s="13">
        <f t="shared" si="518"/>
        <v>1.5723248520789303E-2</v>
      </c>
      <c r="Z334" s="13">
        <f t="shared" si="519"/>
        <v>1.122289363257413E-2</v>
      </c>
      <c r="AA334" s="13">
        <f t="shared" si="520"/>
        <v>1.4914794992502308E-2</v>
      </c>
      <c r="AB334" s="13">
        <f t="shared" si="521"/>
        <v>9.9105951170522528E-3</v>
      </c>
      <c r="AC334" s="13">
        <f t="shared" si="522"/>
        <v>3.0545924648346618E-4</v>
      </c>
      <c r="AD334" s="13">
        <f t="shared" si="523"/>
        <v>1.4889665165369855E-2</v>
      </c>
      <c r="AE334" s="13">
        <f t="shared" si="524"/>
        <v>1.2472537780356556E-2</v>
      </c>
      <c r="AF334" s="13">
        <f t="shared" si="525"/>
        <v>5.2238984877991217E-3</v>
      </c>
      <c r="AG334" s="13">
        <f t="shared" si="526"/>
        <v>1.4586240529070485E-3</v>
      </c>
      <c r="AH334" s="13">
        <f t="shared" si="527"/>
        <v>2.3502537377865684E-3</v>
      </c>
      <c r="AI334" s="13">
        <f t="shared" si="528"/>
        <v>3.1233970335161161E-3</v>
      </c>
      <c r="AJ334" s="13">
        <f t="shared" si="529"/>
        <v>2.0754374032322469E-3</v>
      </c>
      <c r="AK334" s="13">
        <f t="shared" si="530"/>
        <v>9.1939222338450251E-4</v>
      </c>
      <c r="AL334" s="13">
        <f t="shared" si="531"/>
        <v>1.3601775592809522E-5</v>
      </c>
      <c r="AM334" s="13">
        <f t="shared" si="532"/>
        <v>3.9575587316255786E-3</v>
      </c>
      <c r="AN334" s="13">
        <f t="shared" si="533"/>
        <v>3.3151048227049833E-3</v>
      </c>
      <c r="AO334" s="13">
        <f t="shared" si="534"/>
        <v>1.3884721277411974E-3</v>
      </c>
      <c r="AP334" s="13">
        <f t="shared" si="535"/>
        <v>3.8769107919009341E-4</v>
      </c>
      <c r="AQ334" s="13">
        <f t="shared" si="536"/>
        <v>8.1188723497153487E-5</v>
      </c>
      <c r="AR334" s="13">
        <f t="shared" si="537"/>
        <v>3.9374463041847796E-4</v>
      </c>
      <c r="AS334" s="13">
        <f t="shared" si="538"/>
        <v>5.2327150504617389E-4</v>
      </c>
      <c r="AT334" s="13">
        <f t="shared" si="539"/>
        <v>3.477038756087611E-4</v>
      </c>
      <c r="AU334" s="13">
        <f t="shared" si="540"/>
        <v>1.5402836952706431E-4</v>
      </c>
      <c r="AV334" s="13">
        <f t="shared" si="541"/>
        <v>5.1174448180140029E-5</v>
      </c>
      <c r="AW334" s="13">
        <f t="shared" si="542"/>
        <v>4.2060597964607838E-7</v>
      </c>
      <c r="AX334" s="13">
        <f t="shared" si="543"/>
        <v>8.7657394912932251E-4</v>
      </c>
      <c r="AY334" s="13">
        <f t="shared" si="544"/>
        <v>7.3427451701330764E-4</v>
      </c>
      <c r="AZ334" s="13">
        <f t="shared" si="545"/>
        <v>3.0753769654611493E-4</v>
      </c>
      <c r="BA334" s="13">
        <f t="shared" si="546"/>
        <v>8.5871094625114729E-5</v>
      </c>
      <c r="BB334" s="13">
        <f t="shared" si="547"/>
        <v>1.7982783025290957E-5</v>
      </c>
      <c r="BC334" s="13">
        <f t="shared" si="548"/>
        <v>3.0127063058549949E-6</v>
      </c>
      <c r="BD334" s="13">
        <f t="shared" si="549"/>
        <v>5.4970956075503384E-5</v>
      </c>
      <c r="BE334" s="13">
        <f t="shared" si="550"/>
        <v>7.305429127727828E-5</v>
      </c>
      <c r="BF334" s="13">
        <f t="shared" si="551"/>
        <v>4.8543174933096233E-5</v>
      </c>
      <c r="BG334" s="13">
        <f t="shared" si="552"/>
        <v>2.1504005595339052E-5</v>
      </c>
      <c r="BH334" s="13">
        <f t="shared" si="553"/>
        <v>7.1444995709751931E-6</v>
      </c>
      <c r="BI334" s="13">
        <f t="shared" si="554"/>
        <v>1.8989531561776887E-6</v>
      </c>
      <c r="BJ334" s="14">
        <f t="shared" si="555"/>
        <v>0.48144242284191724</v>
      </c>
      <c r="BK334" s="14">
        <f t="shared" si="556"/>
        <v>0.28303563474212756</v>
      </c>
      <c r="BL334" s="14">
        <f t="shared" si="557"/>
        <v>0.22454586951537259</v>
      </c>
      <c r="BM334" s="14">
        <f t="shared" si="558"/>
        <v>0.36783721814971804</v>
      </c>
      <c r="BN334" s="14">
        <f t="shared" si="559"/>
        <v>0.63167574867123988</v>
      </c>
    </row>
    <row r="335" spans="1:66" x14ac:dyDescent="0.25">
      <c r="A335" t="s">
        <v>80</v>
      </c>
      <c r="B335" t="s">
        <v>81</v>
      </c>
      <c r="C335" t="s">
        <v>435</v>
      </c>
      <c r="D335" s="11">
        <v>44413</v>
      </c>
      <c r="E335" s="10">
        <f>VLOOKUP(A335,home!$A$2:$E$405,3,FALSE)</f>
        <v>1.2518</v>
      </c>
      <c r="F335" s="10">
        <f>VLOOKUP(B335,home!$B$2:$E$405,3,FALSE)</f>
        <v>1.042</v>
      </c>
      <c r="G335" s="10">
        <f>VLOOKUP(C335,away!$B$2:$E$405,4,FALSE)</f>
        <v>1.4239999999999999</v>
      </c>
      <c r="H335" s="10">
        <f>VLOOKUP(A335,away!$A$2:$E$405,3,FALSE)</f>
        <v>1.0562</v>
      </c>
      <c r="I335" s="10">
        <f>VLOOKUP(C335,away!$B$2:$E$405,3,FALSE)</f>
        <v>0.90559999999999996</v>
      </c>
      <c r="J335" s="10">
        <f>VLOOKUP(B335,home!$B$2:$E$405,4,FALSE)</f>
        <v>1.0290999999999999</v>
      </c>
      <c r="K335" s="12">
        <f t="shared" si="504"/>
        <v>1.8574308543999998</v>
      </c>
      <c r="L335" s="12">
        <f t="shared" si="505"/>
        <v>0.98432871635199992</v>
      </c>
      <c r="M335" s="13">
        <f t="shared" si="506"/>
        <v>5.8322952264016077E-2</v>
      </c>
      <c r="N335" s="13">
        <f t="shared" si="507"/>
        <v>0.10833085105488177</v>
      </c>
      <c r="O335" s="13">
        <f t="shared" si="508"/>
        <v>5.7408956735897916E-2</v>
      </c>
      <c r="P335" s="13">
        <f t="shared" si="509"/>
        <v>0.10663316756017148</v>
      </c>
      <c r="Q335" s="13">
        <f t="shared" si="510"/>
        <v>0.10060853261637411</v>
      </c>
      <c r="R335" s="13">
        <f t="shared" si="511"/>
        <v>2.8254642345476942E-2</v>
      </c>
      <c r="S335" s="13">
        <f t="shared" si="512"/>
        <v>4.8739955637203861E-2</v>
      </c>
      <c r="T335" s="13">
        <f t="shared" si="513"/>
        <v>9.9031867764333842E-2</v>
      </c>
      <c r="U335" s="13">
        <f t="shared" si="514"/>
        <v>5.2481044472525648E-2</v>
      </c>
      <c r="V335" s="13">
        <f t="shared" si="515"/>
        <v>9.9013732150712783E-3</v>
      </c>
      <c r="W335" s="13">
        <f t="shared" si="516"/>
        <v>6.229113089918735E-2</v>
      </c>
      <c r="X335" s="13">
        <f t="shared" si="517"/>
        <v>6.1314948918111484E-2</v>
      </c>
      <c r="Y335" s="13">
        <f t="shared" si="518"/>
        <v>3.0177032480876557E-2</v>
      </c>
      <c r="Z335" s="13">
        <f t="shared" si="519"/>
        <v>9.2706186103027281E-3</v>
      </c>
      <c r="AA335" s="13">
        <f t="shared" si="520"/>
        <v>1.7219533046151134E-2</v>
      </c>
      <c r="AB335" s="13">
        <f t="shared" si="521"/>
        <v>1.5992045989140769E-2</v>
      </c>
      <c r="AC335" s="13">
        <f t="shared" si="522"/>
        <v>1.1314314820894096E-3</v>
      </c>
      <c r="AD335" s="13">
        <f t="shared" si="523"/>
        <v>2.8925367121904952E-2</v>
      </c>
      <c r="AE335" s="13">
        <f t="shared" si="524"/>
        <v>2.8472069489115046E-2</v>
      </c>
      <c r="AF335" s="13">
        <f t="shared" si="525"/>
        <v>1.4012937806052776E-2</v>
      </c>
      <c r="AG335" s="13">
        <f t="shared" si="526"/>
        <v>4.5977790276507807E-3</v>
      </c>
      <c r="AH335" s="13">
        <f t="shared" si="527"/>
        <v>2.2813340291170611E-3</v>
      </c>
      <c r="AI335" s="13">
        <f t="shared" si="528"/>
        <v>4.2374202148746966E-3</v>
      </c>
      <c r="AJ335" s="13">
        <f t="shared" si="529"/>
        <v>3.9353575250832698E-3</v>
      </c>
      <c r="AK335" s="13">
        <f t="shared" si="530"/>
        <v>2.436551496728296E-3</v>
      </c>
      <c r="AL335" s="13">
        <f t="shared" si="531"/>
        <v>8.2744866731947179E-5</v>
      </c>
      <c r="AM335" s="13">
        <f t="shared" si="532"/>
        <v>1.0745373873414711E-2</v>
      </c>
      <c r="AN335" s="13">
        <f t="shared" si="533"/>
        <v>1.057698007154062E-2</v>
      </c>
      <c r="AO335" s="13">
        <f t="shared" si="534"/>
        <v>5.2056126083501316E-3</v>
      </c>
      <c r="AP335" s="13">
        <f t="shared" si="535"/>
        <v>1.7080113255343572E-3</v>
      </c>
      <c r="AQ335" s="13">
        <f t="shared" si="536"/>
        <v>4.2031114889447784E-4</v>
      </c>
      <c r="AR335" s="13">
        <f t="shared" si="537"/>
        <v>4.491165192901867E-4</v>
      </c>
      <c r="AS335" s="13">
        <f t="shared" si="538"/>
        <v>8.3420288015032549E-4</v>
      </c>
      <c r="AT335" s="13">
        <f t="shared" si="539"/>
        <v>7.7473708421027998E-4</v>
      </c>
      <c r="AU335" s="13">
        <f t="shared" si="540"/>
        <v>4.7967352142002176E-4</v>
      </c>
      <c r="AV335" s="13">
        <f t="shared" si="541"/>
        <v>2.2274009968106196E-4</v>
      </c>
      <c r="AW335" s="13">
        <f t="shared" si="542"/>
        <v>4.2023417770561683E-6</v>
      </c>
      <c r="AX335" s="13">
        <f t="shared" si="543"/>
        <v>3.3264648290906901E-3</v>
      </c>
      <c r="AY335" s="13">
        <f t="shared" si="544"/>
        <v>3.2743348552089139E-3</v>
      </c>
      <c r="AZ335" s="13">
        <f t="shared" si="545"/>
        <v>1.6115109124672008E-3</v>
      </c>
      <c r="BA335" s="13">
        <f t="shared" si="546"/>
        <v>5.2875215595202664E-4</v>
      </c>
      <c r="BB335" s="13">
        <f t="shared" si="547"/>
        <v>1.301164827341527E-4</v>
      </c>
      <c r="BC335" s="13">
        <f t="shared" si="548"/>
        <v>2.5615478085189148E-5</v>
      </c>
      <c r="BD335" s="13">
        <f t="shared" si="549"/>
        <v>7.3679714487564582E-5</v>
      </c>
      <c r="BE335" s="13">
        <f t="shared" si="550"/>
        <v>1.3685497503258514E-4</v>
      </c>
      <c r="BF335" s="13">
        <f t="shared" si="551"/>
        <v>1.2709932660183264E-4</v>
      </c>
      <c r="BG335" s="13">
        <f t="shared" si="552"/>
        <v>7.8692736934568894E-5</v>
      </c>
      <c r="BH335" s="13">
        <f t="shared" si="553"/>
        <v>3.6541579399862691E-5</v>
      </c>
      <c r="BI335" s="13">
        <f t="shared" si="554"/>
        <v>1.3574691409162471E-5</v>
      </c>
      <c r="BJ335" s="14">
        <f t="shared" si="555"/>
        <v>0.57531560091976131</v>
      </c>
      <c r="BK335" s="14">
        <f t="shared" si="556"/>
        <v>0.22808595988049299</v>
      </c>
      <c r="BL335" s="14">
        <f t="shared" si="557"/>
        <v>0.18747379898361322</v>
      </c>
      <c r="BM335" s="14">
        <f t="shared" si="558"/>
        <v>0.5373167433039201</v>
      </c>
      <c r="BN335" s="14">
        <f t="shared" si="559"/>
        <v>0.45955910257681826</v>
      </c>
    </row>
    <row r="336" spans="1:66" x14ac:dyDescent="0.25">
      <c r="A336" t="s">
        <v>80</v>
      </c>
      <c r="B336" t="s">
        <v>93</v>
      </c>
      <c r="C336" t="s">
        <v>88</v>
      </c>
      <c r="D336" s="11">
        <v>44413</v>
      </c>
      <c r="E336" s="10">
        <f>VLOOKUP(A336,home!$A$2:$E$405,3,FALSE)</f>
        <v>1.2518</v>
      </c>
      <c r="F336" s="10">
        <f>VLOOKUP(B336,home!$B$2:$E$405,3,FALSE)</f>
        <v>0.72940000000000005</v>
      </c>
      <c r="G336" s="10">
        <f>VLOOKUP(C336,away!$B$2:$E$405,4,FALSE)</f>
        <v>1.1113999999999999</v>
      </c>
      <c r="H336" s="10">
        <f>VLOOKUP(A336,away!$A$2:$E$405,3,FALSE)</f>
        <v>1.0562</v>
      </c>
      <c r="I336" s="10">
        <f>VLOOKUP(C336,away!$B$2:$E$405,3,FALSE)</f>
        <v>1.1526000000000001</v>
      </c>
      <c r="J336" s="10">
        <f>VLOOKUP(B336,home!$B$2:$E$405,4,FALSE)</f>
        <v>0.98799999999999999</v>
      </c>
      <c r="K336" s="12">
        <f t="shared" si="504"/>
        <v>1.014778129288</v>
      </c>
      <c r="L336" s="12">
        <f t="shared" si="505"/>
        <v>1.2027676065600001</v>
      </c>
      <c r="M336" s="13">
        <f t="shared" si="506"/>
        <v>0.10887599163382092</v>
      </c>
      <c r="N336" s="13">
        <f t="shared" si="507"/>
        <v>0.11048497511454473</v>
      </c>
      <c r="O336" s="13">
        <f t="shared" si="508"/>
        <v>0.13095251586925741</v>
      </c>
      <c r="P336" s="13">
        <f t="shared" si="509"/>
        <v>0.13288774907936216</v>
      </c>
      <c r="Q336" s="13">
        <f t="shared" si="510"/>
        <v>5.6058868180584462E-2</v>
      </c>
      <c r="R336" s="13">
        <f t="shared" si="511"/>
        <v>7.8752722042538567E-2</v>
      </c>
      <c r="S336" s="13">
        <f t="shared" si="512"/>
        <v>4.054877845515284E-2</v>
      </c>
      <c r="T336" s="13">
        <f t="shared" si="513"/>
        <v>6.7425790708024139E-2</v>
      </c>
      <c r="U336" s="13">
        <f t="shared" si="514"/>
        <v>7.9916539950665139E-2</v>
      </c>
      <c r="V336" s="13">
        <f t="shared" si="515"/>
        <v>5.499055307442241E-3</v>
      </c>
      <c r="W336" s="13">
        <f t="shared" si="516"/>
        <v>1.8962437794098699E-2</v>
      </c>
      <c r="X336" s="13">
        <f t="shared" si="517"/>
        <v>2.2807405920150986E-2</v>
      </c>
      <c r="Y336" s="13">
        <f t="shared" si="518"/>
        <v>1.3716004515211188E-2</v>
      </c>
      <c r="Z336" s="13">
        <f t="shared" si="519"/>
        <v>3.1573741000396373E-2</v>
      </c>
      <c r="AA336" s="13">
        <f t="shared" si="520"/>
        <v>3.2040341827006061E-2</v>
      </c>
      <c r="AB336" s="13">
        <f t="shared" si="521"/>
        <v>1.6256919070478635E-2</v>
      </c>
      <c r="AC336" s="13">
        <f t="shared" si="522"/>
        <v>4.1948933765320482E-4</v>
      </c>
      <c r="AD336" s="13">
        <f t="shared" si="523"/>
        <v>4.8106667878588865E-3</v>
      </c>
      <c r="AE336" s="13">
        <f t="shared" si="524"/>
        <v>5.7861141783907173E-3</v>
      </c>
      <c r="AF336" s="13">
        <f t="shared" si="525"/>
        <v>3.4796753508129423E-3</v>
      </c>
      <c r="AG336" s="13">
        <f t="shared" si="526"/>
        <v>1.395080264434371E-3</v>
      </c>
      <c r="AH336" s="13">
        <f t="shared" si="527"/>
        <v>9.4939682232980157E-3</v>
      </c>
      <c r="AI336" s="13">
        <f t="shared" si="528"/>
        <v>9.6342713131580791E-3</v>
      </c>
      <c r="AJ336" s="13">
        <f t="shared" si="529"/>
        <v>4.8883239101097983E-3</v>
      </c>
      <c r="AK336" s="13">
        <f t="shared" si="530"/>
        <v>1.6535213976183413E-3</v>
      </c>
      <c r="AL336" s="13">
        <f t="shared" si="531"/>
        <v>2.0480178598423167E-5</v>
      </c>
      <c r="AM336" s="13">
        <f t="shared" si="532"/>
        <v>9.7635188872227088E-4</v>
      </c>
      <c r="AN336" s="13">
        <f t="shared" si="533"/>
        <v>1.1743244243588215E-3</v>
      </c>
      <c r="AO336" s="13">
        <f t="shared" si="534"/>
        <v>7.0621968860550477E-4</v>
      </c>
      <c r="AP336" s="13">
        <f t="shared" si="535"/>
        <v>2.83139388189864E-4</v>
      </c>
      <c r="AQ336" s="13">
        <f t="shared" si="536"/>
        <v>8.5137721063996308E-5</v>
      </c>
      <c r="AR336" s="13">
        <f t="shared" si="537"/>
        <v>2.283807487338572E-3</v>
      </c>
      <c r="AS336" s="13">
        <f t="shared" si="538"/>
        <v>2.3175578896553642E-3</v>
      </c>
      <c r="AT336" s="13">
        <f t="shared" si="539"/>
        <v>1.1759035298905577E-3</v>
      </c>
      <c r="AU336" s="13">
        <f t="shared" si="540"/>
        <v>3.9776039476183204E-4</v>
      </c>
      <c r="AV336" s="13">
        <f t="shared" si="541"/>
        <v>1.0090963732531707E-4</v>
      </c>
      <c r="AW336" s="13">
        <f t="shared" si="542"/>
        <v>6.9435898632300294E-7</v>
      </c>
      <c r="AX336" s="13">
        <f t="shared" si="543"/>
        <v>1.6513009052739855E-4</v>
      </c>
      <c r="AY336" s="13">
        <f t="shared" si="544"/>
        <v>1.9861312375467533E-4</v>
      </c>
      <c r="AZ336" s="13">
        <f t="shared" si="545"/>
        <v>1.1944271574490796E-4</v>
      </c>
      <c r="BA336" s="13">
        <f t="shared" si="546"/>
        <v>4.7887276445843157E-5</v>
      </c>
      <c r="BB336" s="13">
        <f t="shared" si="547"/>
        <v>1.4399316218860949E-5</v>
      </c>
      <c r="BC336" s="13">
        <f t="shared" si="548"/>
        <v>3.4638062209319979E-6</v>
      </c>
      <c r="BD336" s="13">
        <f t="shared" si="549"/>
        <v>4.5781494423167036E-4</v>
      </c>
      <c r="BE336" s="13">
        <f t="shared" si="550"/>
        <v>4.6458059266750451E-4</v>
      </c>
      <c r="BF336" s="13">
        <f t="shared" si="551"/>
        <v>2.3572311236532027E-4</v>
      </c>
      <c r="BG336" s="13">
        <f t="shared" si="552"/>
        <v>7.9735552998674923E-5</v>
      </c>
      <c r="BH336" s="13">
        <f t="shared" si="553"/>
        <v>2.0228473827434876E-5</v>
      </c>
      <c r="BI336" s="13">
        <f t="shared" si="554"/>
        <v>4.105482565791128E-6</v>
      </c>
      <c r="BJ336" s="14">
        <f t="shared" si="555"/>
        <v>0.30870112825396423</v>
      </c>
      <c r="BK336" s="14">
        <f t="shared" si="556"/>
        <v>0.28845015711578437</v>
      </c>
      <c r="BL336" s="14">
        <f t="shared" si="557"/>
        <v>0.37112725070175817</v>
      </c>
      <c r="BM336" s="14">
        <f t="shared" si="558"/>
        <v>0.38164153638702653</v>
      </c>
      <c r="BN336" s="14">
        <f t="shared" si="559"/>
        <v>0.61801282192010831</v>
      </c>
    </row>
    <row r="337" spans="1:66" x14ac:dyDescent="0.25">
      <c r="A337" t="s">
        <v>80</v>
      </c>
      <c r="B337" t="s">
        <v>410</v>
      </c>
      <c r="C337" t="s">
        <v>86</v>
      </c>
      <c r="D337" s="11">
        <v>44413</v>
      </c>
      <c r="E337" s="10">
        <f>VLOOKUP(A337,home!$A$2:$E$405,3,FALSE)</f>
        <v>1.2518</v>
      </c>
      <c r="F337" s="10">
        <f>VLOOKUP(B337,home!$B$2:$E$405,3,FALSE)</f>
        <v>1.1113999999999999</v>
      </c>
      <c r="G337" s="10">
        <f>VLOOKUP(C337,away!$B$2:$E$405,4,FALSE)</f>
        <v>1.0072000000000001</v>
      </c>
      <c r="H337" s="10">
        <f>VLOOKUP(A337,away!$A$2:$E$405,3,FALSE)</f>
        <v>1.0562</v>
      </c>
      <c r="I337" s="10">
        <f>VLOOKUP(C337,away!$B$2:$E$405,3,FALSE)</f>
        <v>0.65859999999999996</v>
      </c>
      <c r="J337" s="10">
        <f>VLOOKUP(B337,home!$B$2:$E$405,4,FALSE)</f>
        <v>1.1113999999999999</v>
      </c>
      <c r="K337" s="12">
        <f t="shared" si="504"/>
        <v>1.4012675237440002</v>
      </c>
      <c r="L337" s="12">
        <f t="shared" si="505"/>
        <v>0.77310464384799993</v>
      </c>
      <c r="M337" s="13">
        <f t="shared" si="506"/>
        <v>0.1136795029468015</v>
      </c>
      <c r="N337" s="13">
        <f t="shared" si="507"/>
        <v>0.15929539559471334</v>
      </c>
      <c r="O337" s="13">
        <f t="shared" si="508"/>
        <v>8.788615163850462E-2</v>
      </c>
      <c r="P337" s="13">
        <f t="shared" si="509"/>
        <v>0.1231520100778771</v>
      </c>
      <c r="Q337" s="13">
        <f t="shared" si="510"/>
        <v>0.11160773226441244</v>
      </c>
      <c r="R337" s="13">
        <f t="shared" si="511"/>
        <v>3.3972595980828711E-2</v>
      </c>
      <c r="S337" s="13">
        <f t="shared" si="512"/>
        <v>3.3353456852549208E-2</v>
      </c>
      <c r="T337" s="13">
        <f t="shared" si="513"/>
        <v>8.6284456102961496E-2</v>
      </c>
      <c r="U337" s="13">
        <f t="shared" si="514"/>
        <v>4.7604695445211224E-2</v>
      </c>
      <c r="V337" s="13">
        <f t="shared" si="515"/>
        <v>4.0147423706916197E-3</v>
      </c>
      <c r="W337" s="13">
        <f t="shared" si="516"/>
        <v>5.2130763540278867E-2</v>
      </c>
      <c r="X337" s="13">
        <f t="shared" si="517"/>
        <v>4.0302535380331593E-2</v>
      </c>
      <c r="Y337" s="13">
        <f t="shared" si="518"/>
        <v>1.5579038630691332E-2</v>
      </c>
      <c r="Z337" s="13">
        <f t="shared" si="519"/>
        <v>8.754790572116861E-3</v>
      </c>
      <c r="AA337" s="13">
        <f t="shared" si="520"/>
        <v>1.2267803705887512E-2</v>
      </c>
      <c r="AB337" s="13">
        <f t="shared" si="521"/>
        <v>8.5952374603632323E-3</v>
      </c>
      <c r="AC337" s="13">
        <f t="shared" si="522"/>
        <v>2.7182978245805095E-4</v>
      </c>
      <c r="AD337" s="13">
        <f t="shared" si="523"/>
        <v>1.8262286484242652E-2</v>
      </c>
      <c r="AE337" s="13">
        <f t="shared" si="524"/>
        <v>1.4118658488250556E-2</v>
      </c>
      <c r="AF337" s="13">
        <f t="shared" si="525"/>
        <v>5.4576002210852429E-3</v>
      </c>
      <c r="AG337" s="13">
        <f t="shared" si="526"/>
        <v>1.406432025062291E-3</v>
      </c>
      <c r="AH337" s="13">
        <f t="shared" si="527"/>
        <v>1.6920923118050582E-3</v>
      </c>
      <c r="AI337" s="13">
        <f t="shared" si="528"/>
        <v>2.3710740037093348E-3</v>
      </c>
      <c r="AJ337" s="13">
        <f t="shared" si="529"/>
        <v>1.6612544988957758E-3</v>
      </c>
      <c r="AK337" s="13">
        <f t="shared" si="530"/>
        <v>7.759539926587548E-4</v>
      </c>
      <c r="AL337" s="13">
        <f t="shared" si="531"/>
        <v>1.1779215510612132E-5</v>
      </c>
      <c r="AM337" s="13">
        <f t="shared" si="532"/>
        <v>5.1180697919356458E-3</v>
      </c>
      <c r="AN337" s="13">
        <f t="shared" si="533"/>
        <v>3.9568035236836139E-3</v>
      </c>
      <c r="AO337" s="13">
        <f t="shared" si="534"/>
        <v>1.5295115894769656E-3</v>
      </c>
      <c r="AP337" s="13">
        <f t="shared" si="535"/>
        <v>3.9415750421465935E-4</v>
      </c>
      <c r="AQ337" s="13">
        <f t="shared" si="536"/>
        <v>7.6181249228972686E-5</v>
      </c>
      <c r="AR337" s="13">
        <f t="shared" si="537"/>
        <v>2.616328848151977E-4</v>
      </c>
      <c r="AS337" s="13">
        <f t="shared" si="538"/>
        <v>3.6661766463499137E-4</v>
      </c>
      <c r="AT337" s="13">
        <f t="shared" si="539"/>
        <v>2.5686471354194134E-4</v>
      </c>
      <c r="AU337" s="13">
        <f t="shared" si="540"/>
        <v>1.1997872702737607E-4</v>
      </c>
      <c r="AV337" s="13">
        <f t="shared" si="541"/>
        <v>4.2030573430902164E-5</v>
      </c>
      <c r="AW337" s="13">
        <f t="shared" si="542"/>
        <v>3.5446487460825162E-7</v>
      </c>
      <c r="AX337" s="13">
        <f t="shared" si="543"/>
        <v>1.1952974972824371E-3</v>
      </c>
      <c r="AY337" s="13">
        <f t="shared" si="544"/>
        <v>9.2409004592894416E-4</v>
      </c>
      <c r="AZ337" s="13">
        <f t="shared" si="545"/>
        <v>3.5720915292068907E-4</v>
      </c>
      <c r="BA337" s="13">
        <f t="shared" si="546"/>
        <v>9.2053351649331718E-5</v>
      </c>
      <c r="BB337" s="13">
        <f t="shared" si="547"/>
        <v>1.7791718410467823E-5</v>
      </c>
      <c r="BC337" s="13">
        <f t="shared" si="548"/>
        <v>2.7509720250337264E-6</v>
      </c>
      <c r="BD337" s="13">
        <f t="shared" si="549"/>
        <v>3.3711599705663028E-5</v>
      </c>
      <c r="BE337" s="13">
        <f t="shared" si="550"/>
        <v>4.7238969841003395E-5</v>
      </c>
      <c r="BF337" s="13">
        <f t="shared" si="551"/>
        <v>3.3097217146660169E-5</v>
      </c>
      <c r="BG337" s="13">
        <f t="shared" si="552"/>
        <v>1.5459351837972658E-5</v>
      </c>
      <c r="BH337" s="13">
        <f t="shared" si="553"/>
        <v>5.4156719171708027E-6</v>
      </c>
      <c r="BI337" s="13">
        <f t="shared" si="554"/>
        <v>1.517761035356771E-6</v>
      </c>
      <c r="BJ337" s="14">
        <f t="shared" si="555"/>
        <v>0.51810881512878659</v>
      </c>
      <c r="BK337" s="14">
        <f t="shared" si="556"/>
        <v>0.27540741129181701</v>
      </c>
      <c r="BL337" s="14">
        <f t="shared" si="557"/>
        <v>0.19801042417279849</v>
      </c>
      <c r="BM337" s="14">
        <f t="shared" si="558"/>
        <v>0.36976431708132695</v>
      </c>
      <c r="BN337" s="14">
        <f t="shared" si="559"/>
        <v>0.62959338850313773</v>
      </c>
    </row>
    <row r="338" spans="1:66" s="10" customFormat="1" x14ac:dyDescent="0.25">
      <c r="A338" t="s">
        <v>80</v>
      </c>
      <c r="B338" t="s">
        <v>412</v>
      </c>
      <c r="C338" t="s">
        <v>96</v>
      </c>
      <c r="D338" s="11">
        <v>44413</v>
      </c>
      <c r="E338" s="10">
        <f>VLOOKUP(A338,home!$A$2:$E$405,3,FALSE)</f>
        <v>1.2518</v>
      </c>
      <c r="F338" s="10">
        <f>VLOOKUP(B338,home!$B$2:$E$405,3,FALSE)</f>
        <v>1.2850999999999999</v>
      </c>
      <c r="G338" s="10">
        <f>VLOOKUP(C338,away!$B$2:$E$405,4,FALSE)</f>
        <v>1.6672</v>
      </c>
      <c r="H338" s="10">
        <f>VLOOKUP(A338,away!$A$2:$E$405,3,FALSE)</f>
        <v>1.0562</v>
      </c>
      <c r="I338" s="10">
        <f>VLOOKUP(C338,away!$B$2:$E$405,3,FALSE)</f>
        <v>0.90559999999999996</v>
      </c>
      <c r="J338" s="10">
        <f>VLOOKUP(B338,home!$B$2:$E$405,4,FALSE)</f>
        <v>1.1113999999999999</v>
      </c>
      <c r="K338" s="12">
        <f t="shared" si="504"/>
        <v>2.6820049336959997</v>
      </c>
      <c r="L338" s="12">
        <f t="shared" si="505"/>
        <v>1.0630482318079999</v>
      </c>
      <c r="M338" s="13">
        <f t="shared" si="506"/>
        <v>2.3634372480951078E-2</v>
      </c>
      <c r="N338" s="13">
        <f t="shared" si="507"/>
        <v>6.3387503598719752E-2</v>
      </c>
      <c r="O338" s="13">
        <f t="shared" si="508"/>
        <v>2.5124477875766695E-2</v>
      </c>
      <c r="P338" s="13">
        <f t="shared" si="509"/>
        <v>6.7383973619342258E-2</v>
      </c>
      <c r="Q338" s="13">
        <f t="shared" si="510"/>
        <v>8.5002798693219667E-2</v>
      </c>
      <c r="R338" s="13">
        <f t="shared" si="511"/>
        <v>1.33542658904665E-2</v>
      </c>
      <c r="S338" s="13">
        <f t="shared" si="512"/>
        <v>4.8029621945662668E-2</v>
      </c>
      <c r="T338" s="13">
        <f t="shared" si="513"/>
        <v>9.0362074849558521E-2</v>
      </c>
      <c r="U338" s="13">
        <f t="shared" si="514"/>
        <v>3.5816207004119346E-2</v>
      </c>
      <c r="V338" s="13">
        <f t="shared" si="515"/>
        <v>1.521525378505406E-2</v>
      </c>
      <c r="W338" s="13">
        <f t="shared" si="516"/>
        <v>7.599264182439433E-2</v>
      </c>
      <c r="X338" s="13">
        <f t="shared" si="517"/>
        <v>8.0783843521841051E-2</v>
      </c>
      <c r="Y338" s="13">
        <f t="shared" si="518"/>
        <v>4.293856100727364E-2</v>
      </c>
      <c r="Z338" s="13">
        <f t="shared" si="519"/>
        <v>4.7320762473181E-3</v>
      </c>
      <c r="AA338" s="13">
        <f t="shared" si="520"/>
        <v>1.2691451841932794E-2</v>
      </c>
      <c r="AB338" s="13">
        <f t="shared" si="521"/>
        <v>1.7019268227914473E-2</v>
      </c>
      <c r="AC338" s="13">
        <f t="shared" si="522"/>
        <v>2.7112637020774155E-3</v>
      </c>
      <c r="AD338" s="13">
        <f t="shared" si="523"/>
        <v>5.0953160074404646E-2</v>
      </c>
      <c r="AE338" s="13">
        <f t="shared" si="524"/>
        <v>5.4165666722125833E-2</v>
      </c>
      <c r="AF338" s="13">
        <f t="shared" si="525"/>
        <v>2.8790358116828646E-2</v>
      </c>
      <c r="AG338" s="13">
        <f t="shared" si="526"/>
        <v>1.0201846429737932E-2</v>
      </c>
      <c r="AH338" s="13">
        <f t="shared" si="527"/>
        <v>1.257606321873035E-3</v>
      </c>
      <c r="AI338" s="13">
        <f t="shared" si="528"/>
        <v>3.3729063599107589E-3</v>
      </c>
      <c r="AJ338" s="13">
        <f t="shared" si="529"/>
        <v>4.5230757490876362E-3</v>
      </c>
      <c r="AK338" s="13">
        <f t="shared" si="530"/>
        <v>4.0436371581779231E-3</v>
      </c>
      <c r="AL338" s="13">
        <f t="shared" si="531"/>
        <v>3.0920342297747008E-4</v>
      </c>
      <c r="AM338" s="13">
        <f t="shared" si="532"/>
        <v>2.7331325341391054E-2</v>
      </c>
      <c r="AN338" s="13">
        <f t="shared" si="533"/>
        <v>2.9054517077134939E-2</v>
      </c>
      <c r="AO338" s="13">
        <f t="shared" si="534"/>
        <v>1.5443176502441817E-2</v>
      </c>
      <c r="AP338" s="13">
        <f t="shared" si="535"/>
        <v>5.4722804914732097E-3</v>
      </c>
      <c r="AQ338" s="13">
        <f t="shared" si="536"/>
        <v>1.4543245251045017E-3</v>
      </c>
      <c r="AR338" s="13">
        <f t="shared" si="537"/>
        <v>2.673792353555386E-4</v>
      </c>
      <c r="AS338" s="13">
        <f t="shared" si="538"/>
        <v>7.1711242839141826E-4</v>
      </c>
      <c r="AT338" s="13">
        <f t="shared" si="539"/>
        <v>9.6164953548025169E-4</v>
      </c>
      <c r="AU338" s="13">
        <f t="shared" si="540"/>
        <v>8.5971626621483377E-4</v>
      </c>
      <c r="AV338" s="13">
        <f t="shared" si="541"/>
        <v>5.7644081689172191E-4</v>
      </c>
      <c r="AW338" s="13">
        <f t="shared" si="542"/>
        <v>2.4488057375988113E-5</v>
      </c>
      <c r="AX338" s="13">
        <f t="shared" si="543"/>
        <v>1.2217124901676885E-2</v>
      </c>
      <c r="AY338" s="13">
        <f t="shared" si="544"/>
        <v>1.2987393024505096E-2</v>
      </c>
      <c r="AZ338" s="13">
        <f t="shared" si="545"/>
        <v>6.903112595247847E-3</v>
      </c>
      <c r="BA338" s="13">
        <f t="shared" si="546"/>
        <v>2.4461138794499193E-3</v>
      </c>
      <c r="BB338" s="13">
        <f t="shared" si="547"/>
        <v>6.5008425858756086E-4</v>
      </c>
      <c r="BC338" s="13">
        <f t="shared" si="548"/>
        <v>1.3821418432354428E-4</v>
      </c>
      <c r="BD338" s="13">
        <f t="shared" si="549"/>
        <v>4.7372837227813376E-5</v>
      </c>
      <c r="BE338" s="13">
        <f t="shared" si="550"/>
        <v>1.2705418316817299E-4</v>
      </c>
      <c r="BF338" s="13">
        <f t="shared" si="551"/>
        <v>1.7037997305187761E-4</v>
      </c>
      <c r="BG338" s="13">
        <f t="shared" si="552"/>
        <v>1.5231997610937574E-4</v>
      </c>
      <c r="BH338" s="13">
        <f t="shared" si="553"/>
        <v>1.0213073185645065E-4</v>
      </c>
      <c r="BI338" s="13">
        <f t="shared" si="554"/>
        <v>5.4783025344196753E-5</v>
      </c>
      <c r="BJ338" s="14">
        <f t="shared" si="555"/>
        <v>0.69667612161944059</v>
      </c>
      <c r="BK338" s="14">
        <f t="shared" si="556"/>
        <v>0.17027108198057003</v>
      </c>
      <c r="BL338" s="14">
        <f t="shared" si="557"/>
        <v>0.12123923543834082</v>
      </c>
      <c r="BM338" s="14">
        <f t="shared" si="558"/>
        <v>0.70206821816007448</v>
      </c>
      <c r="BN338" s="14">
        <f t="shared" si="559"/>
        <v>0.27788739215846592</v>
      </c>
    </row>
    <row r="339" spans="1:66" x14ac:dyDescent="0.25">
      <c r="A339" t="s">
        <v>80</v>
      </c>
      <c r="B339" t="s">
        <v>95</v>
      </c>
      <c r="C339" t="s">
        <v>98</v>
      </c>
      <c r="D339" s="11">
        <v>44413</v>
      </c>
      <c r="E339" s="10">
        <f>VLOOKUP(A339,home!$A$2:$E$405,3,FALSE)</f>
        <v>1.2518</v>
      </c>
      <c r="F339" s="10">
        <f>VLOOKUP(B339,home!$B$2:$E$405,3,FALSE)</f>
        <v>1.5282</v>
      </c>
      <c r="G339" s="10">
        <f>VLOOKUP(C339,away!$B$2:$E$405,4,FALSE)</f>
        <v>0.79879999999999995</v>
      </c>
      <c r="H339" s="10">
        <f>VLOOKUP(A339,away!$A$2:$E$405,3,FALSE)</f>
        <v>1.0562</v>
      </c>
      <c r="I339" s="10">
        <f>VLOOKUP(C339,away!$B$2:$E$405,3,FALSE)</f>
        <v>1.1938</v>
      </c>
      <c r="J339" s="10">
        <f>VLOOKUP(B339,home!$B$2:$E$405,4,FALSE)</f>
        <v>0.49399999999999999</v>
      </c>
      <c r="K339" s="12">
        <f t="shared" si="504"/>
        <v>1.528105007088</v>
      </c>
      <c r="L339" s="12">
        <f t="shared" si="505"/>
        <v>0.62288043063999998</v>
      </c>
      <c r="M339" s="13">
        <f t="shared" si="506"/>
        <v>0.11636942642929474</v>
      </c>
      <c r="N339" s="13">
        <f t="shared" si="507"/>
        <v>0.17782470319856394</v>
      </c>
      <c r="O339" s="13">
        <f t="shared" si="508"/>
        <v>7.2484238447608887E-2</v>
      </c>
      <c r="P339" s="13">
        <f t="shared" si="509"/>
        <v>0.11076352770675167</v>
      </c>
      <c r="Q339" s="13">
        <f t="shared" si="510"/>
        <v>0.13586740967083158</v>
      </c>
      <c r="R339" s="13">
        <f t="shared" si="511"/>
        <v>2.2574506829429533E-2</v>
      </c>
      <c r="S339" s="13">
        <f t="shared" si="512"/>
        <v>2.6356920899448282E-2</v>
      </c>
      <c r="T339" s="13">
        <f t="shared" si="513"/>
        <v>8.4629150645708848E-2</v>
      </c>
      <c r="U339" s="13">
        <f t="shared" si="514"/>
        <v>3.4496216918593524E-2</v>
      </c>
      <c r="V339" s="13">
        <f t="shared" si="515"/>
        <v>2.7874690189394389E-3</v>
      </c>
      <c r="W339" s="13">
        <f t="shared" si="516"/>
        <v>6.9206556339358086E-2</v>
      </c>
      <c r="X339" s="13">
        <f t="shared" si="517"/>
        <v>4.3107409615770774E-2</v>
      </c>
      <c r="Y339" s="13">
        <f t="shared" si="518"/>
        <v>1.3425380932623089E-2</v>
      </c>
      <c r="Z339" s="13">
        <f t="shared" si="519"/>
        <v>4.6870728451335643E-3</v>
      </c>
      <c r="AA339" s="13">
        <f t="shared" si="520"/>
        <v>7.1623394832347979E-3</v>
      </c>
      <c r="AB339" s="13">
        <f t="shared" si="521"/>
        <v>5.4724034133975885E-3</v>
      </c>
      <c r="AC339" s="13">
        <f t="shared" si="522"/>
        <v>1.6582421570293453E-4</v>
      </c>
      <c r="AD339" s="13">
        <f t="shared" si="523"/>
        <v>2.6438721316372704E-2</v>
      </c>
      <c r="AE339" s="13">
        <f t="shared" si="524"/>
        <v>1.6468162119113176E-2</v>
      </c>
      <c r="AF339" s="13">
        <f t="shared" si="525"/>
        <v>5.128847956301274E-3</v>
      </c>
      <c r="AG339" s="13">
        <f t="shared" si="526"/>
        <v>1.0648863412360075E-3</v>
      </c>
      <c r="AH339" s="13">
        <f t="shared" si="527"/>
        <v>7.2987148805446088E-4</v>
      </c>
      <c r="AI339" s="13">
        <f t="shared" si="528"/>
        <v>1.1153202754267911E-3</v>
      </c>
      <c r="AJ339" s="13">
        <f t="shared" si="529"/>
        <v>8.5216324869322364E-4</v>
      </c>
      <c r="AK339" s="13">
        <f t="shared" si="530"/>
        <v>4.340649757281638E-4</v>
      </c>
      <c r="AL339" s="13">
        <f t="shared" si="531"/>
        <v>6.3134366728608731E-6</v>
      </c>
      <c r="AM339" s="13">
        <f t="shared" si="532"/>
        <v>8.0802284849106794E-3</v>
      </c>
      <c r="AN339" s="13">
        <f t="shared" si="533"/>
        <v>5.0330161983507572E-3</v>
      </c>
      <c r="AO339" s="13">
        <f t="shared" si="534"/>
        <v>1.5674836485234077E-3</v>
      </c>
      <c r="AP339" s="13">
        <f t="shared" si="535"/>
        <v>3.2545163000447295E-4</v>
      </c>
      <c r="AQ339" s="13">
        <f t="shared" si="536"/>
        <v>5.0679362862418993E-5</v>
      </c>
      <c r="AR339" s="13">
        <f t="shared" si="537"/>
        <v>9.0924533358244044E-5</v>
      </c>
      <c r="AS339" s="13">
        <f t="shared" si="538"/>
        <v>1.3894223469187262E-4</v>
      </c>
      <c r="AT339" s="13">
        <f t="shared" si="539"/>
        <v>1.0615916226432331E-4</v>
      </c>
      <c r="AU339" s="13">
        <f t="shared" si="540"/>
        <v>5.4074115801459971E-5</v>
      </c>
      <c r="AV339" s="13">
        <f t="shared" si="541"/>
        <v>2.0657731777516823E-5</v>
      </c>
      <c r="AW339" s="13">
        <f t="shared" si="542"/>
        <v>1.669249340218279E-7</v>
      </c>
      <c r="AX339" s="13">
        <f t="shared" si="543"/>
        <v>2.0579062677011811E-3</v>
      </c>
      <c r="AY339" s="13">
        <f t="shared" si="544"/>
        <v>1.2818295422424666E-3</v>
      </c>
      <c r="AZ339" s="13">
        <f t="shared" si="545"/>
        <v>3.9921326863953086E-4</v>
      </c>
      <c r="BA339" s="13">
        <f t="shared" si="546"/>
        <v>8.2887377562464347E-5</v>
      </c>
      <c r="BB339" s="13">
        <f t="shared" si="547"/>
        <v>1.2907231357682012E-5</v>
      </c>
      <c r="BC339" s="13">
        <f t="shared" si="548"/>
        <v>1.6079323652886168E-6</v>
      </c>
      <c r="BD339" s="13">
        <f t="shared" si="549"/>
        <v>9.4391854156540173E-6</v>
      </c>
      <c r="BE339" s="13">
        <f t="shared" si="550"/>
        <v>1.4424066496492928E-5</v>
      </c>
      <c r="BF339" s="13">
        <f t="shared" si="551"/>
        <v>1.1020744117930559E-5</v>
      </c>
      <c r="BG339" s="13">
        <f t="shared" si="552"/>
        <v>5.6136180894817693E-6</v>
      </c>
      <c r="BH339" s="13">
        <f t="shared" si="553"/>
        <v>2.144549477604215E-6</v>
      </c>
      <c r="BI339" s="13">
        <f t="shared" si="554"/>
        <v>6.5541935893499163E-7</v>
      </c>
      <c r="BJ339" s="14">
        <f t="shared" si="555"/>
        <v>0.5920544390803999</v>
      </c>
      <c r="BK339" s="14">
        <f t="shared" si="556"/>
        <v>0.25773131124905241</v>
      </c>
      <c r="BL339" s="14">
        <f t="shared" si="557"/>
        <v>0.14577518044101651</v>
      </c>
      <c r="BM339" s="14">
        <f t="shared" si="558"/>
        <v>0.36308252871581342</v>
      </c>
      <c r="BN339" s="14">
        <f t="shared" si="559"/>
        <v>0.63588381228248037</v>
      </c>
    </row>
    <row r="340" spans="1:66" x14ac:dyDescent="0.25">
      <c r="A340" t="s">
        <v>122</v>
      </c>
      <c r="B340" t="s">
        <v>130</v>
      </c>
      <c r="C340" t="s">
        <v>133</v>
      </c>
      <c r="D340" s="11">
        <v>44413</v>
      </c>
      <c r="E340" s="10">
        <f>VLOOKUP(A340,home!$A$2:$E$405,3,FALSE)</f>
        <v>1.2608999999999999</v>
      </c>
      <c r="F340" s="10">
        <f>VLOOKUP(B340,home!$B$2:$E$405,3,FALSE)</f>
        <v>1.0345</v>
      </c>
      <c r="G340" s="10">
        <f>VLOOKUP(C340,away!$B$2:$E$405,4,FALSE)</f>
        <v>1.3448</v>
      </c>
      <c r="H340" s="10">
        <f>VLOOKUP(A340,away!$A$2:$E$405,3,FALSE)</f>
        <v>1.0995999999999999</v>
      </c>
      <c r="I340" s="10">
        <f>VLOOKUP(C340,away!$B$2:$E$405,3,FALSE)</f>
        <v>0.79079999999999995</v>
      </c>
      <c r="J340" s="10">
        <f>VLOOKUP(B340,home!$B$2:$E$405,4,FALSE)</f>
        <v>0.79079999999999995</v>
      </c>
      <c r="K340" s="12">
        <f t="shared" si="504"/>
        <v>1.7541585320399997</v>
      </c>
      <c r="L340" s="12">
        <f t="shared" si="505"/>
        <v>0.68765095814399979</v>
      </c>
      <c r="M340" s="13">
        <f t="shared" si="506"/>
        <v>8.7003277364218187E-2</v>
      </c>
      <c r="N340" s="13">
        <f t="shared" si="507"/>
        <v>0.15261754130388591</v>
      </c>
      <c r="O340" s="13">
        <f t="shared" si="508"/>
        <v>5.9827887041172798E-2</v>
      </c>
      <c r="P340" s="13">
        <f t="shared" si="509"/>
        <v>0.10494759850719859</v>
      </c>
      <c r="Q340" s="13">
        <f t="shared" si="510"/>
        <v>0.13385768110858928</v>
      </c>
      <c r="R340" s="13">
        <f t="shared" si="511"/>
        <v>2.0570351923796731E-2</v>
      </c>
      <c r="S340" s="13">
        <f t="shared" si="512"/>
        <v>3.1648228567070849E-2</v>
      </c>
      <c r="T340" s="13">
        <f t="shared" si="513"/>
        <v>9.2047362669255381E-2</v>
      </c>
      <c r="U340" s="13">
        <f t="shared" si="514"/>
        <v>3.6083658334193455E-2</v>
      </c>
      <c r="V340" s="13">
        <f t="shared" si="515"/>
        <v>4.2417375091345954E-3</v>
      </c>
      <c r="W340" s="13">
        <f t="shared" si="516"/>
        <v>7.8269197798573817E-2</v>
      </c>
      <c r="X340" s="13">
        <f t="shared" si="517"/>
        <v>5.3821888859351512E-2</v>
      </c>
      <c r="Y340" s="13">
        <f t="shared" si="518"/>
        <v>1.8505336721626468E-2</v>
      </c>
      <c r="Z340" s="13">
        <f t="shared" si="519"/>
        <v>4.7150740699193642E-3</v>
      </c>
      <c r="AA340" s="13">
        <f t="shared" si="520"/>
        <v>8.2709874089496194E-3</v>
      </c>
      <c r="AB340" s="13">
        <f t="shared" si="521"/>
        <v>7.2543115659021934E-3</v>
      </c>
      <c r="AC340" s="13">
        <f t="shared" si="522"/>
        <v>3.1978692252162698E-4</v>
      </c>
      <c r="AD340" s="13">
        <f t="shared" si="523"/>
        <v>3.432414527857363E-2</v>
      </c>
      <c r="AE340" s="13">
        <f t="shared" si="524"/>
        <v>2.3603031388284998E-2</v>
      </c>
      <c r="AF340" s="13">
        <f t="shared" si="525"/>
        <v>8.1153235746285399E-3</v>
      </c>
      <c r="AG340" s="13">
        <f t="shared" si="526"/>
        <v>1.8601700105806353E-3</v>
      </c>
      <c r="AH340" s="13">
        <f t="shared" si="527"/>
        <v>8.1058130047499471E-4</v>
      </c>
      <c r="AI340" s="13">
        <f t="shared" si="528"/>
        <v>1.4218881041402906E-3</v>
      </c>
      <c r="AJ340" s="13">
        <f t="shared" si="529"/>
        <v>1.2471085747419353E-3</v>
      </c>
      <c r="AK340" s="13">
        <f t="shared" si="530"/>
        <v>7.2920871558793674E-4</v>
      </c>
      <c r="AL340" s="13">
        <f t="shared" si="531"/>
        <v>1.5429703601696695E-5</v>
      </c>
      <c r="AM340" s="13">
        <f t="shared" si="532"/>
        <v>1.2041998459078081E-2</v>
      </c>
      <c r="AN340" s="13">
        <f t="shared" si="533"/>
        <v>8.2806917783536105E-3</v>
      </c>
      <c r="AO340" s="13">
        <f t="shared" si="534"/>
        <v>2.8471128177400009E-3</v>
      </c>
      <c r="AP340" s="13">
        <f t="shared" si="535"/>
        <v>6.5260661902099171E-4</v>
      </c>
      <c r="AQ340" s="13">
        <f t="shared" si="536"/>
        <v>1.1219139171522526E-4</v>
      </c>
      <c r="AR340" s="13">
        <f t="shared" si="537"/>
        <v>1.1147940158504795E-4</v>
      </c>
      <c r="AS340" s="13">
        <f t="shared" si="538"/>
        <v>1.9555254343712531E-4</v>
      </c>
      <c r="AT340" s="13">
        <f t="shared" si="539"/>
        <v>1.7151508126617805E-4</v>
      </c>
      <c r="AU340" s="13">
        <f t="shared" si="540"/>
        <v>1.0028821439220008E-4</v>
      </c>
      <c r="AV340" s="13">
        <f t="shared" si="541"/>
        <v>4.3980356734783575E-5</v>
      </c>
      <c r="AW340" s="13">
        <f t="shared" si="542"/>
        <v>5.1700170503574175E-7</v>
      </c>
      <c r="AX340" s="13">
        <f t="shared" si="543"/>
        <v>3.5205957233007254E-3</v>
      </c>
      <c r="AY340" s="13">
        <f t="shared" si="544"/>
        <v>2.4209410223654114E-3</v>
      </c>
      <c r="AZ340" s="13">
        <f t="shared" si="545"/>
        <v>8.3238120681984476E-4</v>
      </c>
      <c r="BA340" s="13">
        <f t="shared" si="546"/>
        <v>1.9079591147024174E-4</v>
      </c>
      <c r="BB340" s="13">
        <f t="shared" si="547"/>
        <v>3.2800247833117361E-5</v>
      </c>
      <c r="BC340" s="13">
        <f t="shared" si="548"/>
        <v>4.5110243699607635E-6</v>
      </c>
      <c r="BD340" s="13">
        <f t="shared" si="549"/>
        <v>1.2776486218879653E-5</v>
      </c>
      <c r="BE340" s="13">
        <f t="shared" si="550"/>
        <v>2.2411982310339217E-5</v>
      </c>
      <c r="BF340" s="13">
        <f t="shared" si="551"/>
        <v>1.9657084994805544E-5</v>
      </c>
      <c r="BG340" s="13">
        <f t="shared" si="552"/>
        <v>1.149388111955787E-5</v>
      </c>
      <c r="BH340" s="13">
        <f t="shared" si="553"/>
        <v>5.0405224080314718E-6</v>
      </c>
      <c r="BI340" s="13">
        <f t="shared" si="554"/>
        <v>1.7683750775974422E-6</v>
      </c>
      <c r="BJ340" s="14">
        <f t="shared" si="555"/>
        <v>0.62795830491541738</v>
      </c>
      <c r="BK340" s="14">
        <f t="shared" si="556"/>
        <v>0.23059699959611096</v>
      </c>
      <c r="BL340" s="14">
        <f t="shared" si="557"/>
        <v>0.1369119468985045</v>
      </c>
      <c r="BM340" s="14">
        <f t="shared" si="558"/>
        <v>0.43893756421043034</v>
      </c>
      <c r="BN340" s="14">
        <f t="shared" si="559"/>
        <v>0.55882433724886149</v>
      </c>
    </row>
    <row r="341" spans="1:66" x14ac:dyDescent="0.25">
      <c r="A341" t="s">
        <v>122</v>
      </c>
      <c r="B341" t="s">
        <v>362</v>
      </c>
      <c r="C341" t="s">
        <v>143</v>
      </c>
      <c r="D341" s="11">
        <v>44413</v>
      </c>
      <c r="E341" s="10">
        <f>VLOOKUP(A341,home!$A$2:$E$405,3,FALSE)</f>
        <v>1.2608999999999999</v>
      </c>
      <c r="F341" s="10">
        <f>VLOOKUP(B341,home!$B$2:$E$405,3,FALSE)</f>
        <v>1.3103</v>
      </c>
      <c r="G341" s="10">
        <f>VLOOKUP(C341,away!$B$2:$E$405,4,FALSE)</f>
        <v>0.89649999999999996</v>
      </c>
      <c r="H341" s="10">
        <f>VLOOKUP(A341,away!$A$2:$E$405,3,FALSE)</f>
        <v>1.0995999999999999</v>
      </c>
      <c r="I341" s="10">
        <f>VLOOKUP(C341,away!$B$2:$E$405,3,FALSE)</f>
        <v>0.98850000000000005</v>
      </c>
      <c r="J341" s="10">
        <f>VLOOKUP(B341,home!$B$2:$E$405,4,FALSE)</f>
        <v>0.98850000000000005</v>
      </c>
      <c r="K341" s="12">
        <f t="shared" si="504"/>
        <v>1.4811589925549999</v>
      </c>
      <c r="L341" s="12">
        <f t="shared" si="505"/>
        <v>1.0744546221</v>
      </c>
      <c r="M341" s="13">
        <f t="shared" si="506"/>
        <v>7.764457359858902E-2</v>
      </c>
      <c r="N341" s="13">
        <f t="shared" si="507"/>
        <v>0.11500395840864866</v>
      </c>
      <c r="O341" s="13">
        <f t="shared" si="508"/>
        <v>8.342557098398759E-2</v>
      </c>
      <c r="P341" s="13">
        <f t="shared" si="509"/>
        <v>0.12356653467196871</v>
      </c>
      <c r="Q341" s="13">
        <f t="shared" si="510"/>
        <v>8.5169573588195588E-2</v>
      </c>
      <c r="R341" s="13">
        <f t="shared" si="511"/>
        <v>4.4818495172538553E-2</v>
      </c>
      <c r="S341" s="13">
        <f t="shared" si="512"/>
        <v>4.9162123581796301E-2</v>
      </c>
      <c r="T341" s="13">
        <f t="shared" si="513"/>
        <v>9.1510842004122836E-2</v>
      </c>
      <c r="U341" s="13">
        <f t="shared" si="514"/>
        <v>6.6383317157588342E-2</v>
      </c>
      <c r="V341" s="13">
        <f t="shared" si="515"/>
        <v>8.6931642004779187E-3</v>
      </c>
      <c r="W341" s="13">
        <f t="shared" si="516"/>
        <v>4.2049893270743571E-2</v>
      </c>
      <c r="X341" s="13">
        <f t="shared" si="517"/>
        <v>4.5180702183562113E-2</v>
      </c>
      <c r="Y341" s="13">
        <f t="shared" si="518"/>
        <v>2.4272307145425935E-2</v>
      </c>
      <c r="Z341" s="13">
        <f t="shared" si="519"/>
        <v>1.60518130979002E-2</v>
      </c>
      <c r="AA341" s="13">
        <f t="shared" si="520"/>
        <v>2.3775287316767015E-2</v>
      </c>
      <c r="AB341" s="13">
        <f t="shared" si="521"/>
        <v>1.760749030490415E-2</v>
      </c>
      <c r="AC341" s="13">
        <f t="shared" si="522"/>
        <v>8.646645588048802E-4</v>
      </c>
      <c r="AD341" s="13">
        <f t="shared" si="523"/>
        <v>1.5570644388484964E-2</v>
      </c>
      <c r="AE341" s="13">
        <f t="shared" si="524"/>
        <v>1.6729950832283097E-2</v>
      </c>
      <c r="AF341" s="13">
        <f t="shared" si="525"/>
        <v>8.9877864996261575E-3</v>
      </c>
      <c r="AG341" s="13">
        <f t="shared" si="526"/>
        <v>3.2189895823237689E-3</v>
      </c>
      <c r="AH341" s="13">
        <f t="shared" si="527"/>
        <v>4.3117361940310456E-3</v>
      </c>
      <c r="AI341" s="13">
        <f t="shared" si="528"/>
        <v>6.3863668373139544E-3</v>
      </c>
      <c r="AJ341" s="13">
        <f t="shared" si="529"/>
        <v>4.7296123354212995E-3</v>
      </c>
      <c r="AK341" s="13">
        <f t="shared" si="530"/>
        <v>2.3351026139694373E-3</v>
      </c>
      <c r="AL341" s="13">
        <f t="shared" si="531"/>
        <v>5.5042405790030524E-5</v>
      </c>
      <c r="AM341" s="13">
        <f t="shared" si="532"/>
        <v>4.6125199911761054E-3</v>
      </c>
      <c r="AN341" s="13">
        <f t="shared" si="533"/>
        <v>4.9559434240478177E-3</v>
      </c>
      <c r="AO341" s="13">
        <f t="shared" si="534"/>
        <v>2.6624681594171386E-3</v>
      </c>
      <c r="AP341" s="13">
        <f t="shared" si="535"/>
        <v>9.535670733599416E-4</v>
      </c>
      <c r="AQ341" s="13">
        <f t="shared" si="536"/>
        <v>2.5614113736348971E-4</v>
      </c>
      <c r="AR341" s="13">
        <f t="shared" si="537"/>
        <v>9.2655297659050429E-4</v>
      </c>
      <c r="AS341" s="13">
        <f t="shared" si="538"/>
        <v>1.3723722733556278E-3</v>
      </c>
      <c r="AT341" s="13">
        <f t="shared" si="539"/>
        <v>1.0163507669069185E-3</v>
      </c>
      <c r="AU341" s="13">
        <f t="shared" si="540"/>
        <v>5.0179235933145102E-4</v>
      </c>
      <c r="AV341" s="13">
        <f t="shared" si="541"/>
        <v>1.8580856635479223E-4</v>
      </c>
      <c r="AW341" s="13">
        <f t="shared" si="542"/>
        <v>2.4332384194406909E-6</v>
      </c>
      <c r="AX341" s="13">
        <f t="shared" si="543"/>
        <v>1.1386459105450334E-3</v>
      </c>
      <c r="AY341" s="13">
        <f t="shared" si="544"/>
        <v>1.2234233615203741E-3</v>
      </c>
      <c r="AZ341" s="13">
        <f t="shared" si="545"/>
        <v>6.5725644278534262E-4</v>
      </c>
      <c r="BA341" s="13">
        <f t="shared" si="546"/>
        <v>2.3539740761857191E-4</v>
      </c>
      <c r="BB341" s="13">
        <f t="shared" si="547"/>
        <v>6.3230958161533069E-5</v>
      </c>
      <c r="BC341" s="13">
        <f t="shared" si="548"/>
        <v>1.3587759051294189E-5</v>
      </c>
      <c r="BD341" s="13">
        <f t="shared" si="549"/>
        <v>1.6592318805302999E-4</v>
      </c>
      <c r="BE341" s="13">
        <f t="shared" si="550"/>
        <v>2.4575862205813975E-4</v>
      </c>
      <c r="BF341" s="13">
        <f t="shared" si="551"/>
        <v>1.8200379652966964E-4</v>
      </c>
      <c r="BG341" s="13">
        <f t="shared" si="552"/>
        <v>8.9858853303023556E-5</v>
      </c>
      <c r="BH341" s="13">
        <f t="shared" si="553"/>
        <v>3.3273812157613491E-5</v>
      </c>
      <c r="BI341" s="13">
        <f t="shared" si="554"/>
        <v>9.8567612187670111E-6</v>
      </c>
      <c r="BJ341" s="14">
        <f t="shared" si="555"/>
        <v>0.4644668295284633</v>
      </c>
      <c r="BK341" s="14">
        <f t="shared" si="556"/>
        <v>0.26120952637894723</v>
      </c>
      <c r="BL341" s="14">
        <f t="shared" si="557"/>
        <v>0.25850253089238101</v>
      </c>
      <c r="BM341" s="14">
        <f t="shared" si="558"/>
        <v>0.46938100335066268</v>
      </c>
      <c r="BN341" s="14">
        <f t="shared" si="559"/>
        <v>0.52962870642392812</v>
      </c>
    </row>
    <row r="342" spans="1:66" x14ac:dyDescent="0.25">
      <c r="A342" t="s">
        <v>122</v>
      </c>
      <c r="B342" t="s">
        <v>126</v>
      </c>
      <c r="C342" t="s">
        <v>135</v>
      </c>
      <c r="D342" s="11">
        <v>44413</v>
      </c>
      <c r="E342" s="10">
        <f>VLOOKUP(A342,home!$A$2:$E$405,3,FALSE)</f>
        <v>1.2608999999999999</v>
      </c>
      <c r="F342" s="10">
        <f>VLOOKUP(B342,home!$B$2:$E$405,3,FALSE)</f>
        <v>1.2758</v>
      </c>
      <c r="G342" s="10">
        <f>VLOOKUP(C342,away!$B$2:$E$405,4,FALSE)</f>
        <v>1.1033999999999999</v>
      </c>
      <c r="H342" s="10">
        <f>VLOOKUP(A342,away!$A$2:$E$405,3,FALSE)</f>
        <v>1.0995999999999999</v>
      </c>
      <c r="I342" s="10">
        <f>VLOOKUP(C342,away!$B$2:$E$405,3,FALSE)</f>
        <v>1.1071</v>
      </c>
      <c r="J342" s="10">
        <f>VLOOKUP(B342,home!$B$2:$E$405,4,FALSE)</f>
        <v>0.83030000000000004</v>
      </c>
      <c r="K342" s="12">
        <f t="shared" si="504"/>
        <v>1.7749912731479998</v>
      </c>
      <c r="L342" s="12">
        <f t="shared" si="505"/>
        <v>1.0107799529479999</v>
      </c>
      <c r="M342" s="13">
        <f t="shared" si="506"/>
        <v>6.1681500299810281E-2</v>
      </c>
      <c r="N342" s="13">
        <f t="shared" si="507"/>
        <v>0.10948412474683895</v>
      </c>
      <c r="O342" s="13">
        <f t="shared" si="508"/>
        <v>6.2346423970804282E-2</v>
      </c>
      <c r="P342" s="13">
        <f t="shared" si="509"/>
        <v>0.11066435846016284</v>
      </c>
      <c r="Q342" s="13">
        <f t="shared" si="510"/>
        <v>9.7166682986943087E-2</v>
      </c>
      <c r="R342" s="13">
        <f t="shared" si="511"/>
        <v>3.1509257743842806E-2</v>
      </c>
      <c r="S342" s="13">
        <f t="shared" si="512"/>
        <v>4.9636439507280791E-2</v>
      </c>
      <c r="T342" s="13">
        <f t="shared" si="513"/>
        <v>9.8214135257655558E-2</v>
      </c>
      <c r="U342" s="13">
        <f t="shared" si="514"/>
        <v>5.5928657518691999E-2</v>
      </c>
      <c r="V342" s="13">
        <f t="shared" si="515"/>
        <v>9.8948896213624359E-3</v>
      </c>
      <c r="W342" s="13">
        <f t="shared" si="516"/>
        <v>5.7490004780854052E-2</v>
      </c>
      <c r="X342" s="13">
        <f t="shared" si="517"/>
        <v>5.8109744327371961E-2</v>
      </c>
      <c r="Y342" s="13">
        <f t="shared" si="518"/>
        <v>2.9368082318520665E-2</v>
      </c>
      <c r="Z342" s="13">
        <f t="shared" si="519"/>
        <v>1.0616308686582612E-2</v>
      </c>
      <c r="AA342" s="13">
        <f t="shared" si="520"/>
        <v>1.8843855271729434E-2</v>
      </c>
      <c r="AB342" s="13">
        <f t="shared" si="521"/>
        <v>1.6723839329891844E-2</v>
      </c>
      <c r="AC342" s="13">
        <f t="shared" si="522"/>
        <v>1.1095421709302659E-3</v>
      </c>
      <c r="AD342" s="13">
        <f t="shared" si="523"/>
        <v>2.5511064194813176E-2</v>
      </c>
      <c r="AE342" s="13">
        <f t="shared" si="524"/>
        <v>2.5786072266486673E-2</v>
      </c>
      <c r="AF342" s="13">
        <f t="shared" si="525"/>
        <v>1.3032022456116562E-2</v>
      </c>
      <c r="AG342" s="13">
        <f t="shared" si="526"/>
        <v>4.3908356816702594E-3</v>
      </c>
      <c r="AH342" s="13">
        <f t="shared" si="527"/>
        <v>2.6826879986763534E-3</v>
      </c>
      <c r="AI342" s="13">
        <f t="shared" si="528"/>
        <v>4.7617477862293986E-3</v>
      </c>
      <c r="AJ342" s="13">
        <f t="shared" si="529"/>
        <v>4.2260303827444962E-3</v>
      </c>
      <c r="AK342" s="13">
        <f t="shared" si="530"/>
        <v>2.500389016476594E-3</v>
      </c>
      <c r="AL342" s="13">
        <f t="shared" si="531"/>
        <v>7.962632032857466E-5</v>
      </c>
      <c r="AM342" s="13">
        <f t="shared" si="532"/>
        <v>9.0563832629023538E-3</v>
      </c>
      <c r="AN342" s="13">
        <f t="shared" si="533"/>
        <v>9.1540106483554966E-3</v>
      </c>
      <c r="AO342" s="13">
        <f t="shared" si="534"/>
        <v>4.6263452262151296E-3</v>
      </c>
      <c r="AP342" s="13">
        <f t="shared" si="535"/>
        <v>1.558739003358311E-3</v>
      </c>
      <c r="AQ342" s="13">
        <f t="shared" si="536"/>
        <v>3.9388553411818139E-4</v>
      </c>
      <c r="AR342" s="13">
        <f t="shared" si="537"/>
        <v>5.4232144981524984E-4</v>
      </c>
      <c r="AS342" s="13">
        <f t="shared" si="538"/>
        <v>9.6261584066303918E-4</v>
      </c>
      <c r="AT342" s="13">
        <f t="shared" si="539"/>
        <v>8.5431735828546027E-4</v>
      </c>
      <c r="AU342" s="13">
        <f t="shared" si="540"/>
        <v>5.054686184851816E-4</v>
      </c>
      <c r="AV342" s="13">
        <f t="shared" si="541"/>
        <v>2.243005966653432E-4</v>
      </c>
      <c r="AW342" s="13">
        <f t="shared" si="542"/>
        <v>3.9683227605946808E-6</v>
      </c>
      <c r="AX342" s="13">
        <f t="shared" si="543"/>
        <v>2.679166876322546E-3</v>
      </c>
      <c r="AY342" s="13">
        <f t="shared" si="544"/>
        <v>2.708048169189143E-3</v>
      </c>
      <c r="AZ342" s="13">
        <f t="shared" si="545"/>
        <v>1.3686204005169597E-3</v>
      </c>
      <c r="BA342" s="13">
        <f t="shared" si="546"/>
        <v>4.6112468801273515E-4</v>
      </c>
      <c r="BB342" s="13">
        <f t="shared" si="547"/>
        <v>1.1652389761316837E-4</v>
      </c>
      <c r="BC342" s="13">
        <f t="shared" si="548"/>
        <v>2.3556003949351184E-5</v>
      </c>
      <c r="BD342" s="13">
        <f t="shared" si="549"/>
        <v>9.1361274921158194E-5</v>
      </c>
      <c r="BE342" s="13">
        <f t="shared" si="550"/>
        <v>1.6216546568873099E-4</v>
      </c>
      <c r="BF342" s="13">
        <f t="shared" si="551"/>
        <v>1.4392114320173948E-4</v>
      </c>
      <c r="BG342" s="13">
        <f t="shared" si="552"/>
        <v>8.5152924401523698E-5</v>
      </c>
      <c r="BH342" s="13">
        <f t="shared" si="553"/>
        <v>3.7786424423933973E-5</v>
      </c>
      <c r="BI342" s="13">
        <f t="shared" si="554"/>
        <v>1.3414114719189842E-5</v>
      </c>
      <c r="BJ342" s="14">
        <f t="shared" si="555"/>
        <v>0.55069917272782443</v>
      </c>
      <c r="BK342" s="14">
        <f t="shared" si="556"/>
        <v>0.23577440454906431</v>
      </c>
      <c r="BL342" s="14">
        <f t="shared" si="557"/>
        <v>0.20314571423035777</v>
      </c>
      <c r="BM342" s="14">
        <f t="shared" si="558"/>
        <v>0.5246791721389984</v>
      </c>
      <c r="BN342" s="14">
        <f t="shared" si="559"/>
        <v>0.47285234820840227</v>
      </c>
    </row>
    <row r="343" spans="1:66" x14ac:dyDescent="0.25">
      <c r="A343" t="s">
        <v>122</v>
      </c>
      <c r="B343" t="s">
        <v>128</v>
      </c>
      <c r="C343" t="s">
        <v>125</v>
      </c>
      <c r="D343" s="11">
        <v>44413</v>
      </c>
      <c r="E343" s="10">
        <f>VLOOKUP(A343,home!$A$2:$E$405,3,FALSE)</f>
        <v>1.2608999999999999</v>
      </c>
      <c r="F343" s="10">
        <f>VLOOKUP(B343,home!$B$2:$E$405,3,FALSE)</f>
        <v>1.0345</v>
      </c>
      <c r="G343" s="10">
        <f>VLOOKUP(C343,away!$B$2:$E$405,4,FALSE)</f>
        <v>0.93100000000000005</v>
      </c>
      <c r="H343" s="10">
        <f>VLOOKUP(A343,away!$A$2:$E$405,3,FALSE)</f>
        <v>1.0995999999999999</v>
      </c>
      <c r="I343" s="10">
        <f>VLOOKUP(C343,away!$B$2:$E$405,3,FALSE)</f>
        <v>1.2653000000000001</v>
      </c>
      <c r="J343" s="10">
        <f>VLOOKUP(B343,home!$B$2:$E$405,4,FALSE)</f>
        <v>1.0676000000000001</v>
      </c>
      <c r="K343" s="12">
        <f t="shared" si="504"/>
        <v>1.2143973775499999</v>
      </c>
      <c r="L343" s="12">
        <f t="shared" si="505"/>
        <v>1.4853773742880003</v>
      </c>
      <c r="M343" s="13">
        <f t="shared" si="506"/>
        <v>6.7220652362992794E-2</v>
      </c>
      <c r="N343" s="13">
        <f t="shared" si="507"/>
        <v>8.1632583946818646E-2</v>
      </c>
      <c r="O343" s="13">
        <f t="shared" si="508"/>
        <v>9.9848036104868712E-2</v>
      </c>
      <c r="P343" s="13">
        <f t="shared" si="509"/>
        <v>0.12125519319927025</v>
      </c>
      <c r="Q343" s="13">
        <f t="shared" si="510"/>
        <v>4.9567197933823401E-2</v>
      </c>
      <c r="R343" s="13">
        <f t="shared" si="511"/>
        <v>7.4156006848631675E-2</v>
      </c>
      <c r="S343" s="13">
        <f t="shared" si="512"/>
        <v>5.468119305952597E-2</v>
      </c>
      <c r="T343" s="13">
        <f t="shared" si="513"/>
        <v>7.3625994317756197E-2</v>
      </c>
      <c r="U343" s="13">
        <f t="shared" si="514"/>
        <v>9.0054860246558122E-2</v>
      </c>
      <c r="V343" s="13">
        <f t="shared" si="515"/>
        <v>1.0959559460313293E-2</v>
      </c>
      <c r="W343" s="13">
        <f t="shared" si="516"/>
        <v>2.0064758394445634E-2</v>
      </c>
      <c r="X343" s="13">
        <f t="shared" si="517"/>
        <v>2.9803738139664773E-2</v>
      </c>
      <c r="Y343" s="13">
        <f t="shared" si="518"/>
        <v>2.2134899150931194E-2</v>
      </c>
      <c r="Z343" s="13">
        <f t="shared" si="519"/>
        <v>3.6716551580167844E-2</v>
      </c>
      <c r="AA343" s="13">
        <f t="shared" si="520"/>
        <v>4.458848395163513E-2</v>
      </c>
      <c r="AB343" s="13">
        <f t="shared" si="521"/>
        <v>2.7074068989897983E-2</v>
      </c>
      <c r="AC343" s="13">
        <f t="shared" si="522"/>
        <v>1.2355796293852092E-3</v>
      </c>
      <c r="AD343" s="13">
        <f t="shared" si="523"/>
        <v>6.0916474938472794E-3</v>
      </c>
      <c r="AE343" s="13">
        <f t="shared" si="524"/>
        <v>9.0483953594989504E-3</v>
      </c>
      <c r="AF343" s="13">
        <f t="shared" si="525"/>
        <v>6.7201408703061391E-3</v>
      </c>
      <c r="AG343" s="13">
        <f t="shared" si="526"/>
        <v>3.3273150669269379E-3</v>
      </c>
      <c r="AH343" s="13">
        <f t="shared" si="527"/>
        <v>1.3634483744764911E-2</v>
      </c>
      <c r="AI343" s="13">
        <f t="shared" si="528"/>
        <v>1.6557681303890605E-2</v>
      </c>
      <c r="AJ343" s="13">
        <f t="shared" si="529"/>
        <v>1.0053802376876709E-2</v>
      </c>
      <c r="AK343" s="13">
        <f t="shared" si="530"/>
        <v>4.0697704136283437E-3</v>
      </c>
      <c r="AL343" s="13">
        <f t="shared" si="531"/>
        <v>8.9151438677002344E-5</v>
      </c>
      <c r="AM343" s="13">
        <f t="shared" si="532"/>
        <v>1.4795361482974332E-3</v>
      </c>
      <c r="AN343" s="13">
        <f t="shared" si="533"/>
        <v>2.1976695191222228E-3</v>
      </c>
      <c r="AO343" s="13">
        <f t="shared" si="534"/>
        <v>1.6321842899332699E-3</v>
      </c>
      <c r="AP343" s="13">
        <f t="shared" si="535"/>
        <v>8.0813653831173535E-4</v>
      </c>
      <c r="AQ343" s="13">
        <f t="shared" si="536"/>
        <v>3.0009693233591981E-4</v>
      </c>
      <c r="AR343" s="13">
        <f t="shared" si="537"/>
        <v>4.0504707329142601E-3</v>
      </c>
      <c r="AS343" s="13">
        <f t="shared" si="538"/>
        <v>4.9188810358941019E-3</v>
      </c>
      <c r="AT343" s="13">
        <f t="shared" si="539"/>
        <v>2.9867381152351128E-3</v>
      </c>
      <c r="AU343" s="13">
        <f t="shared" si="540"/>
        <v>1.20902897819005E-3</v>
      </c>
      <c r="AV343" s="13">
        <f t="shared" si="541"/>
        <v>3.6706040512398807E-4</v>
      </c>
      <c r="AW343" s="13">
        <f t="shared" si="542"/>
        <v>4.4670774286574736E-6</v>
      </c>
      <c r="AX343" s="13">
        <f t="shared" si="543"/>
        <v>2.9945746974713804E-4</v>
      </c>
      <c r="AY343" s="13">
        <f t="shared" si="544"/>
        <v>4.4480735012393221E-4</v>
      </c>
      <c r="AZ343" s="13">
        <f t="shared" si="545"/>
        <v>3.3035338689554487E-4</v>
      </c>
      <c r="BA343" s="13">
        <f t="shared" si="546"/>
        <v>1.635664821380175E-4</v>
      </c>
      <c r="BB343" s="13">
        <f t="shared" si="547"/>
        <v>6.0739487939923386E-5</v>
      </c>
      <c r="BC343" s="13">
        <f t="shared" si="548"/>
        <v>1.8044212222360188E-5</v>
      </c>
      <c r="BD343" s="13">
        <f t="shared" si="549"/>
        <v>1.0027462636477634E-3</v>
      </c>
      <c r="BE343" s="13">
        <f t="shared" si="550"/>
        <v>1.2177324329219045E-3</v>
      </c>
      <c r="BF343" s="13">
        <f t="shared" si="551"/>
        <v>7.3940553654897111E-4</v>
      </c>
      <c r="BG343" s="13">
        <f t="shared" si="552"/>
        <v>2.9931071484367368E-4</v>
      </c>
      <c r="BH343" s="13">
        <f t="shared" si="553"/>
        <v>9.0870536794693252E-5</v>
      </c>
      <c r="BI343" s="13">
        <f t="shared" si="554"/>
        <v>2.2070588316007256E-5</v>
      </c>
      <c r="BJ343" s="14">
        <f t="shared" si="555"/>
        <v>0.30975126249108664</v>
      </c>
      <c r="BK343" s="14">
        <f t="shared" si="556"/>
        <v>0.25588613650028841</v>
      </c>
      <c r="BL343" s="14">
        <f t="shared" si="557"/>
        <v>0.39694150932118266</v>
      </c>
      <c r="BM343" s="14">
        <f t="shared" si="558"/>
        <v>0.5051754492236249</v>
      </c>
      <c r="BN343" s="14">
        <f t="shared" si="559"/>
        <v>0.49367967039640548</v>
      </c>
    </row>
    <row r="344" spans="1:66" x14ac:dyDescent="0.25">
      <c r="A344" t="s">
        <v>122</v>
      </c>
      <c r="B344" t="s">
        <v>136</v>
      </c>
      <c r="C344" t="s">
        <v>123</v>
      </c>
      <c r="D344" s="11">
        <v>44413</v>
      </c>
      <c r="E344" s="10">
        <f>VLOOKUP(A344,home!$A$2:$E$405,3,FALSE)</f>
        <v>1.2608999999999999</v>
      </c>
      <c r="F344" s="10">
        <f>VLOOKUP(B344,home!$B$2:$E$405,3,FALSE)</f>
        <v>1.3103</v>
      </c>
      <c r="G344" s="10">
        <f>VLOOKUP(C344,away!$B$2:$E$405,4,FALSE)</f>
        <v>0.93100000000000005</v>
      </c>
      <c r="H344" s="10">
        <f>VLOOKUP(A344,away!$A$2:$E$405,3,FALSE)</f>
        <v>1.0995999999999999</v>
      </c>
      <c r="I344" s="10">
        <f>VLOOKUP(C344,away!$B$2:$E$405,3,FALSE)</f>
        <v>0.83030000000000004</v>
      </c>
      <c r="J344" s="10">
        <f>VLOOKUP(B344,home!$B$2:$E$405,4,FALSE)</f>
        <v>0.79079999999999995</v>
      </c>
      <c r="K344" s="12">
        <f t="shared" si="504"/>
        <v>1.5381584183700001</v>
      </c>
      <c r="L344" s="12">
        <f t="shared" si="505"/>
        <v>0.72199872350399985</v>
      </c>
      <c r="M344" s="13">
        <f t="shared" si="506"/>
        <v>0.10433408821236329</v>
      </c>
      <c r="N344" s="13">
        <f t="shared" si="507"/>
        <v>0.16048235610680478</v>
      </c>
      <c r="O344" s="13">
        <f t="shared" si="508"/>
        <v>7.5329078507280017E-2</v>
      </c>
      <c r="P344" s="13">
        <f t="shared" si="509"/>
        <v>0.11586805625402741</v>
      </c>
      <c r="Q344" s="13">
        <f t="shared" si="510"/>
        <v>0.12342364352276701</v>
      </c>
      <c r="R344" s="13">
        <f t="shared" si="511"/>
        <v>2.7193749262494373E-2</v>
      </c>
      <c r="S344" s="13">
        <f t="shared" si="512"/>
        <v>3.2169271544215172E-2</v>
      </c>
      <c r="T344" s="13">
        <f t="shared" si="513"/>
        <v>8.9111713073650511E-2</v>
      </c>
      <c r="U344" s="13">
        <f t="shared" si="514"/>
        <v>4.1828294355148704E-2</v>
      </c>
      <c r="V344" s="13">
        <f t="shared" si="515"/>
        <v>3.9695037236210061E-3</v>
      </c>
      <c r="W344" s="13">
        <f t="shared" si="516"/>
        <v>6.3281705436813995E-2</v>
      </c>
      <c r="X344" s="13">
        <f t="shared" si="517"/>
        <v>4.5689310546535834E-2</v>
      </c>
      <c r="Y344" s="13">
        <f t="shared" si="518"/>
        <v>1.649381194618835E-2</v>
      </c>
      <c r="Z344" s="13">
        <f t="shared" si="519"/>
        <v>6.5446174182695934E-3</v>
      </c>
      <c r="AA344" s="13">
        <f t="shared" si="520"/>
        <v>1.0066658376922312E-2</v>
      </c>
      <c r="AB344" s="13">
        <f t="shared" si="521"/>
        <v>7.7420576636589699E-3</v>
      </c>
      <c r="AC344" s="13">
        <f t="shared" si="522"/>
        <v>2.7552037919100522E-4</v>
      </c>
      <c r="AD344" s="13">
        <f t="shared" si="523"/>
        <v>2.4334321986611521E-2</v>
      </c>
      <c r="AE344" s="13">
        <f t="shared" si="524"/>
        <v>1.7569349411668836E-2</v>
      </c>
      <c r="AF344" s="13">
        <f t="shared" si="525"/>
        <v>6.3425239240103241E-3</v>
      </c>
      <c r="AG344" s="13">
        <f t="shared" si="526"/>
        <v>1.5264313923096786E-3</v>
      </c>
      <c r="AH344" s="13">
        <f t="shared" si="527"/>
        <v>1.1813013554531722E-3</v>
      </c>
      <c r="AI344" s="13">
        <f t="shared" si="528"/>
        <v>1.8170286245221886E-3</v>
      </c>
      <c r="AJ344" s="13">
        <f t="shared" si="529"/>
        <v>1.3974389376140335E-3</v>
      </c>
      <c r="AK344" s="13">
        <f t="shared" si="530"/>
        <v>7.1649415534968486E-4</v>
      </c>
      <c r="AL344" s="13">
        <f t="shared" si="531"/>
        <v>1.2239148812133452E-5</v>
      </c>
      <c r="AM344" s="13">
        <f t="shared" si="532"/>
        <v>7.4860084438065312E-3</v>
      </c>
      <c r="AN344" s="13">
        <f t="shared" si="533"/>
        <v>5.4048885405684807E-3</v>
      </c>
      <c r="AO344" s="13">
        <f t="shared" si="534"/>
        <v>1.9511613134859194E-3</v>
      </c>
      <c r="AP344" s="13">
        <f t="shared" si="535"/>
        <v>4.6957865922907395E-4</v>
      </c>
      <c r="AQ344" s="13">
        <f t="shared" si="536"/>
        <v>8.4758798137027759E-5</v>
      </c>
      <c r="AR344" s="13">
        <f t="shared" si="537"/>
        <v>1.7057961414214707E-4</v>
      </c>
      <c r="AS344" s="13">
        <f t="shared" si="538"/>
        <v>2.6237846949504984E-4</v>
      </c>
      <c r="AT344" s="13">
        <f t="shared" si="539"/>
        <v>2.0178982582642365E-4</v>
      </c>
      <c r="AU344" s="13">
        <f t="shared" si="540"/>
        <v>1.0346157311210984E-4</v>
      </c>
      <c r="AV344" s="13">
        <f t="shared" si="541"/>
        <v>3.9785072415048763E-5</v>
      </c>
      <c r="AW344" s="13">
        <f t="shared" si="542"/>
        <v>3.7756020304143171E-7</v>
      </c>
      <c r="AX344" s="13">
        <f t="shared" si="543"/>
        <v>1.9191111513049868E-3</v>
      </c>
      <c r="AY344" s="13">
        <f t="shared" si="544"/>
        <v>1.3855958015044922E-3</v>
      </c>
      <c r="AZ344" s="13">
        <f t="shared" si="545"/>
        <v>5.0019919998937228E-4</v>
      </c>
      <c r="BA344" s="13">
        <f t="shared" si="546"/>
        <v>1.2038106129668295E-4</v>
      </c>
      <c r="BB344" s="13">
        <f t="shared" si="547"/>
        <v>2.1728743147565457E-5</v>
      </c>
      <c r="BC344" s="13">
        <f t="shared" si="548"/>
        <v>3.1376249631777099E-6</v>
      </c>
      <c r="BD344" s="13">
        <f t="shared" si="549"/>
        <v>2.0526377277739163E-5</v>
      </c>
      <c r="BE344" s="13">
        <f t="shared" si="550"/>
        <v>3.157282000839318E-5</v>
      </c>
      <c r="BF344" s="13">
        <f t="shared" si="551"/>
        <v>2.428199944379538E-5</v>
      </c>
      <c r="BG344" s="13">
        <f t="shared" si="552"/>
        <v>1.244985395310984E-5</v>
      </c>
      <c r="BH344" s="13">
        <f t="shared" si="553"/>
        <v>4.787461916363233E-6</v>
      </c>
      <c r="BI344" s="13">
        <f t="shared" si="554"/>
        <v>1.4727749698559743E-6</v>
      </c>
      <c r="BJ344" s="14">
        <f t="shared" si="555"/>
        <v>0.56760171668479431</v>
      </c>
      <c r="BK344" s="14">
        <f t="shared" si="556"/>
        <v>0.25801427506373448</v>
      </c>
      <c r="BL344" s="14">
        <f t="shared" si="557"/>
        <v>0.16814518708100351</v>
      </c>
      <c r="BM344" s="14">
        <f t="shared" si="558"/>
        <v>0.39228960614076347</v>
      </c>
      <c r="BN344" s="14">
        <f t="shared" si="559"/>
        <v>0.60663097186573689</v>
      </c>
    </row>
    <row r="345" spans="1:66" x14ac:dyDescent="0.25">
      <c r="A345" t="s">
        <v>122</v>
      </c>
      <c r="B345" t="s">
        <v>138</v>
      </c>
      <c r="C345" t="s">
        <v>127</v>
      </c>
      <c r="D345" s="11">
        <v>44413</v>
      </c>
      <c r="E345" s="10">
        <f>VLOOKUP(A345,home!$A$2:$E$405,3,FALSE)</f>
        <v>1.2608999999999999</v>
      </c>
      <c r="F345" s="10">
        <f>VLOOKUP(B345,home!$B$2:$E$405,3,FALSE)</f>
        <v>1.3103</v>
      </c>
      <c r="G345" s="10">
        <f>VLOOKUP(C345,away!$B$2:$E$405,4,FALSE)</f>
        <v>1.1724000000000001</v>
      </c>
      <c r="H345" s="10">
        <f>VLOOKUP(A345,away!$A$2:$E$405,3,FALSE)</f>
        <v>1.0995999999999999</v>
      </c>
      <c r="I345" s="10">
        <f>VLOOKUP(C345,away!$B$2:$E$405,3,FALSE)</f>
        <v>1.028</v>
      </c>
      <c r="J345" s="10">
        <f>VLOOKUP(B345,home!$B$2:$E$405,4,FALSE)</f>
        <v>1.0676000000000001</v>
      </c>
      <c r="K345" s="12">
        <f t="shared" si="504"/>
        <v>1.9369891833480002</v>
      </c>
      <c r="L345" s="12">
        <f t="shared" si="505"/>
        <v>1.20680308288</v>
      </c>
      <c r="M345" s="13">
        <f t="shared" si="506"/>
        <v>4.3118968847263864E-2</v>
      </c>
      <c r="N345" s="13">
        <f t="shared" si="507"/>
        <v>8.3520976254269491E-2</v>
      </c>
      <c r="O345" s="13">
        <f t="shared" si="508"/>
        <v>5.2036104535484712E-2</v>
      </c>
      <c r="P345" s="13">
        <f t="shared" si="509"/>
        <v>0.1007933716287997</v>
      </c>
      <c r="Q345" s="13">
        <f t="shared" si="510"/>
        <v>8.0889613793592594E-2</v>
      </c>
      <c r="R345" s="13">
        <f t="shared" si="511"/>
        <v>3.1398665687244462E-2</v>
      </c>
      <c r="S345" s="13">
        <f t="shared" si="512"/>
        <v>5.8902752291501007E-2</v>
      </c>
      <c r="T345" s="13">
        <f t="shared" si="513"/>
        <v>9.7617835299080122E-2</v>
      </c>
      <c r="U345" s="13">
        <f t="shared" si="514"/>
        <v>6.0818875807752519E-2</v>
      </c>
      <c r="V345" s="13">
        <f t="shared" si="515"/>
        <v>1.5298775974151564E-2</v>
      </c>
      <c r="W345" s="13">
        <f t="shared" si="516"/>
        <v>5.2227435654462022E-2</v>
      </c>
      <c r="X345" s="13">
        <f t="shared" si="517"/>
        <v>6.3028230358721599E-2</v>
      </c>
      <c r="Y345" s="13">
        <f t="shared" si="518"/>
        <v>3.8031331352688033E-2</v>
      </c>
      <c r="Z345" s="13">
        <f t="shared" si="519"/>
        <v>1.2630668849895022E-2</v>
      </c>
      <c r="AA345" s="13">
        <f t="shared" si="520"/>
        <v>2.4465468940697184E-2</v>
      </c>
      <c r="AB345" s="13">
        <f t="shared" si="521"/>
        <v>2.3694674351833454E-2</v>
      </c>
      <c r="AC345" s="13">
        <f t="shared" si="522"/>
        <v>2.2351172428463884E-3</v>
      </c>
      <c r="AD345" s="13">
        <f t="shared" si="523"/>
        <v>2.5290994484174146E-2</v>
      </c>
      <c r="AE345" s="13">
        <f t="shared" si="524"/>
        <v>3.0521250112602438E-2</v>
      </c>
      <c r="AF345" s="13">
        <f t="shared" si="525"/>
        <v>1.8416569364620088E-2</v>
      </c>
      <c r="AG345" s="13">
        <f t="shared" si="526"/>
        <v>7.4083908950989576E-3</v>
      </c>
      <c r="AH345" s="13">
        <f t="shared" si="527"/>
        <v>3.8106825267224275E-3</v>
      </c>
      <c r="AI345" s="13">
        <f t="shared" si="528"/>
        <v>7.3812508354345685E-3</v>
      </c>
      <c r="AJ345" s="13">
        <f t="shared" si="529"/>
        <v>7.1487015139075748E-3</v>
      </c>
      <c r="AK345" s="13">
        <f t="shared" si="530"/>
        <v>4.6156525024741496E-3</v>
      </c>
      <c r="AL345" s="13">
        <f t="shared" si="531"/>
        <v>2.0898923041518856E-4</v>
      </c>
      <c r="AM345" s="13">
        <f t="shared" si="532"/>
        <v>9.7976765503918484E-3</v>
      </c>
      <c r="AN345" s="13">
        <f t="shared" si="533"/>
        <v>1.1823866266073967E-2</v>
      </c>
      <c r="AO345" s="13">
        <f t="shared" si="534"/>
        <v>7.1345391307294521E-3</v>
      </c>
      <c r="AP345" s="13">
        <f t="shared" si="535"/>
        <v>2.8699946059640973E-3</v>
      </c>
      <c r="AQ345" s="13">
        <f t="shared" si="536"/>
        <v>8.658795845816117E-4</v>
      </c>
      <c r="AR345" s="13">
        <f t="shared" si="537"/>
        <v>9.1974868422511479E-4</v>
      </c>
      <c r="AS345" s="13">
        <f t="shared" si="538"/>
        <v>1.7815432527426027E-3</v>
      </c>
      <c r="AT345" s="13">
        <f t="shared" si="539"/>
        <v>1.7254150051145172E-3</v>
      </c>
      <c r="AU345" s="13">
        <f t="shared" si="540"/>
        <v>1.1140367338977183E-3</v>
      </c>
      <c r="AV345" s="13">
        <f t="shared" si="541"/>
        <v>5.394692758530535E-4</v>
      </c>
      <c r="AW345" s="13">
        <f t="shared" si="542"/>
        <v>1.3570161379342031E-5</v>
      </c>
      <c r="AX345" s="13">
        <f t="shared" si="543"/>
        <v>3.1629989166752255E-3</v>
      </c>
      <c r="AY345" s="13">
        <f t="shared" si="544"/>
        <v>3.8171168437897626E-3</v>
      </c>
      <c r="AZ345" s="13">
        <f t="shared" si="545"/>
        <v>2.3032541873993311E-3</v>
      </c>
      <c r="BA345" s="13">
        <f t="shared" si="546"/>
        <v>9.2652475133659349E-4</v>
      </c>
      <c r="BB345" s="13">
        <f t="shared" si="547"/>
        <v>2.7953323156940682E-4</v>
      </c>
      <c r="BC345" s="13">
        <f t="shared" si="548"/>
        <v>6.7468313125073828E-5</v>
      </c>
      <c r="BD345" s="13">
        <f t="shared" si="549"/>
        <v>1.8499259126628185E-4</v>
      </c>
      <c r="BE345" s="13">
        <f t="shared" si="550"/>
        <v>3.5832864828230565E-4</v>
      </c>
      <c r="BF345" s="13">
        <f t="shared" si="551"/>
        <v>3.4703935790326805E-4</v>
      </c>
      <c r="BG345" s="13">
        <f t="shared" si="552"/>
        <v>2.2407049415155519E-4</v>
      </c>
      <c r="BH345" s="13">
        <f t="shared" si="553"/>
        <v>1.085055308697509E-4</v>
      </c>
      <c r="BI345" s="13">
        <f t="shared" si="554"/>
        <v>4.2034807925627995E-5</v>
      </c>
      <c r="BJ345" s="14">
        <f t="shared" si="555"/>
        <v>0.54000147995094594</v>
      </c>
      <c r="BK345" s="14">
        <f t="shared" si="556"/>
        <v>0.22437509205876743</v>
      </c>
      <c r="BL345" s="14">
        <f t="shared" si="557"/>
        <v>0.22271526108378278</v>
      </c>
      <c r="BM345" s="14">
        <f t="shared" si="558"/>
        <v>0.6041612545143259</v>
      </c>
      <c r="BN345" s="14">
        <f t="shared" si="559"/>
        <v>0.39175770074665484</v>
      </c>
    </row>
    <row r="346" spans="1:66" x14ac:dyDescent="0.25">
      <c r="A346" t="s">
        <v>122</v>
      </c>
      <c r="B346" t="s">
        <v>144</v>
      </c>
      <c r="C346" t="s">
        <v>131</v>
      </c>
      <c r="D346" s="11">
        <v>44413</v>
      </c>
      <c r="E346" s="10">
        <f>VLOOKUP(A346,home!$A$2:$E$405,3,FALSE)</f>
        <v>1.2608999999999999</v>
      </c>
      <c r="F346" s="10">
        <f>VLOOKUP(B346,home!$B$2:$E$405,3,FALSE)</f>
        <v>1.0689</v>
      </c>
      <c r="G346" s="10">
        <f>VLOOKUP(C346,away!$B$2:$E$405,4,FALSE)</f>
        <v>0.8276</v>
      </c>
      <c r="H346" s="10">
        <f>VLOOKUP(A346,away!$A$2:$E$405,3,FALSE)</f>
        <v>1.0995999999999999</v>
      </c>
      <c r="I346" s="10">
        <f>VLOOKUP(C346,away!$B$2:$E$405,3,FALSE)</f>
        <v>1.1071</v>
      </c>
      <c r="J346" s="10">
        <f>VLOOKUP(B346,home!$B$2:$E$405,4,FALSE)</f>
        <v>1.6607000000000001</v>
      </c>
      <c r="K346" s="12">
        <f t="shared" si="504"/>
        <v>1.1154194258759997</v>
      </c>
      <c r="L346" s="12">
        <f t="shared" si="505"/>
        <v>2.0216816426119997</v>
      </c>
      <c r="M346" s="13">
        <f t="shared" si="506"/>
        <v>4.3408453814675008E-2</v>
      </c>
      <c r="N346" s="13">
        <f t="shared" si="507"/>
        <v>4.841863263212965E-2</v>
      </c>
      <c r="O346" s="13">
        <f t="shared" si="508"/>
        <v>8.7758074211299317E-2</v>
      </c>
      <c r="P346" s="13">
        <f t="shared" si="509"/>
        <v>9.788706075275086E-2</v>
      </c>
      <c r="Q346" s="13">
        <f t="shared" si="510"/>
        <v>2.7003541706115509E-2</v>
      </c>
      <c r="R346" s="13">
        <f t="shared" si="511"/>
        <v>8.8709443811982688E-2</v>
      </c>
      <c r="S346" s="13">
        <f t="shared" si="512"/>
        <v>5.5184392789714008E-2</v>
      </c>
      <c r="T346" s="13">
        <f t="shared" si="513"/>
        <v>5.4592564552761257E-2</v>
      </c>
      <c r="U346" s="13">
        <f t="shared" si="514"/>
        <v>9.8948236886540988E-2</v>
      </c>
      <c r="V346" s="13">
        <f t="shared" si="515"/>
        <v>1.3826897079829519E-2</v>
      </c>
      <c r="W346" s="13">
        <f t="shared" si="516"/>
        <v>1.0040091662151324E-2</v>
      </c>
      <c r="X346" s="13">
        <f t="shared" si="517"/>
        <v>2.0297869003513137E-2</v>
      </c>
      <c r="Y346" s="13">
        <f t="shared" si="518"/>
        <v>2.0517914574272818E-2</v>
      </c>
      <c r="Z346" s="13">
        <f t="shared" si="519"/>
        <v>5.9780751360335359E-2</v>
      </c>
      <c r="AA346" s="13">
        <f t="shared" si="520"/>
        <v>6.6680611360781156E-2</v>
      </c>
      <c r="AB346" s="13">
        <f t="shared" si="521"/>
        <v>3.7188424620551601E-2</v>
      </c>
      <c r="AC346" s="13">
        <f t="shared" si="522"/>
        <v>1.9487481635687444E-3</v>
      </c>
      <c r="AD346" s="13">
        <f t="shared" si="523"/>
        <v>2.7997283193848116E-3</v>
      </c>
      <c r="AE346" s="13">
        <f t="shared" si="524"/>
        <v>5.6601593476012201E-3</v>
      </c>
      <c r="AF346" s="13">
        <f t="shared" si="525"/>
        <v>5.7215201236520503E-3</v>
      </c>
      <c r="AG346" s="13">
        <f t="shared" si="526"/>
        <v>3.8556974006074963E-3</v>
      </c>
      <c r="AH346" s="13">
        <f t="shared" si="527"/>
        <v>3.021441190168557E-2</v>
      </c>
      <c r="AI346" s="13">
        <f t="shared" si="528"/>
        <v>3.3701741976559091E-2</v>
      </c>
      <c r="AJ346" s="13">
        <f t="shared" si="529"/>
        <v>1.8795788843257319E-2</v>
      </c>
      <c r="AK346" s="13">
        <f t="shared" si="530"/>
        <v>6.9883960001441989E-3</v>
      </c>
      <c r="AL346" s="13">
        <f t="shared" si="531"/>
        <v>1.7577887541765072E-4</v>
      </c>
      <c r="AM346" s="13">
        <f t="shared" si="532"/>
        <v>6.2457427092339637E-4</v>
      </c>
      <c r="AN346" s="13">
        <f t="shared" si="533"/>
        <v>1.2626903379736043E-3</v>
      </c>
      <c r="AO346" s="13">
        <f t="shared" si="534"/>
        <v>1.276378938292389E-3</v>
      </c>
      <c r="AP346" s="13">
        <f t="shared" si="535"/>
        <v>8.6014395618743897E-4</v>
      </c>
      <c r="AQ346" s="13">
        <f t="shared" si="536"/>
        <v>4.3473431155695129E-4</v>
      </c>
      <c r="AR346" s="13">
        <f t="shared" si="537"/>
        <v>1.2216784376791041E-2</v>
      </c>
      <c r="AS346" s="13">
        <f t="shared" si="538"/>
        <v>1.3626838615611146E-2</v>
      </c>
      <c r="AT346" s="13">
        <f t="shared" si="539"/>
        <v>7.5998202525649466E-3</v>
      </c>
      <c r="AU346" s="13">
        <f t="shared" si="540"/>
        <v>2.825662380958929E-3</v>
      </c>
      <c r="AV346" s="13">
        <f t="shared" si="541"/>
        <v>7.8794967767215507E-4</v>
      </c>
      <c r="AW346" s="13">
        <f t="shared" si="542"/>
        <v>1.1010705637686459E-5</v>
      </c>
      <c r="AX346" s="13">
        <f t="shared" si="543"/>
        <v>1.1611037911504926E-4</v>
      </c>
      <c r="AY346" s="13">
        <f t="shared" si="544"/>
        <v>2.3473822197361485E-4</v>
      </c>
      <c r="AZ346" s="13">
        <f t="shared" si="545"/>
        <v>2.3728297709171896E-4</v>
      </c>
      <c r="BA346" s="13">
        <f t="shared" si="546"/>
        <v>1.5990354629688398E-4</v>
      </c>
      <c r="BB346" s="13">
        <f t="shared" si="547"/>
        <v>8.0818516034242055E-5</v>
      </c>
      <c r="BC346" s="13">
        <f t="shared" si="548"/>
        <v>3.2677862049914124E-5</v>
      </c>
      <c r="BD346" s="13">
        <f t="shared" si="549"/>
        <v>4.1164081177179233E-3</v>
      </c>
      <c r="BE346" s="13">
        <f t="shared" si="550"/>
        <v>4.5915215793362303E-3</v>
      </c>
      <c r="BF346" s="13">
        <f t="shared" si="551"/>
        <v>2.5607361819602421E-3</v>
      </c>
      <c r="BG346" s="13">
        <f t="shared" si="552"/>
        <v>9.520982939673308E-4</v>
      </c>
      <c r="BH346" s="13">
        <f t="shared" si="553"/>
        <v>2.6549723310863982E-4</v>
      </c>
      <c r="BI346" s="13">
        <f t="shared" si="554"/>
        <v>5.9228154265141056E-5</v>
      </c>
      <c r="BJ346" s="14">
        <f t="shared" si="555"/>
        <v>0.20422777263968447</v>
      </c>
      <c r="BK346" s="14">
        <f t="shared" si="556"/>
        <v>0.21266606969792939</v>
      </c>
      <c r="BL346" s="14">
        <f t="shared" si="557"/>
        <v>0.5185876744767558</v>
      </c>
      <c r="BM346" s="14">
        <f t="shared" si="558"/>
        <v>0.60185333372941607</v>
      </c>
      <c r="BN346" s="14">
        <f t="shared" si="559"/>
        <v>0.39318520692895303</v>
      </c>
    </row>
    <row r="347" spans="1:66" x14ac:dyDescent="0.25">
      <c r="A347" t="s">
        <v>122</v>
      </c>
      <c r="B347" t="s">
        <v>132</v>
      </c>
      <c r="C347" t="s">
        <v>401</v>
      </c>
      <c r="D347" s="11">
        <v>44413</v>
      </c>
      <c r="E347" s="10">
        <f>VLOOKUP(A347,home!$A$2:$E$405,3,FALSE)</f>
        <v>1.2608999999999999</v>
      </c>
      <c r="F347" s="10">
        <f>VLOOKUP(B347,home!$B$2:$E$405,3,FALSE)</f>
        <v>0.93100000000000005</v>
      </c>
      <c r="G347" s="10">
        <f>VLOOKUP(C347,away!$B$2:$E$405,4,FALSE)</f>
        <v>0.8276</v>
      </c>
      <c r="H347" s="10">
        <f>VLOOKUP(A347,away!$A$2:$E$405,3,FALSE)</f>
        <v>1.0995999999999999</v>
      </c>
      <c r="I347" s="10">
        <f>VLOOKUP(C347,away!$B$2:$E$405,3,FALSE)</f>
        <v>0.94899999999999995</v>
      </c>
      <c r="J347" s="10">
        <f>VLOOKUP(B347,home!$B$2:$E$405,4,FALSE)</f>
        <v>0.98850000000000005</v>
      </c>
      <c r="K347" s="12">
        <f t="shared" si="504"/>
        <v>0.97151790203999999</v>
      </c>
      <c r="L347" s="12">
        <f t="shared" si="505"/>
        <v>1.0315199153999999</v>
      </c>
      <c r="M347" s="13">
        <f t="shared" si="506"/>
        <v>0.13492478318074955</v>
      </c>
      <c r="N347" s="13">
        <f t="shared" si="507"/>
        <v>0.13108184228896366</v>
      </c>
      <c r="O347" s="13">
        <f t="shared" si="508"/>
        <v>0.1391776009319701</v>
      </c>
      <c r="P347" s="13">
        <f t="shared" si="509"/>
        <v>0.13521353086838792</v>
      </c>
      <c r="Q347" s="13">
        <f t="shared" si="510"/>
        <v>6.3674178208056056E-2</v>
      </c>
      <c r="R347" s="13">
        <f t="shared" si="511"/>
        <v>7.1782233569460355E-2</v>
      </c>
      <c r="S347" s="13">
        <f t="shared" si="512"/>
        <v>3.3875724123648226E-2</v>
      </c>
      <c r="T347" s="13">
        <f t="shared" si="513"/>
        <v>6.5681182918338507E-2</v>
      </c>
      <c r="U347" s="13">
        <f t="shared" si="514"/>
        <v>6.9737724961147385E-2</v>
      </c>
      <c r="V347" s="13">
        <f t="shared" si="515"/>
        <v>3.7720244828275736E-3</v>
      </c>
      <c r="W347" s="13">
        <f t="shared" si="516"/>
        <v>2.0620201342270571E-2</v>
      </c>
      <c r="X347" s="13">
        <f t="shared" si="517"/>
        <v>2.1270148344109903E-2</v>
      </c>
      <c r="Y347" s="13">
        <f t="shared" si="518"/>
        <v>1.0970290810230847E-2</v>
      </c>
      <c r="Z347" s="13">
        <f t="shared" si="519"/>
        <v>2.4681601166264264E-2</v>
      </c>
      <c r="AA347" s="13">
        <f t="shared" si="520"/>
        <v>2.3978617384037074E-2</v>
      </c>
      <c r="AB347" s="13">
        <f t="shared" si="521"/>
        <v>1.1647828027379785E-2</v>
      </c>
      <c r="AC347" s="13">
        <f t="shared" si="522"/>
        <v>2.3625605356813426E-4</v>
      </c>
      <c r="AD347" s="13">
        <f t="shared" si="523"/>
        <v>5.0082236869212742E-3</v>
      </c>
      <c r="AE347" s="13">
        <f t="shared" si="524"/>
        <v>5.1660824738373077E-3</v>
      </c>
      <c r="AF347" s="13">
        <f t="shared" si="525"/>
        <v>2.664458478181041E-3</v>
      </c>
      <c r="AG347" s="13">
        <f t="shared" si="526"/>
        <v>9.1614732800003997E-4</v>
      </c>
      <c r="AH347" s="13">
        <f t="shared" si="527"/>
        <v>6.3648907867403619E-3</v>
      </c>
      <c r="AI347" s="13">
        <f t="shared" si="528"/>
        <v>6.183605343847722E-3</v>
      </c>
      <c r="AJ347" s="13">
        <f t="shared" si="529"/>
        <v>3.0037416453491356E-3</v>
      </c>
      <c r="AK347" s="13">
        <f t="shared" si="530"/>
        <v>9.7272959385325669E-4</v>
      </c>
      <c r="AL347" s="13">
        <f t="shared" si="531"/>
        <v>9.4704662668781593E-6</v>
      </c>
      <c r="AM347" s="13">
        <f t="shared" si="532"/>
        <v>9.731157938529584E-4</v>
      </c>
      <c r="AN347" s="13">
        <f t="shared" si="533"/>
        <v>1.0037883213496073E-3</v>
      </c>
      <c r="AO347" s="13">
        <f t="shared" si="534"/>
        <v>5.1771382215902732E-4</v>
      </c>
      <c r="AP347" s="13">
        <f t="shared" si="535"/>
        <v>1.7801070601163019E-4</v>
      </c>
      <c r="AQ347" s="13">
        <f t="shared" si="536"/>
        <v>4.5905397101352752E-5</v>
      </c>
      <c r="AR347" s="13">
        <f t="shared" si="537"/>
        <v>1.3131023211737317E-3</v>
      </c>
      <c r="AS347" s="13">
        <f t="shared" si="538"/>
        <v>1.2757024122305582E-3</v>
      </c>
      <c r="AT347" s="13">
        <f t="shared" si="539"/>
        <v>6.196838655787995E-4</v>
      </c>
      <c r="AU347" s="13">
        <f t="shared" si="540"/>
        <v>2.0067798967171756E-4</v>
      </c>
      <c r="AV347" s="13">
        <f t="shared" si="541"/>
        <v>4.8740564877867949E-5</v>
      </c>
      <c r="AW347" s="13">
        <f t="shared" si="542"/>
        <v>2.6363149088759533E-7</v>
      </c>
      <c r="AX347" s="13">
        <f t="shared" si="543"/>
        <v>1.5756656908100247E-4</v>
      </c>
      <c r="AY347" s="13">
        <f t="shared" si="544"/>
        <v>1.625330540083039E-4</v>
      </c>
      <c r="AZ347" s="13">
        <f t="shared" si="545"/>
        <v>8.3828041060174627E-5</v>
      </c>
      <c r="BA347" s="13">
        <f t="shared" si="546"/>
        <v>2.8823431274179683E-5</v>
      </c>
      <c r="BB347" s="13">
        <f t="shared" si="547"/>
        <v>7.4329858473698839E-6</v>
      </c>
      <c r="BC347" s="13">
        <f t="shared" si="548"/>
        <v>1.5334545864896761E-6</v>
      </c>
      <c r="BD347" s="13">
        <f t="shared" si="549"/>
        <v>2.2574853254144514E-4</v>
      </c>
      <c r="BE347" s="13">
        <f t="shared" si="550"/>
        <v>2.1931874072327347E-4</v>
      </c>
      <c r="BF347" s="13">
        <f t="shared" si="551"/>
        <v>1.0653604143276466E-4</v>
      </c>
      <c r="BG347" s="13">
        <f t="shared" si="552"/>
        <v>3.4500557154802016E-5</v>
      </c>
      <c r="BH347" s="13">
        <f t="shared" si="553"/>
        <v>8.37947722656109E-6</v>
      </c>
      <c r="BI347" s="13">
        <f t="shared" si="554"/>
        <v>1.6281624270681183E-6</v>
      </c>
      <c r="BJ347" s="14">
        <f t="shared" si="555"/>
        <v>0.33021300745524135</v>
      </c>
      <c r="BK347" s="14">
        <f t="shared" si="556"/>
        <v>0.30819432222945664</v>
      </c>
      <c r="BL347" s="14">
        <f t="shared" si="557"/>
        <v>0.3369029909088237</v>
      </c>
      <c r="BM347" s="14">
        <f t="shared" si="558"/>
        <v>0.32397548328968079</v>
      </c>
      <c r="BN347" s="14">
        <f t="shared" si="559"/>
        <v>0.67585416904758766</v>
      </c>
    </row>
    <row r="348" spans="1:66" x14ac:dyDescent="0.25">
      <c r="A348" t="s">
        <v>122</v>
      </c>
      <c r="B348" t="s">
        <v>140</v>
      </c>
      <c r="C348" t="s">
        <v>137</v>
      </c>
      <c r="D348" s="11">
        <v>44413</v>
      </c>
      <c r="E348" s="10">
        <f>VLOOKUP(A348,home!$A$2:$E$405,3,FALSE)</f>
        <v>1.2608999999999999</v>
      </c>
      <c r="F348" s="10">
        <f>VLOOKUP(B348,home!$B$2:$E$405,3,FALSE)</f>
        <v>1.2413000000000001</v>
      </c>
      <c r="G348" s="10">
        <f>VLOOKUP(C348,away!$B$2:$E$405,4,FALSE)</f>
        <v>1.0345</v>
      </c>
      <c r="H348" s="10">
        <f>VLOOKUP(A348,away!$A$2:$E$405,3,FALSE)</f>
        <v>1.0995999999999999</v>
      </c>
      <c r="I348" s="10">
        <f>VLOOKUP(C348,away!$B$2:$E$405,3,FALSE)</f>
        <v>0.83030000000000004</v>
      </c>
      <c r="J348" s="10">
        <f>VLOOKUP(B348,home!$B$2:$E$405,4,FALSE)</f>
        <v>0.59309999999999996</v>
      </c>
      <c r="K348" s="12">
        <f t="shared" si="504"/>
        <v>1.6191530233649998</v>
      </c>
      <c r="L348" s="12">
        <f t="shared" si="505"/>
        <v>0.54149904262799997</v>
      </c>
      <c r="M348" s="13">
        <f t="shared" si="506"/>
        <v>0.11524994596071439</v>
      </c>
      <c r="N348" s="13">
        <f t="shared" si="507"/>
        <v>0.18660729844494353</v>
      </c>
      <c r="O348" s="13">
        <f t="shared" si="508"/>
        <v>6.240773540065557E-2</v>
      </c>
      <c r="P348" s="13">
        <f t="shared" si="509"/>
        <v>0.10104767345533439</v>
      </c>
      <c r="Q348" s="13">
        <f t="shared" si="510"/>
        <v>0.1510728857295526</v>
      </c>
      <c r="R348" s="13">
        <f t="shared" si="511"/>
        <v>1.6896864486018268E-2</v>
      </c>
      <c r="S348" s="13">
        <f t="shared" si="512"/>
        <v>2.2148887415132549E-2</v>
      </c>
      <c r="T348" s="13">
        <f t="shared" si="513"/>
        <v>8.180582298960197E-2</v>
      </c>
      <c r="U348" s="13">
        <f t="shared" si="514"/>
        <v>2.7358609217925167E-2</v>
      </c>
      <c r="V348" s="13">
        <f t="shared" si="515"/>
        <v>2.1577195394918108E-3</v>
      </c>
      <c r="W348" s="13">
        <f t="shared" si="516"/>
        <v>8.1536706559160052E-2</v>
      </c>
      <c r="X348" s="13">
        <f t="shared" si="517"/>
        <v>4.4152048540825335E-2</v>
      </c>
      <c r="Y348" s="13">
        <f t="shared" si="518"/>
        <v>1.1954146007460951E-2</v>
      </c>
      <c r="Z348" s="13">
        <f t="shared" si="519"/>
        <v>3.0498786475313148E-3</v>
      </c>
      <c r="AA348" s="13">
        <f t="shared" si="520"/>
        <v>4.9382202330466845E-3</v>
      </c>
      <c r="AB348" s="13">
        <f t="shared" si="521"/>
        <v>3.9978671101898768E-3</v>
      </c>
      <c r="AC348" s="13">
        <f t="shared" si="522"/>
        <v>1.1823895968955846E-4</v>
      </c>
      <c r="AD348" s="13">
        <f t="shared" si="523"/>
        <v>3.3005101235122229E-2</v>
      </c>
      <c r="AE348" s="13">
        <f t="shared" si="524"/>
        <v>1.7872230720658903E-2</v>
      </c>
      <c r="AF348" s="13">
        <f t="shared" si="525"/>
        <v>4.8388979124317638E-3</v>
      </c>
      <c r="AG348" s="13">
        <f t="shared" si="526"/>
        <v>8.7341952898547593E-4</v>
      </c>
      <c r="AH348" s="13">
        <f t="shared" si="527"/>
        <v>4.1287659194244657E-4</v>
      </c>
      <c r="AI348" s="13">
        <f t="shared" si="528"/>
        <v>6.6851038212024959E-4</v>
      </c>
      <c r="AJ348" s="13">
        <f t="shared" si="529"/>
        <v>5.4121030318044676E-4</v>
      </c>
      <c r="AK348" s="13">
        <f t="shared" si="530"/>
        <v>2.9210076622363613E-4</v>
      </c>
      <c r="AL348" s="13">
        <f t="shared" si="531"/>
        <v>4.146734018419975E-6</v>
      </c>
      <c r="AM348" s="13">
        <f t="shared" si="532"/>
        <v>1.0688061890263207E-2</v>
      </c>
      <c r="AN348" s="13">
        <f t="shared" si="533"/>
        <v>5.787575281126338E-3</v>
      </c>
      <c r="AO348" s="13">
        <f t="shared" si="534"/>
        <v>1.566983236933695E-3</v>
      </c>
      <c r="AP348" s="13">
        <f t="shared" si="535"/>
        <v>2.8283997420457341E-4</v>
      </c>
      <c r="AQ348" s="13">
        <f t="shared" si="536"/>
        <v>3.828939381217618E-5</v>
      </c>
      <c r="AR348" s="13">
        <f t="shared" si="537"/>
        <v>4.471445585206926E-5</v>
      </c>
      <c r="AS348" s="13">
        <f t="shared" si="538"/>
        <v>7.239954638099875E-5</v>
      </c>
      <c r="AT348" s="13">
        <f t="shared" si="539"/>
        <v>5.8612972206524338E-5</v>
      </c>
      <c r="AU348" s="13">
        <f t="shared" si="540"/>
        <v>3.1634457052200851E-5</v>
      </c>
      <c r="AV348" s="13">
        <f t="shared" si="541"/>
        <v>1.2805256694645322E-5</v>
      </c>
      <c r="AW348" s="13">
        <f t="shared" si="542"/>
        <v>1.0099253349523865E-7</v>
      </c>
      <c r="AX348" s="13">
        <f t="shared" si="543"/>
        <v>2.8842679539219859E-3</v>
      </c>
      <c r="AY348" s="13">
        <f t="shared" si="544"/>
        <v>1.5618283357313756E-3</v>
      </c>
      <c r="AZ348" s="13">
        <f t="shared" si="545"/>
        <v>4.2286427427391121E-4</v>
      </c>
      <c r="BA348" s="13">
        <f t="shared" si="546"/>
        <v>7.6326866560302303E-5</v>
      </c>
      <c r="BB348" s="13">
        <f t="shared" si="547"/>
        <v>1.0332731292299701E-5</v>
      </c>
      <c r="BC348" s="13">
        <f t="shared" si="548"/>
        <v>1.1190328205025335E-6</v>
      </c>
      <c r="BD348" s="13">
        <f t="shared" si="549"/>
        <v>4.0354725059212435E-6</v>
      </c>
      <c r="BE348" s="13">
        <f t="shared" si="550"/>
        <v>6.5340475086687118E-6</v>
      </c>
      <c r="BF348" s="13">
        <f t="shared" si="551"/>
        <v>5.2898113892357456E-6</v>
      </c>
      <c r="BG348" s="13">
        <f t="shared" si="552"/>
        <v>2.8550047013038885E-6</v>
      </c>
      <c r="BH348" s="13">
        <f t="shared" si="553"/>
        <v>1.1556723734593708E-6</v>
      </c>
      <c r="BI348" s="13">
        <f t="shared" si="554"/>
        <v>3.7424208350122897E-7</v>
      </c>
      <c r="BJ348" s="14">
        <f t="shared" si="555"/>
        <v>0.63703904663968314</v>
      </c>
      <c r="BK348" s="14">
        <f t="shared" si="556"/>
        <v>0.24228844040011249</v>
      </c>
      <c r="BL348" s="14">
        <f t="shared" si="557"/>
        <v>0.11775440543005088</v>
      </c>
      <c r="BM348" s="14">
        <f t="shared" si="558"/>
        <v>0.36528764029696137</v>
      </c>
      <c r="BN348" s="14">
        <f t="shared" si="559"/>
        <v>0.63328240347721876</v>
      </c>
    </row>
    <row r="349" spans="1:66" x14ac:dyDescent="0.25">
      <c r="A349" t="s">
        <v>122</v>
      </c>
      <c r="B349" t="s">
        <v>124</v>
      </c>
      <c r="C349" t="s">
        <v>141</v>
      </c>
      <c r="D349" s="11">
        <v>44413</v>
      </c>
      <c r="E349" s="10">
        <f>VLOOKUP(A349,home!$A$2:$E$405,3,FALSE)</f>
        <v>1.2608999999999999</v>
      </c>
      <c r="F349" s="10">
        <f>VLOOKUP(B349,home!$B$2:$E$405,3,FALSE)</f>
        <v>0.75860000000000005</v>
      </c>
      <c r="G349" s="10">
        <f>VLOOKUP(C349,away!$B$2:$E$405,4,FALSE)</f>
        <v>0.72409999999999997</v>
      </c>
      <c r="H349" s="10">
        <f>VLOOKUP(A349,away!$A$2:$E$405,3,FALSE)</f>
        <v>1.0995999999999999</v>
      </c>
      <c r="I349" s="10">
        <f>VLOOKUP(C349,away!$B$2:$E$405,3,FALSE)</f>
        <v>0.59309999999999996</v>
      </c>
      <c r="J349" s="10">
        <f>VLOOKUP(B349,home!$B$2:$E$405,4,FALSE)</f>
        <v>1.1071</v>
      </c>
      <c r="K349" s="12">
        <f t="shared" si="504"/>
        <v>0.69261521963399997</v>
      </c>
      <c r="L349" s="12">
        <f t="shared" si="505"/>
        <v>0.72202046259599983</v>
      </c>
      <c r="M349" s="13">
        <f t="shared" si="506"/>
        <v>0.24301413168991506</v>
      </c>
      <c r="N349" s="13">
        <f t="shared" si="507"/>
        <v>0.16831528619457631</v>
      </c>
      <c r="O349" s="13">
        <f t="shared" si="508"/>
        <v>0.17546117578011772</v>
      </c>
      <c r="P349" s="13">
        <f t="shared" si="509"/>
        <v>0.12152708080018611</v>
      </c>
      <c r="Q349" s="13">
        <f t="shared" si="510"/>
        <v>5.8288864457708013E-2</v>
      </c>
      <c r="R349" s="13">
        <f t="shared" si="511"/>
        <v>6.3343279652199297E-2</v>
      </c>
      <c r="S349" s="13">
        <f t="shared" si="512"/>
        <v>1.5193387381541166E-2</v>
      </c>
      <c r="T349" s="13">
        <f t="shared" si="513"/>
        <v>4.2085752879949881E-2</v>
      </c>
      <c r="U349" s="13">
        <f t="shared" si="514"/>
        <v>4.3872519548645898E-2</v>
      </c>
      <c r="V349" s="13">
        <f t="shared" si="515"/>
        <v>8.4421611529118356E-4</v>
      </c>
      <c r="W349" s="13">
        <f t="shared" si="516"/>
        <v>1.3457251552863965E-2</v>
      </c>
      <c r="X349" s="13">
        <f t="shared" si="517"/>
        <v>9.7164109914695783E-3</v>
      </c>
      <c r="Y349" s="13">
        <f t="shared" si="518"/>
        <v>3.50772377941686E-3</v>
      </c>
      <c r="Z349" s="13">
        <f t="shared" si="519"/>
        <v>1.5245048025609578E-2</v>
      </c>
      <c r="AA349" s="13">
        <f t="shared" si="520"/>
        <v>1.0558952286588454E-2</v>
      </c>
      <c r="AB349" s="13">
        <f t="shared" si="521"/>
        <v>3.6566455285401939E-3</v>
      </c>
      <c r="AC349" s="13">
        <f t="shared" si="522"/>
        <v>2.6386099272901993E-5</v>
      </c>
      <c r="AD349" s="13">
        <f t="shared" si="523"/>
        <v>2.3301743099892152E-3</v>
      </c>
      <c r="AE349" s="13">
        <f t="shared" si="524"/>
        <v>1.6824335332277281E-3</v>
      </c>
      <c r="AF349" s="13">
        <f t="shared" si="525"/>
        <v>6.073757189740531E-4</v>
      </c>
      <c r="AG349" s="13">
        <f t="shared" si="526"/>
        <v>1.4617923252774131E-4</v>
      </c>
      <c r="AH349" s="13">
        <f t="shared" si="527"/>
        <v>2.7518091569372146E-3</v>
      </c>
      <c r="AI349" s="13">
        <f t="shared" si="528"/>
        <v>1.905944903622921E-3</v>
      </c>
      <c r="AJ349" s="13">
        <f t="shared" si="529"/>
        <v>6.6004322401654611E-4</v>
      </c>
      <c r="AK349" s="13">
        <f t="shared" si="530"/>
        <v>1.5238532752338452E-4</v>
      </c>
      <c r="AL349" s="13">
        <f t="shared" si="531"/>
        <v>5.2780891317568891E-7</v>
      </c>
      <c r="AM349" s="13">
        <f t="shared" si="532"/>
        <v>3.2278283829973711E-4</v>
      </c>
      <c r="AN349" s="13">
        <f t="shared" si="533"/>
        <v>2.3305581422722603E-4</v>
      </c>
      <c r="AO349" s="13">
        <f t="shared" si="534"/>
        <v>8.4135533399514533E-5</v>
      </c>
      <c r="AP349" s="13">
        <f t="shared" si="535"/>
        <v>2.0249192248626231E-5</v>
      </c>
      <c r="AQ349" s="13">
        <f t="shared" si="536"/>
        <v>3.6550827886371104E-6</v>
      </c>
      <c r="AR349" s="13">
        <f t="shared" si="537"/>
        <v>3.9737250409354333E-4</v>
      </c>
      <c r="AS349" s="13">
        <f t="shared" si="538"/>
        <v>2.7522624419926205E-4</v>
      </c>
      <c r="AT349" s="13">
        <f t="shared" si="539"/>
        <v>9.5312942787556383E-5</v>
      </c>
      <c r="AU349" s="13">
        <f t="shared" si="540"/>
        <v>2.2005064934255418E-5</v>
      </c>
      <c r="AV349" s="13">
        <f t="shared" si="541"/>
        <v>3.8102607206249362E-6</v>
      </c>
      <c r="AW349" s="13">
        <f t="shared" si="542"/>
        <v>7.3318868779485157E-9</v>
      </c>
      <c r="AX349" s="13">
        <f t="shared" si="543"/>
        <v>3.7260717740509691E-5</v>
      </c>
      <c r="AY349" s="13">
        <f t="shared" si="544"/>
        <v>2.6903000659661785E-5</v>
      </c>
      <c r="AZ349" s="13">
        <f t="shared" si="545"/>
        <v>9.7122584907547421E-6</v>
      </c>
      <c r="BA349" s="13">
        <f t="shared" si="546"/>
        <v>2.3374831227822227E-6</v>
      </c>
      <c r="BB349" s="13">
        <f t="shared" si="547"/>
        <v>4.219276614053905E-7</v>
      </c>
      <c r="BC349" s="13">
        <f t="shared" si="548"/>
        <v>6.0928081053993722E-8</v>
      </c>
      <c r="BD349" s="13">
        <f t="shared" si="549"/>
        <v>4.7818513204758477E-5</v>
      </c>
      <c r="BE349" s="13">
        <f t="shared" si="550"/>
        <v>3.311983002588512E-5</v>
      </c>
      <c r="BF349" s="13">
        <f t="shared" si="551"/>
        <v>1.1469649173809582E-5</v>
      </c>
      <c r="BG349" s="13">
        <f t="shared" si="552"/>
        <v>2.6480178605476838E-6</v>
      </c>
      <c r="BH349" s="13">
        <f t="shared" si="553"/>
        <v>4.5851436801949712E-7</v>
      </c>
      <c r="BI349" s="13">
        <f t="shared" si="554"/>
        <v>6.3514805942233777E-8</v>
      </c>
      <c r="BJ349" s="14">
        <f t="shared" si="555"/>
        <v>0.30087802742742342</v>
      </c>
      <c r="BK349" s="14">
        <f t="shared" si="556"/>
        <v>0.38063263289577931</v>
      </c>
      <c r="BL349" s="14">
        <f t="shared" si="557"/>
        <v>0.30325206046436576</v>
      </c>
      <c r="BM349" s="14">
        <f t="shared" si="558"/>
        <v>0.17003105456970261</v>
      </c>
      <c r="BN349" s="14">
        <f t="shared" si="559"/>
        <v>0.82994981857470262</v>
      </c>
    </row>
    <row r="350" spans="1:66" x14ac:dyDescent="0.25">
      <c r="A350" t="s">
        <v>122</v>
      </c>
      <c r="B350" t="s">
        <v>134</v>
      </c>
      <c r="C350" t="s">
        <v>139</v>
      </c>
      <c r="D350" s="11">
        <v>44413</v>
      </c>
      <c r="E350" s="10">
        <f>VLOOKUP(A350,home!$A$2:$E$405,3,FALSE)</f>
        <v>1.2608999999999999</v>
      </c>
      <c r="F350" s="10">
        <f>VLOOKUP(B350,home!$B$2:$E$405,3,FALSE)</f>
        <v>0.55169999999999997</v>
      </c>
      <c r="G350" s="10">
        <f>VLOOKUP(C350,away!$B$2:$E$405,4,FALSE)</f>
        <v>0.86199999999999999</v>
      </c>
      <c r="H350" s="10">
        <f>VLOOKUP(A350,away!$A$2:$E$405,3,FALSE)</f>
        <v>1.0995999999999999</v>
      </c>
      <c r="I350" s="10">
        <f>VLOOKUP(C350,away!$B$2:$E$405,3,FALSE)</f>
        <v>1.1861999999999999</v>
      </c>
      <c r="J350" s="10">
        <f>VLOOKUP(B350,home!$B$2:$E$405,4,FALSE)</f>
        <v>1.1467000000000001</v>
      </c>
      <c r="K350" s="12">
        <f t="shared" si="504"/>
        <v>0.59964041285999992</v>
      </c>
      <c r="L350" s="12">
        <f t="shared" si="505"/>
        <v>1.4956930077839998</v>
      </c>
      <c r="M350" s="13">
        <f t="shared" si="506"/>
        <v>0.12302921633412919</v>
      </c>
      <c r="N350" s="13">
        <f t="shared" si="507"/>
        <v>7.3773290076439457E-2</v>
      </c>
      <c r="O350" s="13">
        <f t="shared" si="508"/>
        <v>0.18401393862410209</v>
      </c>
      <c r="P350" s="13">
        <f t="shared" si="509"/>
        <v>0.11034219412855124</v>
      </c>
      <c r="Q350" s="13">
        <f t="shared" si="510"/>
        <v>2.2118723059738346E-2</v>
      </c>
      <c r="R350" s="13">
        <f t="shared" si="511"/>
        <v>0.13761418066743183</v>
      </c>
      <c r="S350" s="13">
        <f t="shared" si="512"/>
        <v>2.4740870843305025E-2</v>
      </c>
      <c r="T350" s="13">
        <f t="shared" si="513"/>
        <v>3.3082819421561362E-2</v>
      </c>
      <c r="U350" s="13">
        <f t="shared" si="514"/>
        <v>8.2519024110809427E-2</v>
      </c>
      <c r="V350" s="13">
        <f t="shared" si="515"/>
        <v>2.4655046760846027E-3</v>
      </c>
      <c r="W350" s="13">
        <f t="shared" si="516"/>
        <v>4.4210934091591684E-3</v>
      </c>
      <c r="X350" s="13">
        <f t="shared" si="517"/>
        <v>6.6125984988392953E-3</v>
      </c>
      <c r="Y350" s="13">
        <f t="shared" si="518"/>
        <v>4.9452086689984543E-3</v>
      </c>
      <c r="Z350" s="13">
        <f t="shared" si="519"/>
        <v>6.8609522598733957E-2</v>
      </c>
      <c r="AA350" s="13">
        <f t="shared" si="520"/>
        <v>4.1141042457232317E-2</v>
      </c>
      <c r="AB350" s="13">
        <f t="shared" si="521"/>
        <v>1.2334915842272785E-2</v>
      </c>
      <c r="AC350" s="13">
        <f t="shared" si="522"/>
        <v>1.3820355222298009E-4</v>
      </c>
      <c r="AD350" s="13">
        <f t="shared" si="523"/>
        <v>6.6276656929020684E-4</v>
      </c>
      <c r="AE350" s="13">
        <f t="shared" si="524"/>
        <v>9.9129532348035221E-4</v>
      </c>
      <c r="AF350" s="13">
        <f t="shared" si="525"/>
        <v>7.4133674198927069E-4</v>
      </c>
      <c r="AG350" s="13">
        <f t="shared" si="526"/>
        <v>3.6960406046890776E-4</v>
      </c>
      <c r="AH350" s="13">
        <f t="shared" si="527"/>
        <v>2.5654695804581188E-2</v>
      </c>
      <c r="AI350" s="13">
        <f t="shared" si="528"/>
        <v>1.5383592384056771E-2</v>
      </c>
      <c r="AJ350" s="13">
        <f t="shared" si="529"/>
        <v>4.6123118442228756E-3</v>
      </c>
      <c r="AK350" s="13">
        <f t="shared" si="530"/>
        <v>9.2190952616962453E-4</v>
      </c>
      <c r="AL350" s="13">
        <f t="shared" si="531"/>
        <v>4.9580688695041486E-6</v>
      </c>
      <c r="AM350" s="13">
        <f t="shared" si="532"/>
        <v>7.9484323847797103E-5</v>
      </c>
      <c r="AN350" s="13">
        <f t="shared" si="533"/>
        <v>1.1888414740758914E-4</v>
      </c>
      <c r="AO350" s="13">
        <f t="shared" si="534"/>
        <v>8.8907094006946725E-5</v>
      </c>
      <c r="AP350" s="13">
        <f t="shared" si="535"/>
        <v>4.432590628286165E-5</v>
      </c>
      <c r="AQ350" s="13">
        <f t="shared" si="536"/>
        <v>1.6574487022741272E-5</v>
      </c>
      <c r="AR350" s="13">
        <f t="shared" si="537"/>
        <v>7.6743098263475137E-3</v>
      </c>
      <c r="AS350" s="13">
        <f t="shared" si="538"/>
        <v>4.6018263126865761E-3</v>
      </c>
      <c r="AT350" s="13">
        <f t="shared" si="539"/>
        <v>1.3797205150246948E-3</v>
      </c>
      <c r="AU350" s="13">
        <f t="shared" si="540"/>
        <v>2.7577872642027329E-4</v>
      </c>
      <c r="AV350" s="13">
        <f t="shared" si="541"/>
        <v>4.1342017342164398E-5</v>
      </c>
      <c r="AW350" s="13">
        <f t="shared" si="542"/>
        <v>1.2352174322735958E-7</v>
      </c>
      <c r="AX350" s="13">
        <f t="shared" si="543"/>
        <v>7.9436687946651631E-6</v>
      </c>
      <c r="AY350" s="13">
        <f t="shared" si="544"/>
        <v>1.188128987233264E-5</v>
      </c>
      <c r="AZ350" s="13">
        <f t="shared" si="545"/>
        <v>8.8853810927513912E-6</v>
      </c>
      <c r="BA350" s="13">
        <f t="shared" si="546"/>
        <v>4.4299341239748036E-6</v>
      </c>
      <c r="BB350" s="13">
        <f t="shared" si="547"/>
        <v>1.6564553735432142E-6</v>
      </c>
      <c r="BC350" s="13">
        <f t="shared" si="548"/>
        <v>4.9550974398296335E-7</v>
      </c>
      <c r="BD350" s="13">
        <f t="shared" si="549"/>
        <v>1.9130685911393345E-3</v>
      </c>
      <c r="BE350" s="13">
        <f t="shared" si="550"/>
        <v>1.1471532398202888E-3</v>
      </c>
      <c r="BF350" s="13">
        <f t="shared" si="551"/>
        <v>3.4393972116976217E-4</v>
      </c>
      <c r="BG350" s="13">
        <f t="shared" si="552"/>
        <v>6.8746718800396505E-5</v>
      </c>
      <c r="BH350" s="13">
        <f t="shared" si="553"/>
        <v>1.0305827711060016E-5</v>
      </c>
      <c r="BI350" s="13">
        <f t="shared" si="554"/>
        <v>1.2359581567048114E-6</v>
      </c>
      <c r="BJ350" s="14">
        <f t="shared" si="555"/>
        <v>0.14810220402753402</v>
      </c>
      <c r="BK350" s="14">
        <f t="shared" si="556"/>
        <v>0.2607328288930349</v>
      </c>
      <c r="BL350" s="14">
        <f t="shared" si="557"/>
        <v>0.52165303871549784</v>
      </c>
      <c r="BM350" s="14">
        <f t="shared" si="558"/>
        <v>0.34819429357627929</v>
      </c>
      <c r="BN350" s="14">
        <f t="shared" si="559"/>
        <v>0.65089154289039208</v>
      </c>
    </row>
    <row r="351" spans="1:66" x14ac:dyDescent="0.25">
      <c r="A351" t="s">
        <v>122</v>
      </c>
      <c r="B351" t="s">
        <v>142</v>
      </c>
      <c r="C351" t="s">
        <v>129</v>
      </c>
      <c r="D351" s="11">
        <v>44413</v>
      </c>
      <c r="E351" s="10">
        <f>VLOOKUP(A351,home!$A$2:$E$405,3,FALSE)</f>
        <v>1.2608999999999999</v>
      </c>
      <c r="F351" s="10">
        <f>VLOOKUP(B351,home!$B$2:$E$405,3,FALSE)</f>
        <v>1.0345</v>
      </c>
      <c r="G351" s="10">
        <f>VLOOKUP(C351,away!$B$2:$E$405,4,FALSE)</f>
        <v>1.2069000000000001</v>
      </c>
      <c r="H351" s="10">
        <f>VLOOKUP(A351,away!$A$2:$E$405,3,FALSE)</f>
        <v>1.0995999999999999</v>
      </c>
      <c r="I351" s="10">
        <f>VLOOKUP(C351,away!$B$2:$E$405,3,FALSE)</f>
        <v>0.47449999999999998</v>
      </c>
      <c r="J351" s="10">
        <f>VLOOKUP(B351,home!$B$2:$E$405,4,FALSE)</f>
        <v>0.86990000000000001</v>
      </c>
      <c r="K351" s="12">
        <f t="shared" si="504"/>
        <v>1.574281627245</v>
      </c>
      <c r="L351" s="12">
        <f t="shared" si="505"/>
        <v>0.45387919797999993</v>
      </c>
      <c r="M351" s="13">
        <f t="shared" si="506"/>
        <v>0.13157729238768254</v>
      </c>
      <c r="N351" s="13">
        <f t="shared" si="507"/>
        <v>0.20713971396857203</v>
      </c>
      <c r="O351" s="13">
        <f t="shared" si="508"/>
        <v>5.9720195941301291E-2</v>
      </c>
      <c r="P351" s="13">
        <f t="shared" si="509"/>
        <v>9.4016407245862035E-2</v>
      </c>
      <c r="Q351" s="13">
        <f t="shared" si="510"/>
        <v>0.16304812298675375</v>
      </c>
      <c r="R351" s="13">
        <f t="shared" si="511"/>
        <v>1.3552877318523138E-2</v>
      </c>
      <c r="S351" s="13">
        <f t="shared" si="512"/>
        <v>1.6794472418113167E-2</v>
      </c>
      <c r="T351" s="13">
        <f t="shared" si="513"/>
        <v>7.4004151293372164E-2</v>
      </c>
      <c r="U351" s="13">
        <f t="shared" si="514"/>
        <v>2.1336045758856458E-2</v>
      </c>
      <c r="V351" s="13">
        <f t="shared" si="515"/>
        <v>1.3333573578169389E-3</v>
      </c>
      <c r="W351" s="13">
        <f t="shared" si="516"/>
        <v>8.5561221458276507E-2</v>
      </c>
      <c r="X351" s="13">
        <f t="shared" si="517"/>
        <v>3.8834458573671689E-2</v>
      </c>
      <c r="Y351" s="13">
        <f t="shared" si="518"/>
        <v>8.8130764557028205E-3</v>
      </c>
      <c r="Z351" s="13">
        <f t="shared" si="519"/>
        <v>2.0504563625508717E-3</v>
      </c>
      <c r="AA351" s="13">
        <f t="shared" si="520"/>
        <v>3.2279957790314496E-3</v>
      </c>
      <c r="AB351" s="13">
        <f t="shared" si="521"/>
        <v>2.5408872238768115E-3</v>
      </c>
      <c r="AC351" s="13">
        <f t="shared" si="522"/>
        <v>5.9545546424638576E-5</v>
      </c>
      <c r="AD351" s="13">
        <f t="shared" si="523"/>
        <v>3.3674364736601334E-2</v>
      </c>
      <c r="AE351" s="13">
        <f t="shared" si="524"/>
        <v>1.5284093659134603E-2</v>
      </c>
      <c r="AF351" s="13">
        <f t="shared" si="525"/>
        <v>3.4685660859296078E-3</v>
      </c>
      <c r="AG351" s="13">
        <f t="shared" si="526"/>
        <v>5.2476999774078606E-4</v>
      </c>
      <c r="AH351" s="13">
        <f t="shared" si="527"/>
        <v>2.3266487233189438E-4</v>
      </c>
      <c r="AI351" s="13">
        <f t="shared" si="528"/>
        <v>3.6628003381740485E-4</v>
      </c>
      <c r="AJ351" s="13">
        <f t="shared" si="529"/>
        <v>2.8831396383270891E-4</v>
      </c>
      <c r="AK351" s="13">
        <f t="shared" si="530"/>
        <v>1.5129579204667097E-4</v>
      </c>
      <c r="AL351" s="13">
        <f t="shared" si="531"/>
        <v>1.7018919422179195E-6</v>
      </c>
      <c r="AM351" s="13">
        <f t="shared" si="532"/>
        <v>1.0602586742795671E-2</v>
      </c>
      <c r="AN351" s="13">
        <f t="shared" si="533"/>
        <v>4.8122935673334784E-3</v>
      </c>
      <c r="AO351" s="13">
        <f t="shared" si="534"/>
        <v>1.092099972392816E-3</v>
      </c>
      <c r="AP351" s="13">
        <f t="shared" si="535"/>
        <v>1.652271531945438E-4</v>
      </c>
      <c r="AQ351" s="13">
        <f t="shared" si="536"/>
        <v>1.8748291944114531E-5</v>
      </c>
      <c r="AR351" s="13">
        <f t="shared" si="537"/>
        <v>2.1120349130423862E-5</v>
      </c>
      <c r="AS351" s="13">
        <f t="shared" si="538"/>
        <v>3.3249377597026197E-5</v>
      </c>
      <c r="AT351" s="13">
        <f t="shared" si="539"/>
        <v>2.6171942134164931E-5</v>
      </c>
      <c r="AU351" s="13">
        <f t="shared" si="540"/>
        <v>1.3734002550378378E-5</v>
      </c>
      <c r="AV351" s="13">
        <f t="shared" si="541"/>
        <v>5.4052969708991631E-6</v>
      </c>
      <c r="AW351" s="13">
        <f t="shared" si="542"/>
        <v>3.3779419901845421E-8</v>
      </c>
      <c r="AX351" s="13">
        <f t="shared" si="543"/>
        <v>2.7819095850757721E-3</v>
      </c>
      <c r="AY351" s="13">
        <f t="shared" si="544"/>
        <v>1.2626508913270657E-3</v>
      </c>
      <c r="AZ351" s="13">
        <f t="shared" si="545"/>
        <v>2.8654548694213031E-4</v>
      </c>
      <c r="BA351" s="13">
        <f t="shared" si="546"/>
        <v>4.3352345266027548E-5</v>
      </c>
      <c r="BB351" s="13">
        <f t="shared" si="547"/>
        <v>4.9191819249741577E-6</v>
      </c>
      <c r="BC351" s="13">
        <f t="shared" si="548"/>
        <v>4.4654286936499661E-7</v>
      </c>
      <c r="BD351" s="13">
        <f t="shared" si="549"/>
        <v>1.5976811873957285E-6</v>
      </c>
      <c r="BE351" s="13">
        <f t="shared" si="550"/>
        <v>2.5152001395120711E-6</v>
      </c>
      <c r="BF351" s="13">
        <f t="shared" si="551"/>
        <v>1.9798166842389574E-6</v>
      </c>
      <c r="BG351" s="13">
        <f t="shared" si="552"/>
        <v>1.038929677103502E-6</v>
      </c>
      <c r="BH351" s="13">
        <f t="shared" si="553"/>
        <v>4.0889197566590583E-7</v>
      </c>
      <c r="BI351" s="13">
        <f t="shared" si="554"/>
        <v>1.2874222496374895E-7</v>
      </c>
      <c r="BJ351" s="14">
        <f t="shared" si="555"/>
        <v>0.65142331897682137</v>
      </c>
      <c r="BK351" s="14">
        <f t="shared" si="556"/>
        <v>0.24504542773916863</v>
      </c>
      <c r="BL351" s="14">
        <f t="shared" si="557"/>
        <v>0.10152390691388959</v>
      </c>
      <c r="BM351" s="14">
        <f t="shared" si="558"/>
        <v>0.32972588303182826</v>
      </c>
      <c r="BN351" s="14">
        <f t="shared" si="559"/>
        <v>0.6690546098486948</v>
      </c>
    </row>
    <row r="352" spans="1:66" x14ac:dyDescent="0.25">
      <c r="A352" t="s">
        <v>145</v>
      </c>
      <c r="B352" t="s">
        <v>349</v>
      </c>
      <c r="C352" t="s">
        <v>375</v>
      </c>
      <c r="D352" s="11">
        <v>44413</v>
      </c>
      <c r="E352" s="10">
        <f>VLOOKUP(A352,home!$A$2:$E$405,3,FALSE)</f>
        <v>1.4406000000000001</v>
      </c>
      <c r="F352" s="10">
        <f>VLOOKUP(B352,home!$B$2:$E$405,3,FALSE)</f>
        <v>0.87680000000000002</v>
      </c>
      <c r="G352" s="10">
        <f>VLOOKUP(C352,away!$B$2:$E$405,4,FALSE)</f>
        <v>0.9718</v>
      </c>
      <c r="H352" s="10">
        <f>VLOOKUP(A352,away!$A$2:$E$405,3,FALSE)</f>
        <v>1.2678</v>
      </c>
      <c r="I352" s="10">
        <f>VLOOKUP(C352,away!$B$2:$E$405,3,FALSE)</f>
        <v>0.98599999999999999</v>
      </c>
      <c r="J352" s="10">
        <f>VLOOKUP(B352,home!$B$2:$E$405,4,FALSE)</f>
        <v>1.1209</v>
      </c>
      <c r="K352" s="12">
        <f t="shared" si="504"/>
        <v>1.2274981501440001</v>
      </c>
      <c r="L352" s="12">
        <f t="shared" si="505"/>
        <v>1.4011819417200002</v>
      </c>
      <c r="M352" s="13">
        <f t="shared" si="506"/>
        <v>7.2173662001154756E-2</v>
      </c>
      <c r="N352" s="13">
        <f t="shared" si="507"/>
        <v>8.8593036595535787E-2</v>
      </c>
      <c r="O352" s="13">
        <f t="shared" si="508"/>
        <v>0.10112843186382102</v>
      </c>
      <c r="P352" s="13">
        <f t="shared" si="509"/>
        <v>0.12413496303980386</v>
      </c>
      <c r="Q352" s="13">
        <f t="shared" si="510"/>
        <v>5.4373894268329941E-2</v>
      </c>
      <c r="R352" s="13">
        <f t="shared" si="511"/>
        <v>7.0849666261023764E-2</v>
      </c>
      <c r="S352" s="13">
        <f t="shared" si="512"/>
        <v>5.3376427846514599E-2</v>
      </c>
      <c r="T352" s="13">
        <f t="shared" si="513"/>
        <v>7.6187718749776534E-2</v>
      </c>
      <c r="U352" s="13">
        <f t="shared" si="514"/>
        <v>8.6967834273726452E-2</v>
      </c>
      <c r="V352" s="13">
        <f t="shared" si="515"/>
        <v>1.0200521467878766E-2</v>
      </c>
      <c r="W352" s="13">
        <f t="shared" si="516"/>
        <v>2.2247951543500157E-2</v>
      </c>
      <c r="X352" s="13">
        <f t="shared" si="517"/>
        <v>3.1173427943014021E-2</v>
      </c>
      <c r="Y352" s="13">
        <f t="shared" si="518"/>
        <v>2.1839822147630458E-2</v>
      </c>
      <c r="Z352" s="13">
        <f t="shared" si="519"/>
        <v>3.3091090980611741E-2</v>
      </c>
      <c r="AA352" s="13">
        <f t="shared" si="520"/>
        <v>4.061925296494772E-2</v>
      </c>
      <c r="AB352" s="13">
        <f t="shared" si="521"/>
        <v>2.4930028937352258E-2</v>
      </c>
      <c r="AC352" s="13">
        <f t="shared" si="522"/>
        <v>1.0965230600513225E-3</v>
      </c>
      <c r="AD352" s="13">
        <f t="shared" si="523"/>
        <v>6.8273298410349483E-3</v>
      </c>
      <c r="AE352" s="13">
        <f t="shared" si="524"/>
        <v>9.5663312834242484E-3</v>
      </c>
      <c r="AF352" s="13">
        <f t="shared" si="525"/>
        <v>6.7020853214225873E-3</v>
      </c>
      <c r="AG352" s="13">
        <f t="shared" si="526"/>
        <v>3.1302803080813361E-3</v>
      </c>
      <c r="AH352" s="13">
        <f t="shared" si="527"/>
        <v>1.1591659778461693E-2</v>
      </c>
      <c r="AI352" s="13">
        <f t="shared" si="528"/>
        <v>1.4228740935160338E-2</v>
      </c>
      <c r="AJ352" s="13">
        <f t="shared" si="529"/>
        <v>8.7328765883937631E-3</v>
      </c>
      <c r="AK352" s="13">
        <f t="shared" si="530"/>
        <v>3.5731966192297311E-3</v>
      </c>
      <c r="AL352" s="13">
        <f t="shared" si="531"/>
        <v>7.5438516354947127E-5</v>
      </c>
      <c r="AM352" s="13">
        <f t="shared" si="532"/>
        <v>1.6761069500586651E-3</v>
      </c>
      <c r="AN352" s="13">
        <f t="shared" si="533"/>
        <v>2.3485307908135875E-3</v>
      </c>
      <c r="AO352" s="13">
        <f t="shared" si="534"/>
        <v>1.6453594668306957E-3</v>
      </c>
      <c r="AP352" s="13">
        <f t="shared" si="535"/>
        <v>7.6848265752040587E-4</v>
      </c>
      <c r="AQ352" s="13">
        <f t="shared" si="536"/>
        <v>2.6919600556064719E-4</v>
      </c>
      <c r="AR352" s="13">
        <f t="shared" si="537"/>
        <v>3.2484048712285163E-3</v>
      </c>
      <c r="AS352" s="13">
        <f t="shared" si="538"/>
        <v>3.9874109703517627E-3</v>
      </c>
      <c r="AT352" s="13">
        <f t="shared" si="539"/>
        <v>2.4472697949853408E-3</v>
      </c>
      <c r="AU352" s="13">
        <f t="shared" si="540"/>
        <v>1.0013397154159309E-3</v>
      </c>
      <c r="AV352" s="13">
        <f t="shared" si="541"/>
        <v>3.0728566208469368E-4</v>
      </c>
      <c r="AW352" s="13">
        <f t="shared" si="542"/>
        <v>3.6041762095634914E-6</v>
      </c>
      <c r="AX352" s="13">
        <f t="shared" si="543"/>
        <v>3.4290303010675203E-4</v>
      </c>
      <c r="AY352" s="13">
        <f t="shared" si="544"/>
        <v>4.8046953354665046E-4</v>
      </c>
      <c r="AZ352" s="13">
        <f t="shared" si="545"/>
        <v>3.3661261697609936E-4</v>
      </c>
      <c r="BA352" s="13">
        <f t="shared" si="546"/>
        <v>1.5721850675400715E-4</v>
      </c>
      <c r="BB352" s="13">
        <f t="shared" si="547"/>
        <v>5.5072933141974705E-5</v>
      </c>
      <c r="BC352" s="13">
        <f t="shared" si="548"/>
        <v>1.5433439879217574E-5</v>
      </c>
      <c r="BD352" s="13">
        <f t="shared" si="549"/>
        <v>7.5860104082677937E-4</v>
      </c>
      <c r="BE352" s="13">
        <f t="shared" si="550"/>
        <v>9.3118137431218487E-4</v>
      </c>
      <c r="BF352" s="13">
        <f t="shared" si="551"/>
        <v>5.7151170720837739E-4</v>
      </c>
      <c r="BG352" s="13">
        <f t="shared" si="552"/>
        <v>2.3384318779464091E-4</v>
      </c>
      <c r="BH352" s="13">
        <f t="shared" si="553"/>
        <v>7.1760520110424433E-5</v>
      </c>
      <c r="BI352" s="13">
        <f t="shared" si="554"/>
        <v>1.7617181137783454E-5</v>
      </c>
      <c r="BJ352" s="14">
        <f t="shared" si="555"/>
        <v>0.32873726393293867</v>
      </c>
      <c r="BK352" s="14">
        <f t="shared" si="556"/>
        <v>0.26153800546530487</v>
      </c>
      <c r="BL352" s="14">
        <f t="shared" si="557"/>
        <v>0.37619791424757321</v>
      </c>
      <c r="BM352" s="14">
        <f t="shared" si="558"/>
        <v>0.48783375523942224</v>
      </c>
      <c r="BN352" s="14">
        <f t="shared" si="559"/>
        <v>0.51125365402966916</v>
      </c>
    </row>
    <row r="353" spans="1:66" x14ac:dyDescent="0.25">
      <c r="A353" t="s">
        <v>145</v>
      </c>
      <c r="B353" t="s">
        <v>355</v>
      </c>
      <c r="C353" t="s">
        <v>404</v>
      </c>
      <c r="D353" s="11">
        <v>44413</v>
      </c>
      <c r="E353" s="10">
        <f>VLOOKUP(A353,home!$A$2:$E$405,3,FALSE)</f>
        <v>1.4406000000000001</v>
      </c>
      <c r="F353" s="10">
        <f>VLOOKUP(B353,home!$B$2:$E$405,3,FALSE)</f>
        <v>0.43840000000000001</v>
      </c>
      <c r="G353" s="10">
        <f>VLOOKUP(C353,away!$B$2:$E$405,4,FALSE)</f>
        <v>0.69420000000000004</v>
      </c>
      <c r="H353" s="10">
        <f>VLOOKUP(A353,away!$A$2:$E$405,3,FALSE)</f>
        <v>1.2678</v>
      </c>
      <c r="I353" s="10">
        <f>VLOOKUP(C353,away!$B$2:$E$405,3,FALSE)</f>
        <v>1.0892999999999999</v>
      </c>
      <c r="J353" s="10">
        <f>VLOOKUP(B353,home!$B$2:$E$405,4,FALSE)</f>
        <v>1.619</v>
      </c>
      <c r="K353" s="12">
        <f t="shared" si="504"/>
        <v>0.43842828556800006</v>
      </c>
      <c r="L353" s="12">
        <f t="shared" si="505"/>
        <v>2.2358625402599999</v>
      </c>
      <c r="M353" s="13">
        <f t="shared" si="506"/>
        <v>6.8955712669318242E-2</v>
      </c>
      <c r="N353" s="13">
        <f t="shared" si="507"/>
        <v>3.0232134885728817E-2</v>
      </c>
      <c r="O353" s="13">
        <f t="shared" si="508"/>
        <v>0.15417549489426052</v>
      </c>
      <c r="P353" s="13">
        <f t="shared" si="509"/>
        <v>6.7594897903088591E-2</v>
      </c>
      <c r="Q353" s="13">
        <f t="shared" si="510"/>
        <v>6.6273115335053045E-3</v>
      </c>
      <c r="R353" s="13">
        <f t="shared" si="511"/>
        <v>0.17235760683006202</v>
      </c>
      <c r="S353" s="13">
        <f t="shared" si="512"/>
        <v>1.6565234574690911E-2</v>
      </c>
      <c r="T353" s="13">
        <f t="shared" si="513"/>
        <v>1.4817757600397564E-2</v>
      </c>
      <c r="U353" s="13">
        <f t="shared" si="514"/>
        <v>7.5566450067107507E-2</v>
      </c>
      <c r="V353" s="13">
        <f t="shared" si="515"/>
        <v>1.8042584411093342E-3</v>
      </c>
      <c r="W353" s="13">
        <f t="shared" si="516"/>
        <v>9.6853361118658826E-4</v>
      </c>
      <c r="X353" s="13">
        <f t="shared" si="517"/>
        <v>2.1655080202348364E-3</v>
      </c>
      <c r="Y353" s="13">
        <f t="shared" si="518"/>
        <v>2.4208891315378321E-3</v>
      </c>
      <c r="Z353" s="13">
        <f t="shared" si="519"/>
        <v>0.12845597221339891</v>
      </c>
      <c r="AA353" s="13">
        <f t="shared" si="520"/>
        <v>5.6318731668491141E-2</v>
      </c>
      <c r="AB353" s="13">
        <f t="shared" si="521"/>
        <v>1.2345862485390399E-2</v>
      </c>
      <c r="AC353" s="13">
        <f t="shared" si="522"/>
        <v>1.105407554324326E-4</v>
      </c>
      <c r="AD353" s="13">
        <f t="shared" si="523"/>
        <v>1.0615813266687996E-4</v>
      </c>
      <c r="AE353" s="13">
        <f t="shared" si="524"/>
        <v>2.3735499217382829E-4</v>
      </c>
      <c r="AF353" s="13">
        <f t="shared" si="525"/>
        <v>2.653465678725841E-4</v>
      </c>
      <c r="AG353" s="13">
        <f t="shared" si="526"/>
        <v>1.9775948376428941E-4</v>
      </c>
      <c r="AH353" s="13">
        <f t="shared" si="527"/>
        <v>7.1802474086154519E-2</v>
      </c>
      <c r="AI353" s="13">
        <f t="shared" si="528"/>
        <v>3.1480235613133477E-2</v>
      </c>
      <c r="AJ353" s="13">
        <f t="shared" si="529"/>
        <v>6.9009128645714036E-3</v>
      </c>
      <c r="AK353" s="13">
        <f t="shared" si="530"/>
        <v>1.0085184653560659E-3</v>
      </c>
      <c r="AL353" s="13">
        <f t="shared" si="531"/>
        <v>4.3343710264691225E-6</v>
      </c>
      <c r="AM353" s="13">
        <f t="shared" si="532"/>
        <v>9.3085456208480983E-6</v>
      </c>
      <c r="AN353" s="13">
        <f t="shared" si="533"/>
        <v>2.0812628457955527E-5</v>
      </c>
      <c r="AO353" s="13">
        <f t="shared" si="534"/>
        <v>2.3267088166746008E-5</v>
      </c>
      <c r="AP353" s="13">
        <f t="shared" si="535"/>
        <v>1.7340670284318036E-5</v>
      </c>
      <c r="AQ353" s="13">
        <f t="shared" si="536"/>
        <v>9.6928387779266059E-6</v>
      </c>
      <c r="AR353" s="13">
        <f t="shared" si="537"/>
        <v>3.2108092421444454E-2</v>
      </c>
      <c r="AS353" s="13">
        <f t="shared" si="538"/>
        <v>1.4077095913192787E-2</v>
      </c>
      <c r="AT353" s="13">
        <f t="shared" si="539"/>
        <v>3.0858985134987063E-3</v>
      </c>
      <c r="AU353" s="13">
        <f t="shared" si="540"/>
        <v>4.50981731570026E-4</v>
      </c>
      <c r="AV353" s="13">
        <f t="shared" si="541"/>
        <v>4.9430786848683628E-5</v>
      </c>
      <c r="AW353" s="13">
        <f t="shared" si="542"/>
        <v>1.1802316284966579E-7</v>
      </c>
      <c r="AX353" s="13">
        <f t="shared" si="543"/>
        <v>6.8018828294665781E-7</v>
      </c>
      <c r="AY353" s="13">
        <f t="shared" si="544"/>
        <v>1.5208075021642018E-6</v>
      </c>
      <c r="AZ353" s="13">
        <f t="shared" si="545"/>
        <v>1.7001582625176589E-6</v>
      </c>
      <c r="BA353" s="13">
        <f t="shared" si="546"/>
        <v>1.2671067238922535E-6</v>
      </c>
      <c r="BB353" s="13">
        <f t="shared" si="547"/>
        <v>7.0826911461556504E-7</v>
      </c>
      <c r="BC353" s="13">
        <f t="shared" si="548"/>
        <v>3.1671847635841169E-7</v>
      </c>
      <c r="BD353" s="13">
        <f t="shared" si="549"/>
        <v>1.1964880180718935E-2</v>
      </c>
      <c r="BE353" s="13">
        <f t="shared" si="550"/>
        <v>5.2457419046591462E-3</v>
      </c>
      <c r="BF353" s="13">
        <f t="shared" si="551"/>
        <v>1.149940814895962E-3</v>
      </c>
      <c r="BG353" s="13">
        <f t="shared" si="552"/>
        <v>1.6805552665983523E-4</v>
      </c>
      <c r="BH353" s="13">
        <f t="shared" si="553"/>
        <v>1.8420074108424719E-5</v>
      </c>
      <c r="BI353" s="13">
        <f t="shared" si="554"/>
        <v>1.615176302278432E-6</v>
      </c>
      <c r="BJ353" s="14">
        <f t="shared" si="555"/>
        <v>5.8125368978738816E-2</v>
      </c>
      <c r="BK353" s="14">
        <f t="shared" si="556"/>
        <v>0.15503649952216816</v>
      </c>
      <c r="BL353" s="14">
        <f t="shared" si="557"/>
        <v>0.65027644001842633</v>
      </c>
      <c r="BM353" s="14">
        <f t="shared" si="558"/>
        <v>0.49194971923242925</v>
      </c>
      <c r="BN353" s="14">
        <f t="shared" si="559"/>
        <v>0.49994315871596351</v>
      </c>
    </row>
    <row r="354" spans="1:66" x14ac:dyDescent="0.25">
      <c r="A354" t="s">
        <v>145</v>
      </c>
      <c r="B354" t="s">
        <v>388</v>
      </c>
      <c r="C354" t="s">
        <v>357</v>
      </c>
      <c r="D354" s="11">
        <v>44413</v>
      </c>
      <c r="E354" s="10">
        <f>VLOOKUP(A354,home!$A$2:$E$405,3,FALSE)</f>
        <v>1.4406000000000001</v>
      </c>
      <c r="F354" s="10">
        <f>VLOOKUP(B354,home!$B$2:$E$405,3,FALSE)</f>
        <v>1.1106</v>
      </c>
      <c r="G354" s="10">
        <f>VLOOKUP(C354,away!$B$2:$E$405,4,FALSE)</f>
        <v>0.66259999999999997</v>
      </c>
      <c r="H354" s="10">
        <f>VLOOKUP(A354,away!$A$2:$E$405,3,FALSE)</f>
        <v>1.2678</v>
      </c>
      <c r="I354" s="10">
        <f>VLOOKUP(C354,away!$B$2:$E$405,3,FALSE)</f>
        <v>0.96799999999999997</v>
      </c>
      <c r="J354" s="10">
        <f>VLOOKUP(B354,home!$B$2:$E$405,4,FALSE)</f>
        <v>1.1043000000000001</v>
      </c>
      <c r="K354" s="12">
        <f t="shared" si="504"/>
        <v>1.060113856536</v>
      </c>
      <c r="L354" s="12">
        <f t="shared" si="505"/>
        <v>1.3552305307200001</v>
      </c>
      <c r="M354" s="13">
        <f t="shared" si="506"/>
        <v>8.9336567248116144E-2</v>
      </c>
      <c r="N354" s="13">
        <f t="shared" si="507"/>
        <v>9.4706932835088103E-2</v>
      </c>
      <c r="O354" s="13">
        <f t="shared" si="508"/>
        <v>0.12107164344436742</v>
      </c>
      <c r="P354" s="13">
        <f t="shared" si="509"/>
        <v>0.12834972684895987</v>
      </c>
      <c r="Q354" s="13">
        <f t="shared" si="510"/>
        <v>5.0200065904250593E-2</v>
      </c>
      <c r="R354" s="13">
        <f t="shared" si="511"/>
        <v>8.203999380012636E-2</v>
      </c>
      <c r="S354" s="13">
        <f t="shared" si="512"/>
        <v>4.6099970285543954E-2</v>
      </c>
      <c r="T354" s="13">
        <f t="shared" si="513"/>
        <v>6.803266195759651E-2</v>
      </c>
      <c r="U354" s="13">
        <f t="shared" si="514"/>
        <v>8.6971734217641483E-2</v>
      </c>
      <c r="V354" s="13">
        <f t="shared" si="515"/>
        <v>7.3590850821000251E-3</v>
      </c>
      <c r="W354" s="13">
        <f t="shared" si="516"/>
        <v>1.7739261821372157E-2</v>
      </c>
      <c r="X354" s="13">
        <f t="shared" si="517"/>
        <v>2.4040789212759223E-2</v>
      </c>
      <c r="Y354" s="13">
        <f t="shared" si="518"/>
        <v>1.6290405761867674E-2</v>
      </c>
      <c r="Z354" s="13">
        <f t="shared" si="519"/>
        <v>3.7061034779336928E-2</v>
      </c>
      <c r="AA354" s="13">
        <f t="shared" si="520"/>
        <v>3.9288916507137693E-2</v>
      </c>
      <c r="AB354" s="13">
        <f t="shared" si="521"/>
        <v>2.0825362398751324E-2</v>
      </c>
      <c r="AC354" s="13">
        <f t="shared" si="522"/>
        <v>6.607992317989688E-4</v>
      </c>
      <c r="AD354" s="13">
        <f t="shared" si="523"/>
        <v>4.7014093153891637E-3</v>
      </c>
      <c r="AE354" s="13">
        <f t="shared" si="524"/>
        <v>6.3714934416268087E-3</v>
      </c>
      <c r="AF354" s="13">
        <f t="shared" si="525"/>
        <v>4.3174212191874513E-3</v>
      </c>
      <c r="AG354" s="13">
        <f t="shared" si="526"/>
        <v>1.9503670167404E-3</v>
      </c>
      <c r="AH354" s="13">
        <f t="shared" si="527"/>
        <v>1.255656145825829E-2</v>
      </c>
      <c r="AI354" s="13">
        <f t="shared" si="528"/>
        <v>1.3311384792345494E-2</v>
      </c>
      <c r="AJ354" s="13">
        <f t="shared" si="529"/>
        <v>7.0557917340240209E-3</v>
      </c>
      <c r="AK354" s="13">
        <f t="shared" si="530"/>
        <v>2.4933141953570126E-3</v>
      </c>
      <c r="AL354" s="13">
        <f t="shared" si="531"/>
        <v>3.797477495093195E-5</v>
      </c>
      <c r="AM354" s="13">
        <f t="shared" si="532"/>
        <v>9.9680583209829686E-4</v>
      </c>
      <c r="AN354" s="13">
        <f t="shared" si="533"/>
        <v>1.3509016968593661E-3</v>
      </c>
      <c r="AO354" s="13">
        <f t="shared" si="534"/>
        <v>9.1539161179263401E-4</v>
      </c>
      <c r="AP354" s="13">
        <f t="shared" si="535"/>
        <v>4.1352221995545591E-4</v>
      </c>
      <c r="AQ354" s="13">
        <f t="shared" si="536"/>
        <v>1.4010448440368627E-4</v>
      </c>
      <c r="AR354" s="13">
        <f t="shared" si="537"/>
        <v>3.4034070898187364E-3</v>
      </c>
      <c r="AS354" s="13">
        <f t="shared" si="538"/>
        <v>3.6079990153497048E-3</v>
      </c>
      <c r="AT354" s="13">
        <f t="shared" si="539"/>
        <v>1.9124448752702332E-3</v>
      </c>
      <c r="AU354" s="13">
        <f t="shared" si="540"/>
        <v>6.7580310404507897E-4</v>
      </c>
      <c r="AV354" s="13">
        <f t="shared" si="541"/>
        <v>1.7910705872205699E-4</v>
      </c>
      <c r="AW354" s="13">
        <f t="shared" si="542"/>
        <v>1.5155085681537938E-6</v>
      </c>
      <c r="AX354" s="13">
        <f t="shared" si="543"/>
        <v>1.7612127914721693E-4</v>
      </c>
      <c r="AY354" s="13">
        <f t="shared" si="544"/>
        <v>2.386849346097681E-4</v>
      </c>
      <c r="AZ354" s="13">
        <f t="shared" si="545"/>
        <v>1.6173655530303231E-4</v>
      </c>
      <c r="BA354" s="13">
        <f t="shared" si="546"/>
        <v>7.3063439226717715E-5</v>
      </c>
      <c r="BB354" s="13">
        <f t="shared" si="547"/>
        <v>2.4754450879863275E-5</v>
      </c>
      <c r="BC354" s="13">
        <f t="shared" si="548"/>
        <v>6.7095975207198573E-6</v>
      </c>
      <c r="BD354" s="13">
        <f t="shared" si="549"/>
        <v>7.6873353276520897E-4</v>
      </c>
      <c r="BE354" s="13">
        <f t="shared" si="550"/>
        <v>8.1494507006826919E-4</v>
      </c>
      <c r="BF354" s="13">
        <f t="shared" si="551"/>
        <v>4.3196728054753676E-4</v>
      </c>
      <c r="BG354" s="13">
        <f t="shared" si="552"/>
        <v>1.5264483322620587E-4</v>
      </c>
      <c r="BH354" s="13">
        <f t="shared" si="553"/>
        <v>4.0455225707931889E-5</v>
      </c>
      <c r="BI354" s="13">
        <f t="shared" si="554"/>
        <v>8.5774290684540057E-6</v>
      </c>
      <c r="BJ354" s="14">
        <f t="shared" si="555"/>
        <v>0.29284860458767481</v>
      </c>
      <c r="BK354" s="14">
        <f t="shared" si="556"/>
        <v>0.27208280840607968</v>
      </c>
      <c r="BL354" s="14">
        <f t="shared" si="557"/>
        <v>0.39761078706259856</v>
      </c>
      <c r="BM354" s="14">
        <f t="shared" si="558"/>
        <v>0.43366113532873984</v>
      </c>
      <c r="BN354" s="14">
        <f t="shared" si="559"/>
        <v>0.5657049300809085</v>
      </c>
    </row>
    <row r="355" spans="1:66" x14ac:dyDescent="0.25">
      <c r="A355" t="s">
        <v>145</v>
      </c>
      <c r="B355" t="s">
        <v>389</v>
      </c>
      <c r="C355" t="s">
        <v>146</v>
      </c>
      <c r="D355" s="11">
        <v>44413</v>
      </c>
      <c r="E355" s="10">
        <f>VLOOKUP(A355,home!$A$2:$E$405,3,FALSE)</f>
        <v>1.4406000000000001</v>
      </c>
      <c r="F355" s="10">
        <f>VLOOKUP(B355,home!$B$2:$E$405,3,FALSE)</f>
        <v>1.1106</v>
      </c>
      <c r="G355" s="10">
        <f>VLOOKUP(C355,away!$B$2:$E$405,4,FALSE)</f>
        <v>0.84030000000000005</v>
      </c>
      <c r="H355" s="10">
        <f>VLOOKUP(A355,away!$A$2:$E$405,3,FALSE)</f>
        <v>1.2678</v>
      </c>
      <c r="I355" s="10">
        <f>VLOOKUP(C355,away!$B$2:$E$405,3,FALSE)</f>
        <v>1.1624000000000001</v>
      </c>
      <c r="J355" s="10">
        <f>VLOOKUP(B355,home!$B$2:$E$405,4,FALSE)</f>
        <v>0.74929999999999997</v>
      </c>
      <c r="K355" s="12">
        <f t="shared" si="504"/>
        <v>1.3444214815080002</v>
      </c>
      <c r="L355" s="12">
        <f t="shared" si="505"/>
        <v>1.1042364564960001</v>
      </c>
      <c r="M355" s="13">
        <f t="shared" si="506"/>
        <v>8.6409475590087756E-2</v>
      </c>
      <c r="N355" s="13">
        <f t="shared" si="507"/>
        <v>0.11617075518915516</v>
      </c>
      <c r="O355" s="13">
        <f t="shared" si="508"/>
        <v>9.5416493133276117E-2</v>
      </c>
      <c r="P355" s="13">
        <f t="shared" si="509"/>
        <v>0.12827998305853699</v>
      </c>
      <c r="Q355" s="13">
        <f t="shared" si="510"/>
        <v>7.80912293996536E-2</v>
      </c>
      <c r="R355" s="13">
        <f t="shared" si="511"/>
        <v>5.2681185134381879E-2</v>
      </c>
      <c r="S355" s="13">
        <f t="shared" si="512"/>
        <v>4.7609807666123098E-2</v>
      </c>
      <c r="T355" s="13">
        <f t="shared" si="513"/>
        <v>8.6231182435689752E-2</v>
      </c>
      <c r="U355" s="13">
        <f t="shared" si="514"/>
        <v>7.0825716965962932E-2</v>
      </c>
      <c r="V355" s="13">
        <f t="shared" si="515"/>
        <v>7.8532865099230839E-3</v>
      </c>
      <c r="W355" s="13">
        <f t="shared" si="516"/>
        <v>3.4995842107421127E-2</v>
      </c>
      <c r="X355" s="13">
        <f t="shared" si="517"/>
        <v>3.8643684680792219E-2</v>
      </c>
      <c r="Y355" s="13">
        <f t="shared" si="518"/>
        <v>2.1335882718933386E-2</v>
      </c>
      <c r="Z355" s="13">
        <f t="shared" si="519"/>
        <v>1.9390828398933205E-2</v>
      </c>
      <c r="AA355" s="13">
        <f t="shared" si="520"/>
        <v>2.6069446243761184E-2</v>
      </c>
      <c r="AB355" s="13">
        <f t="shared" si="521"/>
        <v>1.7524161770565292E-2</v>
      </c>
      <c r="AC355" s="13">
        <f t="shared" si="522"/>
        <v>7.2866680243047113E-4</v>
      </c>
      <c r="AD355" s="13">
        <f t="shared" si="523"/>
        <v>1.176229047316979E-2</v>
      </c>
      <c r="AE355" s="13">
        <f t="shared" si="524"/>
        <v>1.2988349952369669E-2</v>
      </c>
      <c r="AF355" s="13">
        <f t="shared" si="525"/>
        <v>7.1711047635673389E-3</v>
      </c>
      <c r="AG355" s="13">
        <f t="shared" si="526"/>
        <v>2.6395317710943954E-3</v>
      </c>
      <c r="AH355" s="13">
        <f t="shared" si="527"/>
        <v>5.3530149099399989E-3</v>
      </c>
      <c r="AI355" s="13">
        <f t="shared" si="528"/>
        <v>7.1967082357559473E-3</v>
      </c>
      <c r="AJ355" s="13">
        <f t="shared" si="529"/>
        <v>4.8377045741479193E-3</v>
      </c>
      <c r="AK355" s="13">
        <f t="shared" si="530"/>
        <v>2.1679713168913247E-3</v>
      </c>
      <c r="AL355" s="13">
        <f t="shared" si="531"/>
        <v>4.3269960583731009E-5</v>
      </c>
      <c r="AM355" s="13">
        <f t="shared" si="532"/>
        <v>3.1626951967732718E-3</v>
      </c>
      <c r="AN355" s="13">
        <f t="shared" si="533"/>
        <v>3.4923633370618373E-3</v>
      </c>
      <c r="AO355" s="13">
        <f t="shared" si="534"/>
        <v>1.928197458056855E-3</v>
      </c>
      <c r="AP355" s="13">
        <f t="shared" si="535"/>
        <v>7.0972864283643227E-4</v>
      </c>
      <c r="AQ355" s="13">
        <f t="shared" si="536"/>
        <v>1.9592706040985416E-4</v>
      </c>
      <c r="AR355" s="13">
        <f t="shared" si="537"/>
        <v>1.1821988431444796E-3</v>
      </c>
      <c r="AS355" s="13">
        <f t="shared" si="538"/>
        <v>1.5893735201373453E-3</v>
      </c>
      <c r="AT355" s="13">
        <f t="shared" si="539"/>
        <v>1.0683939513063177E-3</v>
      </c>
      <c r="AU355" s="13">
        <f t="shared" si="540"/>
        <v>4.7879059294980854E-4</v>
      </c>
      <c r="AV355" s="13">
        <f t="shared" si="541"/>
        <v>1.6092408957641885E-4</v>
      </c>
      <c r="AW355" s="13">
        <f t="shared" si="542"/>
        <v>1.7843560728082515E-6</v>
      </c>
      <c r="AX355" s="13">
        <f t="shared" si="543"/>
        <v>7.0866589366735998E-4</v>
      </c>
      <c r="AY355" s="13">
        <f t="shared" si="544"/>
        <v>7.8253471526281673E-4</v>
      </c>
      <c r="AZ355" s="13">
        <f t="shared" si="545"/>
        <v>4.3205168053345969E-4</v>
      </c>
      <c r="BA355" s="13">
        <f t="shared" si="546"/>
        <v>1.5902907224513651E-4</v>
      </c>
      <c r="BB355" s="13">
        <f t="shared" si="547"/>
        <v>4.3901424803953948E-5</v>
      </c>
      <c r="BC355" s="13">
        <f t="shared" si="548"/>
        <v>9.6955107521287412E-6</v>
      </c>
      <c r="BD355" s="13">
        <f t="shared" si="549"/>
        <v>2.1757117690458845E-4</v>
      </c>
      <c r="BE355" s="13">
        <f t="shared" si="550"/>
        <v>2.92507363987506E-4</v>
      </c>
      <c r="BF355" s="13">
        <f t="shared" si="551"/>
        <v>1.9662659182204136E-4</v>
      </c>
      <c r="BG355" s="13">
        <f t="shared" si="552"/>
        <v>8.811633796041922E-5</v>
      </c>
      <c r="BH355" s="13">
        <f t="shared" si="553"/>
        <v>2.9616374406451608E-5</v>
      </c>
      <c r="BI355" s="13">
        <f t="shared" si="554"/>
        <v>7.9633779912834538E-6</v>
      </c>
      <c r="BJ355" s="14">
        <f t="shared" si="555"/>
        <v>0.42165464348424947</v>
      </c>
      <c r="BK355" s="14">
        <f t="shared" si="556"/>
        <v>0.27170702430294791</v>
      </c>
      <c r="BL355" s="14">
        <f t="shared" si="557"/>
        <v>0.28738448450486925</v>
      </c>
      <c r="BM355" s="14">
        <f t="shared" si="558"/>
        <v>0.44230710882671831</v>
      </c>
      <c r="BN355" s="14">
        <f t="shared" si="559"/>
        <v>0.55704912150509156</v>
      </c>
    </row>
    <row r="356" spans="1:66" x14ac:dyDescent="0.25">
      <c r="A356" t="s">
        <v>145</v>
      </c>
      <c r="B356" t="s">
        <v>391</v>
      </c>
      <c r="C356" t="s">
        <v>419</v>
      </c>
      <c r="D356" s="11">
        <v>44413</v>
      </c>
      <c r="E356" s="10">
        <f>VLOOKUP(A356,home!$A$2:$E$405,3,FALSE)</f>
        <v>1.4406000000000001</v>
      </c>
      <c r="F356" s="10">
        <f>VLOOKUP(B356,home!$B$2:$E$405,3,FALSE)</f>
        <v>0.86770000000000003</v>
      </c>
      <c r="G356" s="10">
        <f>VLOOKUP(C356,away!$B$2:$E$405,4,FALSE)</f>
        <v>1.0246999999999999</v>
      </c>
      <c r="H356" s="10">
        <f>VLOOKUP(A356,away!$A$2:$E$405,3,FALSE)</f>
        <v>1.2678</v>
      </c>
      <c r="I356" s="10">
        <f>VLOOKUP(C356,away!$B$2:$E$405,3,FALSE)</f>
        <v>0.82630000000000003</v>
      </c>
      <c r="J356" s="10">
        <f>VLOOKUP(B356,home!$B$2:$E$405,4,FALSE)</f>
        <v>1.3409</v>
      </c>
      <c r="K356" s="12">
        <f t="shared" si="504"/>
        <v>1.2808838329140002</v>
      </c>
      <c r="L356" s="12">
        <f t="shared" si="505"/>
        <v>1.404704232426</v>
      </c>
      <c r="M356" s="13">
        <f t="shared" si="506"/>
        <v>6.8181087270518942E-2</v>
      </c>
      <c r="N356" s="13">
        <f t="shared" si="507"/>
        <v>8.7332052395306267E-2</v>
      </c>
      <c r="O356" s="13">
        <f t="shared" si="508"/>
        <v>9.5774261860304438E-2</v>
      </c>
      <c r="P356" s="13">
        <f t="shared" si="509"/>
        <v>0.1226757036261359</v>
      </c>
      <c r="Q356" s="13">
        <f t="shared" si="510"/>
        <v>5.5931107004173093E-2</v>
      </c>
      <c r="R356" s="13">
        <f t="shared" si="511"/>
        <v>6.7267255496322842E-2</v>
      </c>
      <c r="S356" s="13">
        <f t="shared" si="512"/>
        <v>5.5181461834339085E-2</v>
      </c>
      <c r="T356" s="13">
        <f t="shared" si="513"/>
        <v>7.8566662733033435E-2</v>
      </c>
      <c r="U356" s="13">
        <f t="shared" si="514"/>
        <v>8.6161540049735363E-2</v>
      </c>
      <c r="V356" s="13">
        <f t="shared" si="515"/>
        <v>1.103177325861248E-2</v>
      </c>
      <c r="W356" s="13">
        <f t="shared" si="516"/>
        <v>2.3880416906209442E-2</v>
      </c>
      <c r="X356" s="13">
        <f t="shared" si="517"/>
        <v>3.3544922700249807E-2</v>
      </c>
      <c r="Y356" s="13">
        <f t="shared" si="518"/>
        <v>2.3560347446721957E-2</v>
      </c>
      <c r="Z356" s="13">
        <f t="shared" si="519"/>
        <v>3.1496866166455278E-2</v>
      </c>
      <c r="AA356" s="13">
        <f t="shared" si="520"/>
        <v>4.0343826660068527E-2</v>
      </c>
      <c r="AB356" s="13">
        <f t="shared" si="521"/>
        <v>2.5837877663383305E-2</v>
      </c>
      <c r="AC356" s="13">
        <f t="shared" si="522"/>
        <v>1.240566300093171E-3</v>
      </c>
      <c r="AD356" s="13">
        <f t="shared" si="523"/>
        <v>7.6470099846024618E-3</v>
      </c>
      <c r="AE356" s="13">
        <f t="shared" si="524"/>
        <v>1.0741787290774959E-2</v>
      </c>
      <c r="AF356" s="13">
        <f t="shared" si="525"/>
        <v>7.5445170355857016E-3</v>
      </c>
      <c r="AG356" s="13">
        <f t="shared" si="526"/>
        <v>3.5326050038324321E-3</v>
      </c>
      <c r="AH356" s="13">
        <f t="shared" si="527"/>
        <v>1.1060945303043754E-2</v>
      </c>
      <c r="AI356" s="13">
        <f t="shared" si="528"/>
        <v>1.4167786015414793E-2</v>
      </c>
      <c r="AJ356" s="13">
        <f t="shared" si="529"/>
        <v>9.0736440276649351E-3</v>
      </c>
      <c r="AK356" s="13">
        <f t="shared" si="530"/>
        <v>3.87409464688423E-3</v>
      </c>
      <c r="AL356" s="13">
        <f t="shared" si="531"/>
        <v>8.9284198801333286E-5</v>
      </c>
      <c r="AM356" s="13">
        <f t="shared" si="532"/>
        <v>1.9589862918818462E-3</v>
      </c>
      <c r="AN356" s="13">
        <f t="shared" si="533"/>
        <v>2.7517963354709444E-3</v>
      </c>
      <c r="AO356" s="13">
        <f t="shared" si="534"/>
        <v>1.9327299796051967E-3</v>
      </c>
      <c r="AP356" s="13">
        <f t="shared" si="535"/>
        <v>9.0497132749601226E-4</v>
      </c>
      <c r="AQ356" s="13">
        <f t="shared" si="536"/>
        <v>3.1780426348945609E-4</v>
      </c>
      <c r="AR356" s="13">
        <f t="shared" si="537"/>
        <v>3.1074713363636076E-3</v>
      </c>
      <c r="AS356" s="13">
        <f t="shared" si="538"/>
        <v>3.9803097959918085E-3</v>
      </c>
      <c r="AT356" s="13">
        <f t="shared" si="539"/>
        <v>2.549157233837565E-3</v>
      </c>
      <c r="AU356" s="13">
        <f t="shared" si="540"/>
        <v>1.0883914294594369E-3</v>
      </c>
      <c r="AV356" s="13">
        <f t="shared" si="541"/>
        <v>3.4852574646918792E-4</v>
      </c>
      <c r="AW356" s="13">
        <f t="shared" si="542"/>
        <v>4.4623819486250536E-6</v>
      </c>
      <c r="AX356" s="13">
        <f t="shared" si="543"/>
        <v>4.1820564502860046E-4</v>
      </c>
      <c r="AY356" s="13">
        <f t="shared" si="544"/>
        <v>5.8745523959612047E-4</v>
      </c>
      <c r="AZ356" s="13">
        <f t="shared" si="545"/>
        <v>4.1260043071075021E-4</v>
      </c>
      <c r="BA356" s="13">
        <f t="shared" si="546"/>
        <v>1.9319385710672715E-4</v>
      </c>
      <c r="BB356" s="13">
        <f t="shared" si="547"/>
        <v>6.7845057189130884E-5</v>
      </c>
      <c r="BC356" s="13">
        <f t="shared" si="548"/>
        <v>1.9060447796551223E-5</v>
      </c>
      <c r="BD356" s="13">
        <f t="shared" si="549"/>
        <v>7.2751302305540594E-4</v>
      </c>
      <c r="BE356" s="13">
        <f t="shared" si="550"/>
        <v>9.318596694660599E-4</v>
      </c>
      <c r="BF356" s="13">
        <f t="shared" si="551"/>
        <v>5.9680199258183009E-4</v>
      </c>
      <c r="BG356" s="13">
        <f t="shared" si="552"/>
        <v>2.5481134124964245E-4</v>
      </c>
      <c r="BH356" s="13">
        <f t="shared" si="553"/>
        <v>8.1595931862449842E-5</v>
      </c>
      <c r="BI356" s="13">
        <f t="shared" si="554"/>
        <v>2.0902981990832871E-5</v>
      </c>
      <c r="BJ356" s="14">
        <f t="shared" si="555"/>
        <v>0.34184607737586092</v>
      </c>
      <c r="BK356" s="14">
        <f t="shared" si="556"/>
        <v>0.25898733172809707</v>
      </c>
      <c r="BL356" s="14">
        <f t="shared" si="557"/>
        <v>0.36724857220515</v>
      </c>
      <c r="BM356" s="14">
        <f t="shared" si="558"/>
        <v>0.50183438696515426</v>
      </c>
      <c r="BN356" s="14">
        <f t="shared" si="559"/>
        <v>0.49716146765276142</v>
      </c>
    </row>
    <row r="357" spans="1:66" x14ac:dyDescent="0.25">
      <c r="A357" t="s">
        <v>145</v>
      </c>
      <c r="B357" t="s">
        <v>425</v>
      </c>
      <c r="C357" t="s">
        <v>433</v>
      </c>
      <c r="D357" s="11">
        <v>44413</v>
      </c>
      <c r="E357" s="10">
        <f>VLOOKUP(A357,home!$A$2:$E$405,3,FALSE)</f>
        <v>1.4406000000000001</v>
      </c>
      <c r="F357" s="10">
        <f>VLOOKUP(B357,home!$B$2:$E$405,3,FALSE)</f>
        <v>1.4214</v>
      </c>
      <c r="G357" s="10">
        <f>VLOOKUP(C357,away!$B$2:$E$405,4,FALSE)</f>
        <v>1.0759000000000001</v>
      </c>
      <c r="H357" s="10">
        <f>VLOOKUP(A357,away!$A$2:$E$405,3,FALSE)</f>
        <v>1.2678</v>
      </c>
      <c r="I357" s="10">
        <f>VLOOKUP(C357,away!$B$2:$E$405,3,FALSE)</f>
        <v>0.78879999999999995</v>
      </c>
      <c r="J357" s="10">
        <f>VLOOKUP(B357,home!$B$2:$E$405,4,FALSE)</f>
        <v>0.60099999999999998</v>
      </c>
      <c r="K357" s="12">
        <f t="shared" si="504"/>
        <v>2.2030869049560002</v>
      </c>
      <c r="L357" s="12">
        <f t="shared" si="505"/>
        <v>0.60102442463999994</v>
      </c>
      <c r="M357" s="13">
        <f t="shared" si="506"/>
        <v>6.0560565648602141E-2</v>
      </c>
      <c r="N357" s="13">
        <f t="shared" si="507"/>
        <v>0.13342018913716355</v>
      </c>
      <c r="O357" s="13">
        <f t="shared" si="508"/>
        <v>3.6398379124824055E-2</v>
      </c>
      <c r="P357" s="13">
        <f t="shared" si="509"/>
        <v>8.0188792411523713E-2</v>
      </c>
      <c r="Q357" s="13">
        <f t="shared" si="510"/>
        <v>0.14696813577241896</v>
      </c>
      <c r="R357" s="13">
        <f t="shared" si="511"/>
        <v>1.0938157435662977E-2</v>
      </c>
      <c r="S357" s="13">
        <f t="shared" si="512"/>
        <v>2.6544676224333055E-2</v>
      </c>
      <c r="T357" s="13">
        <f t="shared" si="513"/>
        <v>8.8331439243031509E-2</v>
      </c>
      <c r="U357" s="13">
        <f t="shared" si="514"/>
        <v>2.4097711410856211E-2</v>
      </c>
      <c r="V357" s="13">
        <f t="shared" si="515"/>
        <v>3.9053384154212755E-3</v>
      </c>
      <c r="W357" s="13">
        <f t="shared" si="516"/>
        <v>0.10792785845533724</v>
      </c>
      <c r="X357" s="13">
        <f t="shared" si="517"/>
        <v>6.4867279030746433E-2</v>
      </c>
      <c r="Y357" s="13">
        <f t="shared" si="518"/>
        <v>1.9493409528708348E-2</v>
      </c>
      <c r="Z357" s="13">
        <f t="shared" si="519"/>
        <v>2.1913665931303592E-3</v>
      </c>
      <c r="AA357" s="13">
        <f t="shared" si="520"/>
        <v>4.8277710452835389E-3</v>
      </c>
      <c r="AB357" s="13">
        <f t="shared" si="521"/>
        <v>5.3179995849949539E-3</v>
      </c>
      <c r="AC357" s="13">
        <f t="shared" si="522"/>
        <v>3.2319336863124434E-4</v>
      </c>
      <c r="AD357" s="13">
        <f t="shared" si="523"/>
        <v>5.9443612910724537E-2</v>
      </c>
      <c r="AE357" s="13">
        <f t="shared" si="524"/>
        <v>3.5727063248191096E-2</v>
      </c>
      <c r="AF357" s="13">
        <f t="shared" si="525"/>
        <v>1.0736418816410466E-2</v>
      </c>
      <c r="AG357" s="13">
        <f t="shared" si="526"/>
        <v>2.1509499806090567E-3</v>
      </c>
      <c r="AH357" s="13">
        <f t="shared" si="527"/>
        <v>3.2926621145287278E-4</v>
      </c>
      <c r="AI357" s="13">
        <f t="shared" si="528"/>
        <v>7.2540207869629752E-4</v>
      </c>
      <c r="AJ357" s="13">
        <f t="shared" si="529"/>
        <v>7.9906191020183762E-4</v>
      </c>
      <c r="AK357" s="13">
        <f t="shared" si="530"/>
        <v>5.8680094353826527E-4</v>
      </c>
      <c r="AL357" s="13">
        <f t="shared" si="531"/>
        <v>1.7117730436224969E-5</v>
      </c>
      <c r="AM357" s="13">
        <f t="shared" si="532"/>
        <v>2.6191889037378142E-2</v>
      </c>
      <c r="AN357" s="13">
        <f t="shared" si="533"/>
        <v>1.5741965038924922E-2</v>
      </c>
      <c r="AO357" s="13">
        <f t="shared" si="534"/>
        <v>4.7306527401114211E-3</v>
      </c>
      <c r="AP357" s="13">
        <f t="shared" si="535"/>
        <v>9.4774594709903543E-4</v>
      </c>
      <c r="AQ357" s="13">
        <f t="shared" si="536"/>
        <v>1.4240461564002239E-4</v>
      </c>
      <c r="AR357" s="13">
        <f t="shared" si="537"/>
        <v>3.9579407058371102E-5</v>
      </c>
      <c r="AS357" s="13">
        <f t="shared" si="538"/>
        <v>8.7196873396220469E-5</v>
      </c>
      <c r="AT357" s="13">
        <f t="shared" si="539"/>
        <v>9.6051144966159796E-5</v>
      </c>
      <c r="AU357" s="13">
        <f t="shared" si="540"/>
        <v>7.0536339893659039E-5</v>
      </c>
      <c r="AV357" s="13">
        <f t="shared" si="541"/>
        <v>3.8849421685811425E-5</v>
      </c>
      <c r="AW357" s="13">
        <f t="shared" si="542"/>
        <v>6.2960393350112285E-7</v>
      </c>
      <c r="AX357" s="13">
        <f t="shared" si="543"/>
        <v>9.6171679590514019E-3</v>
      </c>
      <c r="AY357" s="13">
        <f t="shared" si="544"/>
        <v>5.7801528392551118E-3</v>
      </c>
      <c r="AZ357" s="13">
        <f t="shared" si="545"/>
        <v>1.7370065172722824E-3</v>
      </c>
      <c r="BA357" s="13">
        <f t="shared" si="546"/>
        <v>3.4799444754650123E-4</v>
      </c>
      <c r="BB357" s="13">
        <f t="shared" si="547"/>
        <v>5.2288290653637637E-5</v>
      </c>
      <c r="BC357" s="13">
        <f t="shared" si="548"/>
        <v>6.2853079611023328E-6</v>
      </c>
      <c r="BD357" s="13">
        <f t="shared" si="549"/>
        <v>3.9646983924749708E-6</v>
      </c>
      <c r="BE357" s="13">
        <f t="shared" si="550"/>
        <v>8.7345751105617123E-6</v>
      </c>
      <c r="BF357" s="13">
        <f t="shared" si="551"/>
        <v>9.6215140232165608E-6</v>
      </c>
      <c r="BG357" s="13">
        <f t="shared" si="552"/>
        <v>7.0656771834663093E-6</v>
      </c>
      <c r="BH357" s="13">
        <f t="shared" si="553"/>
        <v>3.8915752193852544E-6</v>
      </c>
      <c r="BI357" s="13">
        <f t="shared" si="554"/>
        <v>1.7146956810957861E-6</v>
      </c>
      <c r="BJ357" s="14">
        <f t="shared" si="555"/>
        <v>0.7343619088642348</v>
      </c>
      <c r="BK357" s="14">
        <f t="shared" si="556"/>
        <v>0.17731983663820275</v>
      </c>
      <c r="BL357" s="14">
        <f t="shared" si="557"/>
        <v>8.4387755668121428E-2</v>
      </c>
      <c r="BM357" s="14">
        <f t="shared" si="558"/>
        <v>0.52400712499817215</v>
      </c>
      <c r="BN357" s="14">
        <f t="shared" si="559"/>
        <v>0.46847421953019541</v>
      </c>
    </row>
    <row r="358" spans="1:66" x14ac:dyDescent="0.25">
      <c r="A358" t="s">
        <v>145</v>
      </c>
      <c r="B358" t="s">
        <v>432</v>
      </c>
      <c r="C358" t="s">
        <v>371</v>
      </c>
      <c r="D358" s="11">
        <v>44413</v>
      </c>
      <c r="E358" s="10">
        <f>VLOOKUP(A358,home!$A$2:$E$405,3,FALSE)</f>
        <v>1.4406000000000001</v>
      </c>
      <c r="F358" s="10">
        <f>VLOOKUP(B358,home!$B$2:$E$405,3,FALSE)</f>
        <v>1.0578000000000001</v>
      </c>
      <c r="G358" s="10">
        <f>VLOOKUP(C358,away!$B$2:$E$405,4,FALSE)</f>
        <v>0.82040000000000002</v>
      </c>
      <c r="H358" s="10">
        <f>VLOOKUP(A358,away!$A$2:$E$405,3,FALSE)</f>
        <v>1.2678</v>
      </c>
      <c r="I358" s="10">
        <f>VLOOKUP(C358,away!$B$2:$E$405,3,FALSE)</f>
        <v>0.96799999999999997</v>
      </c>
      <c r="J358" s="10">
        <f>VLOOKUP(B358,home!$B$2:$E$405,4,FALSE)</f>
        <v>1.9156</v>
      </c>
      <c r="K358" s="12">
        <f t="shared" si="504"/>
        <v>1.2501802242720002</v>
      </c>
      <c r="L358" s="12">
        <f t="shared" si="505"/>
        <v>2.35088255424</v>
      </c>
      <c r="M358" s="13">
        <f t="shared" si="506"/>
        <v>2.7294698807789765E-2</v>
      </c>
      <c r="N358" s="13">
        <f t="shared" si="507"/>
        <v>3.4123292676959301E-2</v>
      </c>
      <c r="O358" s="13">
        <f t="shared" si="508"/>
        <v>6.4166631250468273E-2</v>
      </c>
      <c r="P358" s="13">
        <f t="shared" si="509"/>
        <v>8.0219853447489164E-2</v>
      </c>
      <c r="Q358" s="13">
        <f t="shared" si="510"/>
        <v>2.1330132845890047E-2</v>
      </c>
      <c r="R358" s="13">
        <f t="shared" si="511"/>
        <v>7.5424106985538558E-2</v>
      </c>
      <c r="S358" s="13">
        <f t="shared" si="512"/>
        <v>5.8942076375835158E-2</v>
      </c>
      <c r="T358" s="13">
        <f t="shared" si="513"/>
        <v>5.0144637187024513E-2</v>
      </c>
      <c r="U358" s="13">
        <f t="shared" si="514"/>
        <v>9.4293726986695928E-2</v>
      </c>
      <c r="V358" s="13">
        <f t="shared" si="515"/>
        <v>1.9248038529619243E-2</v>
      </c>
      <c r="W358" s="13">
        <f t="shared" si="516"/>
        <v>8.8888367550087888E-3</v>
      </c>
      <c r="X358" s="13">
        <f t="shared" si="517"/>
        <v>2.0896611254837452E-2</v>
      </c>
      <c r="Y358" s="13">
        <f t="shared" si="518"/>
        <v>2.4562739420866307E-2</v>
      </c>
      <c r="Z358" s="13">
        <f t="shared" si="519"/>
        <v>5.9104405760477971E-2</v>
      </c>
      <c r="AA358" s="13">
        <f t="shared" si="520"/>
        <v>7.3891159249097643E-2</v>
      </c>
      <c r="AB358" s="13">
        <f t="shared" si="521"/>
        <v>4.6188633020877501E-2</v>
      </c>
      <c r="AC358" s="13">
        <f t="shared" si="522"/>
        <v>3.5356564127871264E-3</v>
      </c>
      <c r="AD358" s="13">
        <f t="shared" si="523"/>
        <v>2.7781619819735211E-3</v>
      </c>
      <c r="AE358" s="13">
        <f t="shared" si="524"/>
        <v>6.5311325362743715E-3</v>
      </c>
      <c r="AF358" s="13">
        <f t="shared" si="525"/>
        <v>7.6769627694783342E-3</v>
      </c>
      <c r="AG358" s="13">
        <f t="shared" si="526"/>
        <v>6.0158792814388705E-3</v>
      </c>
      <c r="AH358" s="13">
        <f t="shared" si="527"/>
        <v>3.4736879095257453E-2</v>
      </c>
      <c r="AI358" s="13">
        <f t="shared" si="528"/>
        <v>4.342735929781831E-2</v>
      </c>
      <c r="AJ358" s="13">
        <f t="shared" si="529"/>
        <v>2.7146012893243622E-2</v>
      </c>
      <c r="AK358" s="13">
        <f t="shared" si="530"/>
        <v>1.1312469495655302E-2</v>
      </c>
      <c r="AL358" s="13">
        <f t="shared" si="531"/>
        <v>4.1565556926902186E-4</v>
      </c>
      <c r="AM358" s="13">
        <f t="shared" si="532"/>
        <v>6.9464063393752005E-4</v>
      </c>
      <c r="AN358" s="13">
        <f t="shared" si="533"/>
        <v>1.6330185477899299E-3</v>
      </c>
      <c r="AO358" s="13">
        <f t="shared" si="534"/>
        <v>1.9195174073748434E-3</v>
      </c>
      <c r="AP358" s="13">
        <f t="shared" si="535"/>
        <v>1.5041866618525049E-3</v>
      </c>
      <c r="AQ358" s="13">
        <f t="shared" si="536"/>
        <v>8.8404154541738879E-4</v>
      </c>
      <c r="AR358" s="13">
        <f t="shared" si="537"/>
        <v>1.6332464610756988E-2</v>
      </c>
      <c r="AS358" s="13">
        <f t="shared" si="538"/>
        <v>2.0418524269990676E-2</v>
      </c>
      <c r="AT358" s="13">
        <f t="shared" si="539"/>
        <v>1.2763417625580116E-2</v>
      </c>
      <c r="AU358" s="13">
        <f t="shared" si="540"/>
        <v>5.3188574365416472E-3</v>
      </c>
      <c r="AV358" s="13">
        <f t="shared" si="541"/>
        <v>1.6623825957216081E-3</v>
      </c>
      <c r="AW358" s="13">
        <f t="shared" si="542"/>
        <v>3.3933969179023509E-5</v>
      </c>
      <c r="AX358" s="13">
        <f t="shared" si="543"/>
        <v>1.4473766392074226E-4</v>
      </c>
      <c r="AY358" s="13">
        <f t="shared" si="544"/>
        <v>3.4026124905272523E-4</v>
      </c>
      <c r="AZ358" s="13">
        <f t="shared" si="545"/>
        <v>3.9995711714098186E-4</v>
      </c>
      <c r="BA358" s="13">
        <f t="shared" si="546"/>
        <v>3.1341740304361945E-4</v>
      </c>
      <c r="BB358" s="13">
        <f t="shared" si="547"/>
        <v>1.8420187625261286E-4</v>
      </c>
      <c r="BC358" s="13">
        <f t="shared" si="548"/>
        <v>8.6607395468108638E-5</v>
      </c>
      <c r="BD358" s="13">
        <f t="shared" si="549"/>
        <v>6.3992843535284668E-3</v>
      </c>
      <c r="BE358" s="13">
        <f t="shared" si="550"/>
        <v>8.0002587482745184E-3</v>
      </c>
      <c r="BF358" s="13">
        <f t="shared" si="551"/>
        <v>5.0008826380759366E-3</v>
      </c>
      <c r="BG358" s="13">
        <f t="shared" si="552"/>
        <v>2.0840015260092412E-3</v>
      </c>
      <c r="BH358" s="13">
        <f t="shared" si="553"/>
        <v>6.5134437379235589E-4</v>
      </c>
      <c r="BI358" s="13">
        <f t="shared" si="554"/>
        <v>1.6285957106120655E-4</v>
      </c>
      <c r="BJ358" s="14">
        <f t="shared" si="555"/>
        <v>0.19105297421100248</v>
      </c>
      <c r="BK358" s="14">
        <f t="shared" si="556"/>
        <v>0.18999624039184221</v>
      </c>
      <c r="BL358" s="14">
        <f t="shared" si="557"/>
        <v>0.54938125602398535</v>
      </c>
      <c r="BM358" s="14">
        <f t="shared" si="558"/>
        <v>0.68666983309329921</v>
      </c>
      <c r="BN358" s="14">
        <f t="shared" si="559"/>
        <v>0.30255871601413509</v>
      </c>
    </row>
    <row r="359" spans="1:66" x14ac:dyDescent="0.25">
      <c r="A359" t="s">
        <v>145</v>
      </c>
      <c r="B359" t="s">
        <v>434</v>
      </c>
      <c r="C359" t="s">
        <v>366</v>
      </c>
      <c r="D359" s="11">
        <v>44413</v>
      </c>
      <c r="E359" s="10">
        <f>VLOOKUP(A359,home!$A$2:$E$405,3,FALSE)</f>
        <v>1.4406000000000001</v>
      </c>
      <c r="F359" s="10">
        <f>VLOOKUP(B359,home!$B$2:$E$405,3,FALSE)</f>
        <v>0.86770000000000003</v>
      </c>
      <c r="G359" s="10">
        <f>VLOOKUP(C359,away!$B$2:$E$405,4,FALSE)</f>
        <v>0.79830000000000001</v>
      </c>
      <c r="H359" s="10">
        <f>VLOOKUP(A359,away!$A$2:$E$405,3,FALSE)</f>
        <v>1.2678</v>
      </c>
      <c r="I359" s="10">
        <f>VLOOKUP(C359,away!$B$2:$E$405,3,FALSE)</f>
        <v>1.0254000000000001</v>
      </c>
      <c r="J359" s="10">
        <f>VLOOKUP(B359,home!$B$2:$E$405,4,FALSE)</f>
        <v>1.262</v>
      </c>
      <c r="K359" s="12">
        <f t="shared" si="504"/>
        <v>0.9978818813460002</v>
      </c>
      <c r="L359" s="12">
        <f t="shared" si="505"/>
        <v>1.6406026754400003</v>
      </c>
      <c r="M359" s="13">
        <f t="shared" si="506"/>
        <v>7.1469495492495552E-2</v>
      </c>
      <c r="N359" s="13">
        <f t="shared" si="507"/>
        <v>7.131811462090093E-2</v>
      </c>
      <c r="O359" s="13">
        <f t="shared" si="508"/>
        <v>0.11725304551733524</v>
      </c>
      <c r="P359" s="13">
        <f t="shared" si="509"/>
        <v>0.11700468965438668</v>
      </c>
      <c r="Q359" s="13">
        <f t="shared" si="510"/>
        <v>3.5583527195977155E-2</v>
      </c>
      <c r="R359" s="13">
        <f t="shared" si="511"/>
        <v>9.6182830089614202E-2</v>
      </c>
      <c r="S359" s="13">
        <f t="shared" si="512"/>
        <v>4.7887904156805036E-2</v>
      </c>
      <c r="T359" s="13">
        <f t="shared" si="513"/>
        <v>5.8378429919312129E-2</v>
      </c>
      <c r="U359" s="13">
        <f t="shared" si="514"/>
        <v>9.5979103443006877E-2</v>
      </c>
      <c r="V359" s="13">
        <f t="shared" si="515"/>
        <v>8.7109570709620297E-3</v>
      </c>
      <c r="W359" s="13">
        <f t="shared" si="516"/>
        <v>1.1836052354416083E-2</v>
      </c>
      <c r="X359" s="13">
        <f t="shared" si="517"/>
        <v>1.9418259159302943E-2</v>
      </c>
      <c r="Y359" s="13">
        <f t="shared" si="518"/>
        <v>1.5928823964569853E-2</v>
      </c>
      <c r="Z359" s="13">
        <f t="shared" si="519"/>
        <v>5.2599269458803999E-2</v>
      </c>
      <c r="AA359" s="13">
        <f t="shared" si="520"/>
        <v>5.2487857964976542E-2</v>
      </c>
      <c r="AB359" s="13">
        <f t="shared" si="521"/>
        <v>2.6188341226956215E-2</v>
      </c>
      <c r="AC359" s="13">
        <f t="shared" si="522"/>
        <v>8.9130931110638801E-4</v>
      </c>
      <c r="AD359" s="13">
        <f t="shared" si="523"/>
        <v>2.9527455477836185E-3</v>
      </c>
      <c r="AE359" s="13">
        <f t="shared" si="524"/>
        <v>4.8442822455873535E-3</v>
      </c>
      <c r="AF359" s="13">
        <f t="shared" si="525"/>
        <v>3.9737712063485538E-3</v>
      </c>
      <c r="AG359" s="13">
        <f t="shared" si="526"/>
        <v>2.173126557573958E-3</v>
      </c>
      <c r="AH359" s="13">
        <f t="shared" si="527"/>
        <v>2.1573625550075824E-2</v>
      </c>
      <c r="AI359" s="13">
        <f t="shared" si="528"/>
        <v>2.1527930051363799E-2</v>
      </c>
      <c r="AJ359" s="13">
        <f t="shared" si="529"/>
        <v>1.0741165670570001E-2</v>
      </c>
      <c r="AK359" s="13">
        <f t="shared" si="530"/>
        <v>3.5728048690658221E-3</v>
      </c>
      <c r="AL359" s="13">
        <f t="shared" si="531"/>
        <v>5.8367485939798483E-5</v>
      </c>
      <c r="AM359" s="13">
        <f t="shared" si="532"/>
        <v>5.8929825647166881E-4</v>
      </c>
      <c r="AN359" s="13">
        <f t="shared" si="533"/>
        <v>9.6680429619954746E-4</v>
      </c>
      <c r="AO359" s="13">
        <f t="shared" si="534"/>
        <v>7.930708574859323E-4</v>
      </c>
      <c r="AP359" s="13">
        <f t="shared" si="535"/>
        <v>4.3370472353497182E-4</v>
      </c>
      <c r="AQ359" s="13">
        <f t="shared" si="536"/>
        <v>1.7788428244561004E-4</v>
      </c>
      <c r="AR359" s="13">
        <f t="shared" si="537"/>
        <v>7.0787495592790272E-3</v>
      </c>
      <c r="AS359" s="13">
        <f t="shared" si="538"/>
        <v>7.0637559277905246E-3</v>
      </c>
      <c r="AT359" s="13">
        <f t="shared" si="539"/>
        <v>3.5243970272962849E-3</v>
      </c>
      <c r="AU359" s="13">
        <f t="shared" si="540"/>
        <v>1.1723106454028893E-3</v>
      </c>
      <c r="AV359" s="13">
        <f t="shared" si="541"/>
        <v>2.9245688808914467E-4</v>
      </c>
      <c r="AW359" s="13">
        <f t="shared" si="542"/>
        <v>2.6543063082105793E-6</v>
      </c>
      <c r="AX359" s="13">
        <f t="shared" si="543"/>
        <v>9.8008342140311079E-5</v>
      </c>
      <c r="AY359" s="13">
        <f t="shared" si="544"/>
        <v>1.607927483308333E-4</v>
      </c>
      <c r="AZ359" s="13">
        <f t="shared" si="545"/>
        <v>1.318985065514579E-4</v>
      </c>
      <c r="BA359" s="13">
        <f t="shared" si="546"/>
        <v>7.2131014244954071E-5</v>
      </c>
      <c r="BB359" s="13">
        <f t="shared" si="547"/>
        <v>2.9584583738118095E-5</v>
      </c>
      <c r="BC359" s="13">
        <f t="shared" si="548"/>
        <v>9.7073094465070508E-6</v>
      </c>
      <c r="BD359" s="13">
        <f t="shared" si="549"/>
        <v>1.9355692442871515E-3</v>
      </c>
      <c r="BE359" s="13">
        <f t="shared" si="550"/>
        <v>1.9314694789647185E-3</v>
      </c>
      <c r="BF359" s="13">
        <f t="shared" si="551"/>
        <v>9.6368919871584597E-4</v>
      </c>
      <c r="BG359" s="13">
        <f t="shared" si="552"/>
        <v>3.20549330215796E-4</v>
      </c>
      <c r="BH359" s="13">
        <f t="shared" si="553"/>
        <v>7.9967592174984669E-5</v>
      </c>
      <c r="BI359" s="13">
        <f t="shared" si="554"/>
        <v>1.5959642265256686E-5</v>
      </c>
      <c r="BJ359" s="14">
        <f t="shared" si="555"/>
        <v>0.22987001769236248</v>
      </c>
      <c r="BK359" s="14">
        <f t="shared" si="556"/>
        <v>0.24618351592002635</v>
      </c>
      <c r="BL359" s="14">
        <f t="shared" si="557"/>
        <v>0.46988557891744615</v>
      </c>
      <c r="BM359" s="14">
        <f t="shared" si="558"/>
        <v>0.48956854097590657</v>
      </c>
      <c r="BN359" s="14">
        <f t="shared" si="559"/>
        <v>0.50881170257070973</v>
      </c>
    </row>
    <row r="360" spans="1:66" x14ac:dyDescent="0.25">
      <c r="A360" t="s">
        <v>145</v>
      </c>
      <c r="B360" t="s">
        <v>148</v>
      </c>
      <c r="C360" t="s">
        <v>147</v>
      </c>
      <c r="D360" s="11">
        <v>44413</v>
      </c>
      <c r="E360" s="10">
        <f>VLOOKUP(A360,home!$A$2:$E$405,3,FALSE)</f>
        <v>1.4406000000000001</v>
      </c>
      <c r="F360" s="10">
        <f>VLOOKUP(B360,home!$B$2:$E$405,3,FALSE)</f>
        <v>1.1043000000000001</v>
      </c>
      <c r="G360" s="10">
        <f>VLOOKUP(C360,away!$B$2:$E$405,4,FALSE)</f>
        <v>1.4214</v>
      </c>
      <c r="H360" s="10">
        <f>VLOOKUP(A360,away!$A$2:$E$405,3,FALSE)</f>
        <v>1.2678</v>
      </c>
      <c r="I360" s="10">
        <f>VLOOKUP(C360,away!$B$2:$E$405,3,FALSE)</f>
        <v>1.0141</v>
      </c>
      <c r="J360" s="10">
        <f>VLOOKUP(B360,home!$B$2:$E$405,4,FALSE)</f>
        <v>0.64539999999999997</v>
      </c>
      <c r="K360" s="12">
        <f t="shared" ref="K360:K423" si="560">E360*F360*G360</f>
        <v>2.2612407000120003</v>
      </c>
      <c r="L360" s="12">
        <f t="shared" ref="L360:L423" si="561">H360*I360*J360</f>
        <v>0.82977527749199997</v>
      </c>
      <c r="M360" s="13">
        <f t="shared" ref="M360:M423" si="562">_xlfn.POISSON.DIST(0,K360,FALSE) * _xlfn.POISSON.DIST(0,L360,FALSE)</f>
        <v>4.5455748918400186E-2</v>
      </c>
      <c r="N360" s="13">
        <f t="shared" ref="N360:N423" si="563">_xlfn.POISSON.DIST(1,K360,FALSE) * _xlfn.POISSON.DIST(0,L360,FALSE)</f>
        <v>0.10278638950381297</v>
      </c>
      <c r="O360" s="13">
        <f t="shared" ref="O360:O423" si="564">_xlfn.POISSON.DIST(0,K360,FALSE) * _xlfn.POISSON.DIST(1,L360,FALSE)</f>
        <v>3.7718056672372192E-2</v>
      </c>
      <c r="P360" s="13">
        <f t="shared" ref="P360:P423" si="565">_xlfn.POISSON.DIST(1,K360,FALSE) * _xlfn.POISSON.DIST(1,L360,FALSE)</f>
        <v>8.5289604872927194E-2</v>
      </c>
      <c r="Q360" s="13">
        <f t="shared" ref="Q360:Q423" si="566">_xlfn.POISSON.DIST(2,K360,FALSE) * _xlfn.POISSON.DIST(0,L360,FALSE)</f>
        <v>0.11621238367665411</v>
      </c>
      <c r="R360" s="13">
        <f t="shared" ref="R360:R423" si="567">_xlfn.POISSON.DIST(0,K360,FALSE) * _xlfn.POISSON.DIST(2,L360,FALSE)</f>
        <v>1.5648755470888304E-2</v>
      </c>
      <c r="S360" s="13">
        <f t="shared" ref="S360:S423" si="568">_xlfn.POISSON.DIST(2,K360,FALSE) * _xlfn.POISSON.DIST(2,L360,FALSE)</f>
        <v>4.0007682594992135E-2</v>
      </c>
      <c r="T360" s="13">
        <f t="shared" ref="T360:T423" si="569">_xlfn.POISSON.DIST(2,K360,FALSE) * _xlfn.POISSON.DIST(1,L360,FALSE)</f>
        <v>9.643016291330242E-2</v>
      </c>
      <c r="U360" s="13">
        <f t="shared" ref="U360:U423" si="570">_xlfn.POISSON.DIST(1,K360,FALSE) * _xlfn.POISSON.DIST(2,L360,FALSE)</f>
        <v>3.5385602775308091E-2</v>
      </c>
      <c r="V360" s="13">
        <f t="shared" ref="V360:V423" si="571">_xlfn.POISSON.DIST(3,K360,FALSE) * _xlfn.POISSON.DIST(3,L360,FALSE)</f>
        <v>8.3408089102555115E-3</v>
      </c>
      <c r="W360" s="13">
        <f t="shared" ref="W360:W423" si="572">_xlfn.POISSON.DIST(3,K360,FALSE) * _xlfn.POISSON.DIST(0,L360,FALSE)</f>
        <v>8.7594723938353491E-2</v>
      </c>
      <c r="X360" s="13">
        <f t="shared" ref="X360:X423" si="573">_xlfn.POISSON.DIST(3,K360,FALSE) * _xlfn.POISSON.DIST(1,L360,FALSE)</f>
        <v>7.2683936362782406E-2</v>
      </c>
      <c r="Y360" s="13">
        <f t="shared" ref="Y360:Y423" si="574">_xlfn.POISSON.DIST(3,K360,FALSE) * _xlfn.POISSON.DIST(2,L360,FALSE)</f>
        <v>3.015566673231931E-2</v>
      </c>
      <c r="Z360" s="13">
        <f t="shared" ref="Z360:Z423" si="575">_xlfn.POISSON.DIST(0,K360,FALSE) * _xlfn.POISSON.DIST(3,L360,FALSE)</f>
        <v>4.3283168044202661E-3</v>
      </c>
      <c r="AA360" s="13">
        <f t="shared" ref="AA360:AA423" si="576">_xlfn.POISSON.DIST(1,K360,FALSE) * _xlfn.POISSON.DIST(3,L360,FALSE)</f>
        <v>9.7873661207009879E-3</v>
      </c>
      <c r="AB360" s="13">
        <f t="shared" ref="AB360:AB423" si="577">_xlfn.POISSON.DIST(2,K360,FALSE) * _xlfn.POISSON.DIST(3,L360,FALSE)</f>
        <v>1.1065795309023822E-2</v>
      </c>
      <c r="AC360" s="13">
        <f t="shared" ref="AC360:AC423" si="578">_xlfn.POISSON.DIST(4,K360,FALSE) * _xlfn.POISSON.DIST(4,L360,FALSE)</f>
        <v>9.7812751027560245E-4</v>
      </c>
      <c r="AD360" s="13">
        <f t="shared" ref="AD360:AD423" si="579">_xlfn.POISSON.DIST(4,K360,FALSE) * _xlfn.POISSON.DIST(0,L360,FALSE)</f>
        <v>4.9518188718930094E-2</v>
      </c>
      <c r="AE360" s="13">
        <f t="shared" ref="AE360:AE423" si="580">_xlfn.POISSON.DIST(4,K360,FALSE) * _xlfn.POISSON.DIST(1,L360,FALSE)</f>
        <v>4.108896878515144E-2</v>
      </c>
      <c r="AF360" s="13">
        <f t="shared" ref="AF360:AF423" si="581">_xlfn.POISSON.DIST(4,K360,FALSE) * _xlfn.POISSON.DIST(2,L360,FALSE)</f>
        <v>1.7047305237779576E-2</v>
      </c>
      <c r="AG360" s="13">
        <f t="shared" ref="AG360:AG423" si="582">_xlfn.POISSON.DIST(4,K360,FALSE) * _xlfn.POISSON.DIST(3,L360,FALSE)</f>
        <v>4.715144144723126E-3</v>
      </c>
      <c r="AH360" s="13">
        <f t="shared" ref="AH360:AH423" si="583">_xlfn.POISSON.DIST(0,K360,FALSE) * _xlfn.POISSON.DIST(4,L360,FALSE)</f>
        <v>8.9788256936527814E-4</v>
      </c>
      <c r="AI360" s="13">
        <f t="shared" ref="AI360:AI423" si="584">_xlfn.POISSON.DIST(1,K360,FALSE) * _xlfn.POISSON.DIST(4,L360,FALSE)</f>
        <v>2.0303286096801151E-3</v>
      </c>
      <c r="AJ360" s="13">
        <f t="shared" ref="AJ360:AJ423" si="585">_xlfn.POISSON.DIST(2,K360,FALSE) * _xlfn.POISSON.DIST(4,L360,FALSE)</f>
        <v>2.2955308433037277E-3</v>
      </c>
      <c r="AK360" s="13">
        <f t="shared" ref="AK360:AK423" si="586">_xlfn.POISSON.DIST(3,K360,FALSE) * _xlfn.POISSON.DIST(4,L360,FALSE)</f>
        <v>1.7302492570037528E-3</v>
      </c>
      <c r="AL360" s="13">
        <f t="shared" ref="AL360:AL423" si="587">_xlfn.POISSON.DIST(5,K360,FALSE) * _xlfn.POISSON.DIST(5,L360,FALSE)</f>
        <v>7.3411272150860271E-5</v>
      </c>
      <c r="AM360" s="13">
        <f t="shared" ref="AM360:AM423" si="588">_xlfn.POISSON.DIST(5,K360,FALSE) * _xlfn.POISSON.DIST(0,L360,FALSE)</f>
        <v>2.2394508744423967E-2</v>
      </c>
      <c r="AN360" s="13">
        <f t="shared" ref="AN360:AN423" si="589">_xlfn.POISSON.DIST(5,K360,FALSE) * _xlfn.POISSON.DIST(1,L360,FALSE)</f>
        <v>1.8582409707701416E-2</v>
      </c>
      <c r="AO360" s="13">
        <f t="shared" ref="AO360:AO423" si="590">_xlfn.POISSON.DIST(5,K360,FALSE) * _xlfn.POISSON.DIST(2,L360,FALSE)</f>
        <v>7.7096120858389863E-3</v>
      </c>
      <c r="AP360" s="13">
        <f t="shared" ref="AP360:AP423" si="591">_xlfn.POISSON.DIST(5,K360,FALSE) * _xlfn.POISSON.DIST(3,L360,FALSE)</f>
        <v>2.1324151692942413E-3</v>
      </c>
      <c r="AQ360" s="13">
        <f t="shared" ref="AQ360:AQ423" si="592">_xlfn.POISSON.DIST(5,K360,FALSE) * _xlfn.POISSON.DIST(4,L360,FALSE)</f>
        <v>4.4235634720731968E-4</v>
      </c>
      <c r="AR360" s="13">
        <f t="shared" ref="AR360:AR423" si="593">_xlfn.POISSON.DIST(0,K360,FALSE) * _xlfn.POISSON.DIST(5,L360,FALSE)</f>
        <v>1.4900815163006078E-4</v>
      </c>
      <c r="AS360" s="13">
        <f t="shared" ref="AS360:AS423" si="594">_xlfn.POISSON.DIST(1,K360,FALSE) * _xlfn.POISSON.DIST(5,L360,FALSE)</f>
        <v>3.3694329709945293E-4</v>
      </c>
      <c r="AT360" s="13">
        <f t="shared" ref="AT360:AT423" si="595">_xlfn.POISSON.DIST(2,K360,FALSE) * _xlfn.POISSON.DIST(5,L360,FALSE)</f>
        <v>3.8095494849875927E-4</v>
      </c>
      <c r="AU360" s="13">
        <f t="shared" ref="AU360:AU423" si="596">_xlfn.POISSON.DIST(3,K360,FALSE) * _xlfn.POISSON.DIST(5,L360,FALSE)</f>
        <v>2.8714361147212333E-4</v>
      </c>
      <c r="AV360" s="13">
        <f t="shared" ref="AV360:AV423" si="597">_xlfn.POISSON.DIST(4,K360,FALSE) * _xlfn.POISSON.DIST(5,L360,FALSE)</f>
        <v>1.6232520525229951E-4</v>
      </c>
      <c r="AW360" s="13">
        <f t="shared" ref="AW360:AW423" si="598">_xlfn.POISSON.DIST(6,K360,FALSE) * _xlfn.POISSON.DIST(6,L360,FALSE)</f>
        <v>3.8261988270331063E-6</v>
      </c>
      <c r="AX360" s="13">
        <f t="shared" ref="AX360:AX423" si="599">_xlfn.POISSON.DIST(6,K360,FALSE) * _xlfn.POISSON.DIST(0,L360,FALSE)</f>
        <v>8.4398957716110157E-3</v>
      </c>
      <c r="AY360" s="13">
        <f t="shared" ref="AY360:AY423" si="600">_xlfn.POISSON.DIST(6,K360,FALSE) * _xlfn.POISSON.DIST(1,L360,FALSE)</f>
        <v>7.0032168558920877E-3</v>
      </c>
      <c r="AZ360" s="13">
        <f t="shared" ref="AZ360:AZ423" si="601">_xlfn.POISSON.DIST(6,K360,FALSE) * _xlfn.POISSON.DIST(2,L360,FALSE)</f>
        <v>2.9055481049672536E-3</v>
      </c>
      <c r="BA360" s="13">
        <f t="shared" ref="BA360:BA423" si="602">_xlfn.POISSON.DIST(6,K360,FALSE) * _xlfn.POISSON.DIST(3,L360,FALSE)</f>
        <v>8.0365066168851945E-4</v>
      </c>
      <c r="BB360" s="13">
        <f t="shared" ref="BB360:BB423" si="603">_xlfn.POISSON.DIST(6,K360,FALSE) * _xlfn.POISSON.DIST(4,L360,FALSE)</f>
        <v>1.6671236270230513E-4</v>
      </c>
      <c r="BC360" s="13">
        <f t="shared" ref="BC360:BC423" si="604">_xlfn.POISSON.DIST(6,K360,FALSE) * _xlfn.POISSON.DIST(5,L360,FALSE)</f>
        <v>2.7666759404530449E-5</v>
      </c>
      <c r="BD360" s="13">
        <f t="shared" ref="BD360:BD423" si="605">_xlfn.POISSON.DIST(0,K360,FALSE) * _xlfn.POISSON.DIST(6,L360,FALSE)</f>
        <v>2.060721339456727E-5</v>
      </c>
      <c r="BE360" s="13">
        <f t="shared" ref="BE360:BE423" si="606">_xlfn.POISSON.DIST(1,K360,FALSE) * _xlfn.POISSON.DIST(6,L360,FALSE)</f>
        <v>4.6597869641627964E-5</v>
      </c>
      <c r="BF360" s="13">
        <f t="shared" ref="BF360:BF423" si="607">_xlfn.POISSON.DIST(2,K360,FALSE) * _xlfn.POISSON.DIST(6,L360,FALSE)</f>
        <v>5.2684499683751386E-5</v>
      </c>
      <c r="BG360" s="13">
        <f t="shared" ref="BG360:BG423" si="608">_xlfn.POISSON.DIST(3,K360,FALSE) * _xlfn.POISSON.DIST(6,L360,FALSE)</f>
        <v>3.9710778314889329E-5</v>
      </c>
      <c r="BH360" s="13">
        <f t="shared" ref="BH360:BH423" si="609">_xlfn.POISSON.DIST(4,K360,FALSE) * _xlfn.POISSON.DIST(6,L360,FALSE)</f>
        <v>2.244890703869543E-5</v>
      </c>
      <c r="BI360" s="13">
        <f t="shared" ref="BI360:BI423" si="610">_xlfn.POISSON.DIST(5,K360,FALSE) * _xlfn.POISSON.DIST(6,L360,FALSE)</f>
        <v>1.0152476453336796E-5</v>
      </c>
      <c r="BJ360" s="14">
        <f t="shared" ref="BJ360:BJ423" si="611">SUM(N360,Q360,T360,W360,X360,Y360,AD360,AE360,AF360,AG360,AM360,AN360,AO360,AP360,AQ360,AX360,AY360,AZ360,BA360,BB360,BC360)</f>
        <v>0.68884086258454047</v>
      </c>
      <c r="BK360" s="14">
        <f t="shared" ref="BK360:BK423" si="612">SUM(M360,P360,S360,V360,AC360,AL360,AY360)</f>
        <v>0.18714860093489355</v>
      </c>
      <c r="BL360" s="14">
        <f t="shared" ref="BL360:BL423" si="613">SUM(O360,R360,U360,AA360,AB360,AH360,AI360,AJ360,AK360,AR360,AS360,AT360,AU360,AV360,BD360,BE360,BF360,BG360,BH360,BI360)</f>
        <v>0.11806814458612581</v>
      </c>
      <c r="BM360" s="14">
        <f t="shared" ref="BM360:BM423" si="614">SUM(S360:BI360)</f>
        <v>0.58827559513785999</v>
      </c>
      <c r="BN360" s="14">
        <f t="shared" ref="BN360:BN423" si="615">SUM(M360:R360)</f>
        <v>0.40311093911505491</v>
      </c>
    </row>
    <row r="361" spans="1:66" x14ac:dyDescent="0.25">
      <c r="A361" t="s">
        <v>145</v>
      </c>
      <c r="B361" t="s">
        <v>427</v>
      </c>
      <c r="C361" t="s">
        <v>360</v>
      </c>
      <c r="D361" s="11">
        <v>44413</v>
      </c>
      <c r="E361" s="10">
        <f>VLOOKUP(A361,home!$A$2:$E$405,3,FALSE)</f>
        <v>1.4406000000000001</v>
      </c>
      <c r="F361" s="10">
        <f>VLOOKUP(B361,home!$B$2:$E$405,3,FALSE)</f>
        <v>1.1358999999999999</v>
      </c>
      <c r="G361" s="10">
        <f>VLOOKUP(C361,away!$B$2:$E$405,4,FALSE)</f>
        <v>0.82640000000000002</v>
      </c>
      <c r="H361" s="10">
        <f>VLOOKUP(A361,away!$A$2:$E$405,3,FALSE)</f>
        <v>1.2678</v>
      </c>
      <c r="I361" s="10">
        <f>VLOOKUP(C361,away!$B$2:$E$405,3,FALSE)</f>
        <v>1.2395</v>
      </c>
      <c r="J361" s="10">
        <f>VLOOKUP(B361,home!$B$2:$E$405,4,FALSE)</f>
        <v>0.71709999999999996</v>
      </c>
      <c r="K361" s="12">
        <f t="shared" si="560"/>
        <v>1.3523023990560001</v>
      </c>
      <c r="L361" s="12">
        <f t="shared" si="561"/>
        <v>1.1268782615100001</v>
      </c>
      <c r="M361" s="13">
        <f t="shared" si="562"/>
        <v>8.3811867836062551E-2</v>
      </c>
      <c r="N361" s="13">
        <f t="shared" si="563"/>
        <v>0.11333898994407179</v>
      </c>
      <c r="O361" s="13">
        <f t="shared" si="564"/>
        <v>9.4445771921008059E-2</v>
      </c>
      <c r="P361" s="13">
        <f t="shared" si="565"/>
        <v>0.12771924394947501</v>
      </c>
      <c r="Q361" s="13">
        <f t="shared" si="566"/>
        <v>7.6634294003976089E-2</v>
      </c>
      <c r="R361" s="13">
        <f t="shared" si="567"/>
        <v>5.3214443634657778E-2</v>
      </c>
      <c r="S361" s="13">
        <f t="shared" si="568"/>
        <v>4.8657206002533156E-2</v>
      </c>
      <c r="T361" s="13">
        <f t="shared" si="569"/>
        <v>8.6357519999246804E-2</v>
      </c>
      <c r="U361" s="13">
        <f t="shared" si="570"/>
        <v>7.1962019791578014E-2</v>
      </c>
      <c r="V361" s="13">
        <f t="shared" si="571"/>
        <v>8.2386390744844384E-3</v>
      </c>
      <c r="W361" s="13">
        <f t="shared" si="572"/>
        <v>3.454424654384658E-2</v>
      </c>
      <c r="X361" s="13">
        <f t="shared" si="573"/>
        <v>3.8927160490502669E-2</v>
      </c>
      <c r="Y361" s="13">
        <f t="shared" si="574"/>
        <v>2.1933085469529209E-2</v>
      </c>
      <c r="Z361" s="13">
        <f t="shared" si="575"/>
        <v>1.9988733243415015E-2</v>
      </c>
      <c r="AA361" s="13">
        <f t="shared" si="576"/>
        <v>2.7030811919160548E-2</v>
      </c>
      <c r="AB361" s="13">
        <f t="shared" si="577"/>
        <v>1.8276915903356169E-2</v>
      </c>
      <c r="AC361" s="13">
        <f t="shared" si="578"/>
        <v>7.846686729258474E-4</v>
      </c>
      <c r="AD361" s="13">
        <f t="shared" si="579"/>
        <v>1.1678566868706415E-2</v>
      </c>
      <c r="AE361" s="13">
        <f t="shared" si="580"/>
        <v>1.3160323129936171E-2</v>
      </c>
      <c r="AF361" s="13">
        <f t="shared" si="581"/>
        <v>7.4150410247861591E-3</v>
      </c>
      <c r="AG361" s="13">
        <f t="shared" si="582"/>
        <v>2.7852828463454521E-3</v>
      </c>
      <c r="AH361" s="13">
        <f t="shared" si="583"/>
        <v>5.6312172417816676E-3</v>
      </c>
      <c r="AI361" s="13">
        <f t="shared" si="584"/>
        <v>7.6151085856668611E-3</v>
      </c>
      <c r="AJ361" s="13">
        <f t="shared" si="585"/>
        <v>5.1489648047346208E-3</v>
      </c>
      <c r="AK361" s="13">
        <f t="shared" si="586"/>
        <v>2.3209858193658462E-3</v>
      </c>
      <c r="AL361" s="13">
        <f t="shared" si="587"/>
        <v>4.7829641431189141E-5</v>
      </c>
      <c r="AM361" s="13">
        <f t="shared" si="588"/>
        <v>3.158590798817521E-3</v>
      </c>
      <c r="AN361" s="13">
        <f t="shared" si="589"/>
        <v>3.5593473081929703E-3</v>
      </c>
      <c r="AO361" s="13">
        <f t="shared" si="590"/>
        <v>2.0054755533833969E-3</v>
      </c>
      <c r="AP361" s="13">
        <f t="shared" si="591"/>
        <v>7.5330893503249593E-4</v>
      </c>
      <c r="AQ361" s="13">
        <f t="shared" si="592"/>
        <v>2.1222186577234226E-4</v>
      </c>
      <c r="AR361" s="13">
        <f t="shared" si="593"/>
        <v>1.269139259120813E-3</v>
      </c>
      <c r="AS361" s="13">
        <f t="shared" si="594"/>
        <v>1.7162600648452299E-3</v>
      </c>
      <c r="AT361" s="13">
        <f t="shared" si="595"/>
        <v>1.1604513015471055E-3</v>
      </c>
      <c r="AU361" s="13">
        <f t="shared" si="596"/>
        <v>5.2309369302326971E-4</v>
      </c>
      <c r="AV361" s="13">
        <f t="shared" si="597"/>
        <v>1.768452140016076E-4</v>
      </c>
      <c r="AW361" s="13">
        <f t="shared" si="598"/>
        <v>2.0246289562591151E-6</v>
      </c>
      <c r="AX361" s="13">
        <f t="shared" si="599"/>
        <v>7.1189498581285607E-4</v>
      </c>
      <c r="AY361" s="13">
        <f t="shared" si="600"/>
        <v>8.0221898399047747E-4</v>
      </c>
      <c r="AZ361" s="13">
        <f t="shared" si="601"/>
        <v>4.5200156701475399E-4</v>
      </c>
      <c r="BA361" s="13">
        <f t="shared" si="602"/>
        <v>1.697835800124606E-4</v>
      </c>
      <c r="BB361" s="13">
        <f t="shared" si="603"/>
        <v>4.7831356369346423E-5</v>
      </c>
      <c r="BC361" s="13">
        <f t="shared" si="604"/>
        <v>1.0780023142230877E-5</v>
      </c>
      <c r="BD361" s="13">
        <f t="shared" si="605"/>
        <v>2.3836090698869171E-4</v>
      </c>
      <c r="BE361" s="13">
        <f t="shared" si="606"/>
        <v>3.223360263619719E-4</v>
      </c>
      <c r="BF361" s="13">
        <f t="shared" si="607"/>
        <v>2.1794789087573637E-4</v>
      </c>
      <c r="BG361" s="13">
        <f t="shared" si="608"/>
        <v>9.8243818566817899E-5</v>
      </c>
      <c r="BH361" s="13">
        <f t="shared" si="609"/>
        <v>3.321383788508256E-5</v>
      </c>
      <c r="BI361" s="13">
        <f t="shared" si="610"/>
        <v>8.9830305307708421E-6</v>
      </c>
      <c r="BJ361" s="14">
        <f t="shared" si="611"/>
        <v>0.4186579652784882</v>
      </c>
      <c r="BK361" s="14">
        <f t="shared" si="612"/>
        <v>0.27006167416090265</v>
      </c>
      <c r="BL361" s="14">
        <f t="shared" si="613"/>
        <v>0.2914111146650567</v>
      </c>
      <c r="BM361" s="14">
        <f t="shared" si="614"/>
        <v>0.45015468170357714</v>
      </c>
      <c r="BN361" s="14">
        <f t="shared" si="615"/>
        <v>0.54916461128925131</v>
      </c>
    </row>
    <row r="362" spans="1:66" x14ac:dyDescent="0.25">
      <c r="A362" t="s">
        <v>21</v>
      </c>
      <c r="B362" t="s">
        <v>266</v>
      </c>
      <c r="C362" t="s">
        <v>269</v>
      </c>
      <c r="D362" s="11">
        <v>44413</v>
      </c>
      <c r="E362" s="10">
        <f>VLOOKUP(A362,home!$A$2:$E$405,3,FALSE)</f>
        <v>1.3974</v>
      </c>
      <c r="F362" s="10">
        <f>VLOOKUP(B362,home!$B$2:$E$405,3,FALSE)</f>
        <v>0.79090000000000005</v>
      </c>
      <c r="G362" s="10">
        <f>VLOOKUP(C362,away!$B$2:$E$405,4,FALSE)</f>
        <v>1.3182</v>
      </c>
      <c r="H362" s="10">
        <f>VLOOKUP(A362,away!$A$2:$E$405,3,FALSE)</f>
        <v>1.3632</v>
      </c>
      <c r="I362" s="10">
        <f>VLOOKUP(C362,away!$B$2:$E$405,3,FALSE)</f>
        <v>0.88800000000000001</v>
      </c>
      <c r="J362" s="10">
        <f>VLOOKUP(B362,home!$B$2:$E$405,4,FALSE)</f>
        <v>1.1196999999999999</v>
      </c>
      <c r="K362" s="12">
        <f t="shared" si="560"/>
        <v>1.4568794646120002</v>
      </c>
      <c r="L362" s="12">
        <f t="shared" si="561"/>
        <v>1.35542103552</v>
      </c>
      <c r="M362" s="13">
        <f t="shared" si="562"/>
        <v>6.0066649988799112E-2</v>
      </c>
      <c r="N362" s="13">
        <f t="shared" si="563"/>
        <v>8.7509868876718064E-2</v>
      </c>
      <c r="O362" s="13">
        <f t="shared" si="564"/>
        <v>8.1415600928035486E-2</v>
      </c>
      <c r="P362" s="13">
        <f t="shared" si="565"/>
        <v>0.11861271709110061</v>
      </c>
      <c r="Q362" s="13">
        <f t="shared" si="566"/>
        <v>6.374566545868969E-2</v>
      </c>
      <c r="R362" s="13">
        <f t="shared" si="567"/>
        <v>5.5176209058680474E-2</v>
      </c>
      <c r="S362" s="13">
        <f t="shared" si="568"/>
        <v>5.8555690463664031E-2</v>
      </c>
      <c r="T362" s="13">
        <f t="shared" si="569"/>
        <v>8.6402215885928682E-2</v>
      </c>
      <c r="U362" s="13">
        <f t="shared" si="570"/>
        <v>8.0385085912730206E-2</v>
      </c>
      <c r="V362" s="13">
        <f t="shared" si="571"/>
        <v>1.2847671985731755E-2</v>
      </c>
      <c r="W362" s="13">
        <f t="shared" si="572"/>
        <v>3.0956583654930502E-2</v>
      </c>
      <c r="X362" s="13">
        <f t="shared" si="573"/>
        <v>4.1959204673727407E-2</v>
      </c>
      <c r="Y362" s="13">
        <f t="shared" si="574"/>
        <v>2.8436194324229617E-2</v>
      </c>
      <c r="Z362" s="13">
        <f t="shared" si="575"/>
        <v>2.4928998139461572E-2</v>
      </c>
      <c r="AA362" s="13">
        <f t="shared" si="576"/>
        <v>3.6318545462732325E-2</v>
      </c>
      <c r="AB362" s="13">
        <f t="shared" si="577"/>
        <v>2.6455871534616038E-2</v>
      </c>
      <c r="AC362" s="13">
        <f t="shared" si="578"/>
        <v>1.5856316304544908E-3</v>
      </c>
      <c r="AD362" s="13">
        <f t="shared" si="579"/>
        <v>1.1275002755352943E-2</v>
      </c>
      <c r="AE362" s="13">
        <f t="shared" si="580"/>
        <v>1.5282375910151337E-2</v>
      </c>
      <c r="AF362" s="13">
        <f t="shared" si="581"/>
        <v>1.0357026890671616E-2</v>
      </c>
      <c r="AG362" s="13">
        <f t="shared" si="582"/>
        <v>4.6793773710208705E-3</v>
      </c>
      <c r="AH362" s="13">
        <f t="shared" si="583"/>
        <v>8.4473221181662894E-3</v>
      </c>
      <c r="AI362" s="13">
        <f t="shared" si="584"/>
        <v>1.230673012491921E-2</v>
      </c>
      <c r="AJ362" s="13">
        <f t="shared" si="585"/>
        <v>8.9647111977583394E-3</v>
      </c>
      <c r="AK362" s="13">
        <f t="shared" si="586"/>
        <v>4.3535012167304574E-3</v>
      </c>
      <c r="AL362" s="13">
        <f t="shared" si="587"/>
        <v>1.252449244490047E-4</v>
      </c>
      <c r="AM362" s="13">
        <f t="shared" si="588"/>
        <v>3.2852639955434802E-3</v>
      </c>
      <c r="AN362" s="13">
        <f t="shared" si="589"/>
        <v>4.4529159267961164E-3</v>
      </c>
      <c r="AO362" s="13">
        <f t="shared" si="590"/>
        <v>3.0177879582907467E-3</v>
      </c>
      <c r="AP362" s="13">
        <f t="shared" si="591"/>
        <v>1.3634577598020772E-3</v>
      </c>
      <c r="AQ362" s="13">
        <f t="shared" si="592"/>
        <v>4.6201483216967774E-4</v>
      </c>
      <c r="AR362" s="13">
        <f t="shared" si="593"/>
        <v>2.28993561855519E-3</v>
      </c>
      <c r="AS362" s="13">
        <f t="shared" si="594"/>
        <v>3.336160177956635E-3</v>
      </c>
      <c r="AT362" s="13">
        <f t="shared" si="595"/>
        <v>2.4301916269606695E-3</v>
      </c>
      <c r="AU362" s="13">
        <f t="shared" si="596"/>
        <v>1.1801654254636751E-3</v>
      </c>
      <c r="AV362" s="13">
        <f t="shared" si="597"/>
        <v>4.2983969330077833E-4</v>
      </c>
      <c r="AW362" s="13">
        <f t="shared" si="598"/>
        <v>6.8699800756216706E-6</v>
      </c>
      <c r="AX362" s="13">
        <f t="shared" si="599"/>
        <v>7.9770560848941132E-4</v>
      </c>
      <c r="AY362" s="13">
        <f t="shared" si="600"/>
        <v>1.0812269618988295E-3</v>
      </c>
      <c r="AZ362" s="13">
        <f t="shared" si="601"/>
        <v>7.3275888416452764E-4</v>
      </c>
      <c r="BA362" s="13">
        <f t="shared" si="602"/>
        <v>3.3106560185358803E-4</v>
      </c>
      <c r="BB362" s="13">
        <f t="shared" si="603"/>
        <v>1.1218332022236057E-4</v>
      </c>
      <c r="BC362" s="13">
        <f t="shared" si="604"/>
        <v>3.041112641277274E-5</v>
      </c>
      <c r="BD362" s="13">
        <f t="shared" si="605"/>
        <v>5.1730448456270084E-4</v>
      </c>
      <c r="BE362" s="13">
        <f t="shared" si="606"/>
        <v>7.536502805110943E-4</v>
      </c>
      <c r="BF362" s="13">
        <f t="shared" si="607"/>
        <v>5.4898880858784364E-4</v>
      </c>
      <c r="BG362" s="13">
        <f t="shared" si="608"/>
        <v>2.6660350717781247E-4</v>
      </c>
      <c r="BH362" s="13">
        <f t="shared" si="609"/>
        <v>9.7102293700223287E-5</v>
      </c>
      <c r="BI362" s="13">
        <f t="shared" si="610"/>
        <v>2.8293267531715665E-5</v>
      </c>
      <c r="BJ362" s="14">
        <f t="shared" si="611"/>
        <v>0.39627030777706435</v>
      </c>
      <c r="BK362" s="14">
        <f t="shared" si="612"/>
        <v>0.25287483304609787</v>
      </c>
      <c r="BL362" s="14">
        <f t="shared" si="613"/>
        <v>0.32570181273867727</v>
      </c>
      <c r="BM362" s="14">
        <f t="shared" si="614"/>
        <v>0.53217488331745433</v>
      </c>
      <c r="BN362" s="14">
        <f t="shared" si="615"/>
        <v>0.46652671140202345</v>
      </c>
    </row>
    <row r="363" spans="1:66" x14ac:dyDescent="0.25">
      <c r="A363" t="s">
        <v>21</v>
      </c>
      <c r="B363" t="s">
        <v>274</v>
      </c>
      <c r="C363" t="s">
        <v>397</v>
      </c>
      <c r="D363" s="11">
        <v>44413</v>
      </c>
      <c r="E363" s="10">
        <f>VLOOKUP(A363,home!$A$2:$E$405,3,FALSE)</f>
        <v>1.3974</v>
      </c>
      <c r="F363" s="10">
        <f>VLOOKUP(B363,home!$B$2:$E$405,3,FALSE)</f>
        <v>1.5819000000000001</v>
      </c>
      <c r="G363" s="10">
        <f>VLOOKUP(C363,away!$B$2:$E$405,4,FALSE)</f>
        <v>1.4689000000000001</v>
      </c>
      <c r="H363" s="10">
        <f>VLOOKUP(A363,away!$A$2:$E$405,3,FALSE)</f>
        <v>1.3632</v>
      </c>
      <c r="I363" s="10">
        <f>VLOOKUP(C363,away!$B$2:$E$405,3,FALSE)</f>
        <v>0.73360000000000003</v>
      </c>
      <c r="J363" s="10">
        <f>VLOOKUP(B363,home!$B$2:$E$405,4,FALSE)</f>
        <v>0.88800000000000001</v>
      </c>
      <c r="K363" s="12">
        <f t="shared" si="560"/>
        <v>3.2470725764340003</v>
      </c>
      <c r="L363" s="12">
        <f t="shared" si="561"/>
        <v>0.88803864576000002</v>
      </c>
      <c r="M363" s="13">
        <f t="shared" si="562"/>
        <v>1.6000885377269441E-2</v>
      </c>
      <c r="N363" s="13">
        <f t="shared" si="563"/>
        <v>5.1956036107195402E-2</v>
      </c>
      <c r="O363" s="13">
        <f t="shared" si="564"/>
        <v>1.4209404581391338E-2</v>
      </c>
      <c r="P363" s="13">
        <f t="shared" si="565"/>
        <v>4.6138967943691461E-2</v>
      </c>
      <c r="Q363" s="13">
        <f t="shared" si="566"/>
        <v>8.4352510011944451E-2</v>
      </c>
      <c r="R363" s="13">
        <f t="shared" si="567"/>
        <v>6.3092502007573523E-3</v>
      </c>
      <c r="S363" s="13">
        <f t="shared" si="568"/>
        <v>3.3260727652188675E-2</v>
      </c>
      <c r="T363" s="13">
        <f t="shared" si="569"/>
        <v>7.4908288757463984E-2</v>
      </c>
      <c r="U363" s="13">
        <f t="shared" si="570"/>
        <v>2.0486593304739911E-2</v>
      </c>
      <c r="V363" s="13">
        <f t="shared" si="571"/>
        <v>1.0656463416762846E-2</v>
      </c>
      <c r="W363" s="13">
        <f t="shared" si="572"/>
        <v>9.1299574004386444E-2</v>
      </c>
      <c r="X363" s="13">
        <f t="shared" si="573"/>
        <v>8.107755005732023E-2</v>
      </c>
      <c r="Y363" s="13">
        <f t="shared" si="574"/>
        <v>3.5999998877220635E-2</v>
      </c>
      <c r="Z363" s="13">
        <f t="shared" si="575"/>
        <v>1.8676193346805229E-3</v>
      </c>
      <c r="AA363" s="13">
        <f t="shared" si="576"/>
        <v>6.0642955248590398E-3</v>
      </c>
      <c r="AB363" s="13">
        <f t="shared" si="577"/>
        <v>9.8456038470806084E-3</v>
      </c>
      <c r="AC363" s="13">
        <f t="shared" si="578"/>
        <v>1.9205117888258017E-3</v>
      </c>
      <c r="AD363" s="13">
        <f t="shared" si="579"/>
        <v>7.4114085747437428E-2</v>
      </c>
      <c r="AE363" s="13">
        <f t="shared" si="580"/>
        <v>6.5816172338894835E-2</v>
      </c>
      <c r="AF363" s="13">
        <f t="shared" si="581"/>
        <v>2.9223652276469475E-2</v>
      </c>
      <c r="AG363" s="13">
        <f t="shared" si="582"/>
        <v>8.6505775305856999E-3</v>
      </c>
      <c r="AH363" s="13">
        <f t="shared" si="583"/>
        <v>4.1462953619122078E-4</v>
      </c>
      <c r="AI363" s="13">
        <f t="shared" si="584"/>
        <v>1.346332196346062E-3</v>
      </c>
      <c r="AJ363" s="13">
        <f t="shared" si="585"/>
        <v>2.1858191767627267E-3</v>
      </c>
      <c r="AK363" s="13">
        <f t="shared" si="586"/>
        <v>2.3658378353032645E-3</v>
      </c>
      <c r="AL363" s="13">
        <f t="shared" si="587"/>
        <v>2.2151382194386223E-4</v>
      </c>
      <c r="AM363" s="13">
        <f t="shared" si="588"/>
        <v>4.8130763071596423E-2</v>
      </c>
      <c r="AN363" s="13">
        <f t="shared" si="589"/>
        <v>4.2741977657495898E-2</v>
      </c>
      <c r="AO363" s="13">
        <f t="shared" si="590"/>
        <v>1.8978263978033417E-2</v>
      </c>
      <c r="AP363" s="13">
        <f t="shared" si="591"/>
        <v>5.6178106139761971E-3</v>
      </c>
      <c r="AQ363" s="13">
        <f t="shared" si="592"/>
        <v>1.2472082324428936E-3</v>
      </c>
      <c r="AR363" s="13">
        <f t="shared" si="593"/>
        <v>7.3641410362269768E-5</v>
      </c>
      <c r="AS363" s="13">
        <f t="shared" si="594"/>
        <v>2.3911900407724878E-4</v>
      </c>
      <c r="AT363" s="13">
        <f t="shared" si="595"/>
        <v>3.8821838032172216E-4</v>
      </c>
      <c r="AU363" s="13">
        <f t="shared" si="596"/>
        <v>4.2019108547009638E-4</v>
      </c>
      <c r="AV363" s="13">
        <f t="shared" si="597"/>
        <v>3.4109773762299622E-4</v>
      </c>
      <c r="AW363" s="13">
        <f t="shared" si="598"/>
        <v>1.7742801394310085E-5</v>
      </c>
      <c r="AX363" s="13">
        <f t="shared" si="599"/>
        <v>2.6047346808770508E-2</v>
      </c>
      <c r="AY363" s="13">
        <f t="shared" si="600"/>
        <v>2.3131050585701616E-2</v>
      </c>
      <c r="AZ363" s="13">
        <f t="shared" si="601"/>
        <v>1.0270633418566259E-2</v>
      </c>
      <c r="BA363" s="13">
        <f t="shared" si="602"/>
        <v>3.0402397973736612E-3</v>
      </c>
      <c r="BB363" s="13">
        <f t="shared" si="603"/>
        <v>6.7496260811134045E-4</v>
      </c>
      <c r="BC363" s="13">
        <f t="shared" si="604"/>
        <v>1.1987857608916653E-4</v>
      </c>
      <c r="BD363" s="13">
        <f t="shared" si="605"/>
        <v>1.0899403054994406E-5</v>
      </c>
      <c r="BE363" s="13">
        <f t="shared" si="606"/>
        <v>3.53911527593733E-5</v>
      </c>
      <c r="BF363" s="13">
        <f t="shared" si="607"/>
        <v>5.7458820786673767E-5</v>
      </c>
      <c r="BG363" s="13">
        <f t="shared" si="608"/>
        <v>6.2190987083548104E-5</v>
      </c>
      <c r="BH363" s="13">
        <f t="shared" si="609"/>
        <v>5.0484662165087532E-5</v>
      </c>
      <c r="BI363" s="13">
        <f t="shared" si="610"/>
        <v>3.2785472409358179E-5</v>
      </c>
      <c r="BJ363" s="14">
        <f t="shared" si="611"/>
        <v>0.77739858105707604</v>
      </c>
      <c r="BK363" s="14">
        <f t="shared" si="612"/>
        <v>0.13133012058638371</v>
      </c>
      <c r="BL363" s="14">
        <f t="shared" si="613"/>
        <v>6.4939244319544898E-2</v>
      </c>
      <c r="BM363" s="14">
        <f t="shared" si="614"/>
        <v>0.73345520329112857</v>
      </c>
      <c r="BN363" s="14">
        <f t="shared" si="615"/>
        <v>0.21896705422224944</v>
      </c>
    </row>
    <row r="364" spans="1:66" x14ac:dyDescent="0.25">
      <c r="A364" t="s">
        <v>154</v>
      </c>
      <c r="B364" t="s">
        <v>159</v>
      </c>
      <c r="C364" t="s">
        <v>174</v>
      </c>
      <c r="D364" s="11">
        <v>44413</v>
      </c>
      <c r="E364" s="10">
        <f>VLOOKUP(A364,home!$A$2:$E$405,3,FALSE)</f>
        <v>1.3447</v>
      </c>
      <c r="F364" s="10">
        <f>VLOOKUP(B364,home!$B$2:$E$405,3,FALSE)</f>
        <v>0.82189999999999996</v>
      </c>
      <c r="G364" s="10">
        <f>VLOOKUP(C364,away!$B$2:$E$405,4,FALSE)</f>
        <v>0.74370000000000003</v>
      </c>
      <c r="H364" s="10">
        <f>VLOOKUP(A364,away!$A$2:$E$405,3,FALSE)</f>
        <v>1.05</v>
      </c>
      <c r="I364" s="10">
        <f>VLOOKUP(C364,away!$B$2:$E$405,3,FALSE)</f>
        <v>1.1028</v>
      </c>
      <c r="J364" s="10">
        <f>VLOOKUP(B364,home!$B$2:$E$405,4,FALSE)</f>
        <v>0.85209999999999997</v>
      </c>
      <c r="K364" s="12">
        <f t="shared" si="560"/>
        <v>0.82194388124099993</v>
      </c>
      <c r="L364" s="12">
        <f t="shared" si="561"/>
        <v>0.98668067399999992</v>
      </c>
      <c r="M364" s="13">
        <f t="shared" si="562"/>
        <v>0.16387938890285644</v>
      </c>
      <c r="N364" s="13">
        <f t="shared" si="563"/>
        <v>0.13469966097021707</v>
      </c>
      <c r="O364" s="13">
        <f t="shared" si="564"/>
        <v>0.16169662589737849</v>
      </c>
      <c r="P364" s="13">
        <f t="shared" si="565"/>
        <v>0.13290555227366524</v>
      </c>
      <c r="Q364" s="13">
        <f t="shared" si="566"/>
        <v>5.5357781069853534E-2</v>
      </c>
      <c r="R364" s="13">
        <f t="shared" si="567"/>
        <v>7.9771467911975633E-2</v>
      </c>
      <c r="S364" s="13">
        <f t="shared" si="568"/>
        <v>2.6946472560436925E-2</v>
      </c>
      <c r="T364" s="13">
        <f t="shared" si="569"/>
        <v>5.462045273714751E-2</v>
      </c>
      <c r="U364" s="13">
        <f t="shared" si="570"/>
        <v>6.5567669947861132E-2</v>
      </c>
      <c r="V364" s="13">
        <f t="shared" si="571"/>
        <v>2.428165034086245E-3</v>
      </c>
      <c r="W364" s="13">
        <f t="shared" si="572"/>
        <v>1.5166996476481655E-2</v>
      </c>
      <c r="X364" s="13">
        <f t="shared" si="573"/>
        <v>1.4964982305970541E-2</v>
      </c>
      <c r="Y364" s="13">
        <f t="shared" si="574"/>
        <v>7.3828294140265436E-3</v>
      </c>
      <c r="Z364" s="13">
        <f t="shared" si="575"/>
        <v>2.6236321908452494E-2</v>
      </c>
      <c r="AA364" s="13">
        <f t="shared" si="576"/>
        <v>2.1564784258921721E-2</v>
      </c>
      <c r="AB364" s="13">
        <f t="shared" si="577"/>
        <v>8.8625212359514701E-3</v>
      </c>
      <c r="AC364" s="13">
        <f t="shared" si="578"/>
        <v>1.2307702978519989E-4</v>
      </c>
      <c r="AD364" s="13">
        <f t="shared" si="579"/>
        <v>3.1166049876619746E-3</v>
      </c>
      <c r="AE364" s="13">
        <f t="shared" si="580"/>
        <v>3.0750939098180782E-3</v>
      </c>
      <c r="AF364" s="13">
        <f t="shared" si="581"/>
        <v>1.5170678657762983E-3</v>
      </c>
      <c r="AG364" s="13">
        <f t="shared" si="582"/>
        <v>4.9895384810263316E-4</v>
      </c>
      <c r="AH364" s="13">
        <f t="shared" si="583"/>
        <v>6.471717945978216E-3</v>
      </c>
      <c r="AI364" s="13">
        <f t="shared" si="584"/>
        <v>5.3193889668143668E-3</v>
      </c>
      <c r="AJ364" s="13">
        <f t="shared" si="585"/>
        <v>2.1861196066069767E-3</v>
      </c>
      <c r="AK364" s="13">
        <f t="shared" si="586"/>
        <v>5.9895587810386206E-4</v>
      </c>
      <c r="AL364" s="13">
        <f t="shared" si="587"/>
        <v>3.992599856593494E-6</v>
      </c>
      <c r="AM364" s="13">
        <f t="shared" si="588"/>
        <v>5.1233487997078865E-4</v>
      </c>
      <c r="AN364" s="13">
        <f t="shared" si="589"/>
        <v>5.0551092468328668E-4</v>
      </c>
      <c r="AO364" s="13">
        <f t="shared" si="590"/>
        <v>2.4938892994043425E-4</v>
      </c>
      <c r="AP364" s="13">
        <f t="shared" si="591"/>
        <v>8.2022412493922152E-5</v>
      </c>
      <c r="AQ364" s="13">
        <f t="shared" si="592"/>
        <v>2.0232482310652275E-5</v>
      </c>
      <c r="AR364" s="13">
        <f t="shared" si="593"/>
        <v>1.2771038049751368E-3</v>
      </c>
      <c r="AS364" s="13">
        <f t="shared" si="594"/>
        <v>1.0497076582089129E-3</v>
      </c>
      <c r="AT364" s="13">
        <f t="shared" si="595"/>
        <v>4.3140039337831747E-4</v>
      </c>
      <c r="AU364" s="13">
        <f t="shared" si="596"/>
        <v>1.1819563790075613E-4</v>
      </c>
      <c r="AV364" s="13">
        <f t="shared" si="597"/>
        <v>2.4287545340475827E-5</v>
      </c>
      <c r="AW364" s="13">
        <f t="shared" si="598"/>
        <v>8.9943974532606482E-8</v>
      </c>
      <c r="AX364" s="13">
        <f t="shared" si="599"/>
        <v>7.0185086623055279E-5</v>
      </c>
      <c r="AY364" s="13">
        <f t="shared" si="600"/>
        <v>6.9250268573984561E-5</v>
      </c>
      <c r="AZ364" s="13">
        <f t="shared" si="601"/>
        <v>3.4163950835630051E-5</v>
      </c>
      <c r="BA364" s="13">
        <f t="shared" si="602"/>
        <v>1.123630334566744E-5</v>
      </c>
      <c r="BB364" s="13">
        <f t="shared" si="603"/>
        <v>2.7716608395929002E-6</v>
      </c>
      <c r="BC364" s="13">
        <f t="shared" si="604"/>
        <v>5.4694883706178589E-7</v>
      </c>
      <c r="BD364" s="13">
        <f t="shared" si="605"/>
        <v>2.1001560717680534E-4</v>
      </c>
      <c r="BE364" s="13">
        <f t="shared" si="606"/>
        <v>1.7262104328408858E-4</v>
      </c>
      <c r="BF364" s="13">
        <f t="shared" si="607"/>
        <v>7.0942405150397199E-5</v>
      </c>
      <c r="BG364" s="13">
        <f t="shared" si="608"/>
        <v>1.9436891944629661E-5</v>
      </c>
      <c r="BH364" s="13">
        <f t="shared" si="609"/>
        <v>3.9940086010577062E-6</v>
      </c>
      <c r="BI364" s="13">
        <f t="shared" si="610"/>
        <v>6.5657018625266172E-7</v>
      </c>
      <c r="BJ364" s="14">
        <f t="shared" si="611"/>
        <v>0.29195806743350988</v>
      </c>
      <c r="BK364" s="14">
        <f t="shared" si="612"/>
        <v>0.32635589866926062</v>
      </c>
      <c r="BL364" s="14">
        <f t="shared" si="613"/>
        <v>0.35541761321573873</v>
      </c>
      <c r="BM364" s="14">
        <f t="shared" si="614"/>
        <v>0.27158826387641583</v>
      </c>
      <c r="BN364" s="14">
        <f t="shared" si="615"/>
        <v>0.72831047702594642</v>
      </c>
    </row>
    <row r="365" spans="1:66" x14ac:dyDescent="0.25">
      <c r="A365" t="s">
        <v>154</v>
      </c>
      <c r="B365" t="s">
        <v>161</v>
      </c>
      <c r="C365" t="s">
        <v>166</v>
      </c>
      <c r="D365" s="11">
        <v>44413</v>
      </c>
      <c r="E365" s="10">
        <f>VLOOKUP(A365,home!$A$2:$E$405,3,FALSE)</f>
        <v>1.3447</v>
      </c>
      <c r="F365" s="10">
        <f>VLOOKUP(B365,home!$B$2:$E$405,3,FALSE)</f>
        <v>0.58709999999999996</v>
      </c>
      <c r="G365" s="10">
        <f>VLOOKUP(C365,away!$B$2:$E$405,4,FALSE)</f>
        <v>1.2916000000000001</v>
      </c>
      <c r="H365" s="10">
        <f>VLOOKUP(A365,away!$A$2:$E$405,3,FALSE)</f>
        <v>1.05</v>
      </c>
      <c r="I365" s="10">
        <f>VLOOKUP(C365,away!$B$2:$E$405,3,FALSE)</f>
        <v>0.85209999999999997</v>
      </c>
      <c r="J365" s="10">
        <f>VLOOKUP(B365,home!$B$2:$E$405,4,FALSE)</f>
        <v>0.60150000000000003</v>
      </c>
      <c r="K365" s="12">
        <f t="shared" si="560"/>
        <v>1.019683804692</v>
      </c>
      <c r="L365" s="12">
        <f t="shared" si="561"/>
        <v>0.53816505749999999</v>
      </c>
      <c r="M365" s="13">
        <f t="shared" si="562"/>
        <v>0.21058858938834199</v>
      </c>
      <c r="N365" s="13">
        <f t="shared" si="563"/>
        <v>0.21473377405222591</v>
      </c>
      <c r="O365" s="13">
        <f t="shared" si="564"/>
        <v>0.11333142031702095</v>
      </c>
      <c r="P365" s="13">
        <f t="shared" si="565"/>
        <v>0.11556221386000816</v>
      </c>
      <c r="Q365" s="13">
        <f t="shared" si="566"/>
        <v>0.10948027586072299</v>
      </c>
      <c r="R365" s="13">
        <f t="shared" si="567"/>
        <v>3.0495505165733117E-2</v>
      </c>
      <c r="S365" s="13">
        <f t="shared" si="568"/>
        <v>1.5853927925315169E-2</v>
      </c>
      <c r="T365" s="13">
        <f t="shared" si="569"/>
        <v>5.8918458953701847E-2</v>
      </c>
      <c r="U365" s="13">
        <f t="shared" si="570"/>
        <v>3.1095772733399286E-2</v>
      </c>
      <c r="V365" s="13">
        <f t="shared" si="571"/>
        <v>9.6666364959270437E-4</v>
      </c>
      <c r="W365" s="13">
        <f t="shared" si="572"/>
        <v>3.7211754742797254E-2</v>
      </c>
      <c r="X365" s="13">
        <f t="shared" si="573"/>
        <v>2.0026066130833381E-2</v>
      </c>
      <c r="Y365" s="13">
        <f t="shared" si="574"/>
        <v>5.388664515399373E-3</v>
      </c>
      <c r="Z365" s="13">
        <f t="shared" si="575"/>
        <v>5.4705384303361032E-3</v>
      </c>
      <c r="AA365" s="13">
        <f t="shared" si="576"/>
        <v>5.5782194403589192E-3</v>
      </c>
      <c r="AB365" s="13">
        <f t="shared" si="577"/>
        <v>2.8440100111760307E-3</v>
      </c>
      <c r="AC365" s="13">
        <f t="shared" si="578"/>
        <v>3.3154037372523067E-5</v>
      </c>
      <c r="AD365" s="13">
        <f t="shared" si="579"/>
        <v>9.4860559138502699E-3</v>
      </c>
      <c r="AE365" s="13">
        <f t="shared" si="580"/>
        <v>5.1050638263254455E-3</v>
      </c>
      <c r="AF365" s="13">
        <f t="shared" si="581"/>
        <v>1.3736834838178013E-3</v>
      </c>
      <c r="AG365" s="13">
        <f t="shared" si="582"/>
        <v>2.4642281701853577E-4</v>
      </c>
      <c r="AH365" s="13">
        <f t="shared" si="583"/>
        <v>7.3601315722944701E-4</v>
      </c>
      <c r="AI365" s="13">
        <f t="shared" si="584"/>
        <v>7.5050069646709371E-4</v>
      </c>
      <c r="AJ365" s="13">
        <f t="shared" si="585"/>
        <v>3.8263670279878098E-4</v>
      </c>
      <c r="AK365" s="13">
        <f t="shared" si="586"/>
        <v>1.3005614964155439E-4</v>
      </c>
      <c r="AL365" s="13">
        <f t="shared" si="587"/>
        <v>7.2774198607710814E-7</v>
      </c>
      <c r="AM365" s="13">
        <f t="shared" si="588"/>
        <v>1.9345555171511783E-3</v>
      </c>
      <c r="AN365" s="13">
        <f t="shared" si="589"/>
        <v>1.041110181124606E-3</v>
      </c>
      <c r="AO365" s="13">
        <f t="shared" si="590"/>
        <v>2.8014456024437945E-4</v>
      </c>
      <c r="AP365" s="13">
        <f t="shared" si="591"/>
        <v>5.0254671124076224E-5</v>
      </c>
      <c r="AQ365" s="13">
        <f t="shared" si="592"/>
        <v>6.7613269937830167E-6</v>
      </c>
      <c r="AR365" s="13">
        <f t="shared" si="593"/>
        <v>7.9219312616228411E-5</v>
      </c>
      <c r="AS365" s="13">
        <f t="shared" si="594"/>
        <v>8.0778650093600742E-5</v>
      </c>
      <c r="AT365" s="13">
        <f t="shared" si="595"/>
        <v>4.1184340632663295E-5</v>
      </c>
      <c r="AU365" s="13">
        <f t="shared" si="596"/>
        <v>1.3998335050015148E-5</v>
      </c>
      <c r="AV365" s="13">
        <f t="shared" si="597"/>
        <v>3.568468885788206E-6</v>
      </c>
      <c r="AW365" s="13">
        <f t="shared" si="598"/>
        <v>1.1093177153591019E-8</v>
      </c>
      <c r="AX365" s="13">
        <f t="shared" si="599"/>
        <v>3.2877248835276878E-4</v>
      </c>
      <c r="AY365" s="13">
        <f t="shared" si="600"/>
        <v>1.7693386509878587E-4</v>
      </c>
      <c r="AZ365" s="13">
        <f t="shared" si="601"/>
        <v>4.7609811842292656E-5</v>
      </c>
      <c r="BA365" s="13">
        <f t="shared" si="602"/>
        <v>8.5406457092238688E-6</v>
      </c>
      <c r="BB365" s="13">
        <f t="shared" si="603"/>
        <v>1.1490692722978977E-6</v>
      </c>
      <c r="BC365" s="13">
        <f t="shared" si="604"/>
        <v>1.2367778619953631E-7</v>
      </c>
      <c r="BD365" s="13">
        <f t="shared" si="605"/>
        <v>7.1055109882038339E-6</v>
      </c>
      <c r="BE365" s="13">
        <f t="shared" si="606"/>
        <v>7.2453744787324981E-6</v>
      </c>
      <c r="BF365" s="13">
        <f t="shared" si="607"/>
        <v>3.6939955074461352E-6</v>
      </c>
      <c r="BG365" s="13">
        <f t="shared" si="608"/>
        <v>1.2555691311826104E-6</v>
      </c>
      <c r="BH365" s="13">
        <f t="shared" si="609"/>
        <v>3.2007087718452823E-7</v>
      </c>
      <c r="BI365" s="13">
        <f t="shared" si="610"/>
        <v>6.5274217963725129E-8</v>
      </c>
      <c r="BJ365" s="14">
        <f t="shared" si="611"/>
        <v>0.46584617611139234</v>
      </c>
      <c r="BK365" s="14">
        <f t="shared" si="612"/>
        <v>0.34318221046771535</v>
      </c>
      <c r="BL365" s="14">
        <f t="shared" si="613"/>
        <v>0.18558256927630426</v>
      </c>
      <c r="BM365" s="14">
        <f t="shared" si="614"/>
        <v>0.20571279286977345</v>
      </c>
      <c r="BN365" s="14">
        <f t="shared" si="615"/>
        <v>0.7941917786440531</v>
      </c>
    </row>
    <row r="366" spans="1:66" x14ac:dyDescent="0.25">
      <c r="A366" t="s">
        <v>154</v>
      </c>
      <c r="B366" t="s">
        <v>163</v>
      </c>
      <c r="C366" t="s">
        <v>156</v>
      </c>
      <c r="D366" s="11">
        <v>44413</v>
      </c>
      <c r="E366" s="10">
        <f>VLOOKUP(A366,home!$A$2:$E$405,3,FALSE)</f>
        <v>1.3447</v>
      </c>
      <c r="F366" s="10">
        <f>VLOOKUP(B366,home!$B$2:$E$405,3,FALSE)</f>
        <v>1.4873000000000001</v>
      </c>
      <c r="G366" s="10">
        <f>VLOOKUP(C366,away!$B$2:$E$405,4,FALSE)</f>
        <v>0.82189999999999996</v>
      </c>
      <c r="H366" s="10">
        <f>VLOOKUP(A366,away!$A$2:$E$405,3,FALSE)</f>
        <v>1.05</v>
      </c>
      <c r="I366" s="10">
        <f>VLOOKUP(C366,away!$B$2:$E$405,3,FALSE)</f>
        <v>0.80200000000000005</v>
      </c>
      <c r="J366" s="10">
        <f>VLOOKUP(B366,home!$B$2:$E$405,4,FALSE)</f>
        <v>0.90229999999999999</v>
      </c>
      <c r="K366" s="12">
        <f t="shared" si="560"/>
        <v>1.6437772415890002</v>
      </c>
      <c r="L366" s="12">
        <f t="shared" si="561"/>
        <v>0.75982683000000006</v>
      </c>
      <c r="M366" s="13">
        <f t="shared" si="562"/>
        <v>9.0391587766975839E-2</v>
      </c>
      <c r="N366" s="13">
        <f t="shared" si="563"/>
        <v>0.14858363480244954</v>
      </c>
      <c r="O366" s="13">
        <f t="shared" si="564"/>
        <v>6.868195359164804E-2</v>
      </c>
      <c r="P366" s="13">
        <f t="shared" si="565"/>
        <v>0.11289783222182294</v>
      </c>
      <c r="Q366" s="13">
        <f t="shared" si="566"/>
        <v>0.12211919868041898</v>
      </c>
      <c r="R366" s="13">
        <f t="shared" si="567"/>
        <v>2.6093195537874522E-2</v>
      </c>
      <c r="S366" s="13">
        <f t="shared" si="568"/>
        <v>3.5251954399908074E-2</v>
      </c>
      <c r="T366" s="13">
        <f t="shared" si="569"/>
        <v>9.2789443615482942E-2</v>
      </c>
      <c r="U366" s="13">
        <f t="shared" si="570"/>
        <v>4.289140098548979E-2</v>
      </c>
      <c r="V366" s="13">
        <f t="shared" si="571"/>
        <v>4.8921332561659269E-3</v>
      </c>
      <c r="W366" s="13">
        <f t="shared" si="572"/>
        <v>6.6912253183986026E-2</v>
      </c>
      <c r="X366" s="13">
        <f t="shared" si="573"/>
        <v>5.0841725224945511E-2</v>
      </c>
      <c r="Y366" s="13">
        <f t="shared" si="574"/>
        <v>1.9315453454700694E-2</v>
      </c>
      <c r="Z366" s="13">
        <f t="shared" si="575"/>
        <v>6.6087700167044485E-3</v>
      </c>
      <c r="AA366" s="13">
        <f t="shared" si="576"/>
        <v>1.0863345748354529E-2</v>
      </c>
      <c r="AB366" s="13">
        <f t="shared" si="577"/>
        <v>8.9284602543289026E-3</v>
      </c>
      <c r="AC366" s="13">
        <f t="shared" si="578"/>
        <v>3.8188788719563073E-4</v>
      </c>
      <c r="AD366" s="13">
        <f t="shared" si="579"/>
        <v>2.7497209741819347E-2</v>
      </c>
      <c r="AE366" s="13">
        <f t="shared" si="580"/>
        <v>2.0893117711971717E-2</v>
      </c>
      <c r="AF366" s="13">
        <f t="shared" si="581"/>
        <v>7.937575699952161E-3</v>
      </c>
      <c r="AG366" s="13">
        <f t="shared" si="582"/>
        <v>2.0103943273265608E-3</v>
      </c>
      <c r="AH366" s="13">
        <f t="shared" si="583"/>
        <v>1.2553801929978969E-3</v>
      </c>
      <c r="AI366" s="13">
        <f t="shared" si="584"/>
        <v>2.0635653907915496E-3</v>
      </c>
      <c r="AJ366" s="13">
        <f t="shared" si="585"/>
        <v>1.6960209129569309E-3</v>
      </c>
      <c r="AK366" s="13">
        <f t="shared" si="586"/>
        <v>9.2929352599253336E-4</v>
      </c>
      <c r="AL366" s="13">
        <f t="shared" si="587"/>
        <v>1.9078905761586989E-5</v>
      </c>
      <c r="AM366" s="13">
        <f t="shared" si="588"/>
        <v>9.039857516160401E-3</v>
      </c>
      <c r="AN366" s="13">
        <f t="shared" si="589"/>
        <v>6.868726280155832E-3</v>
      </c>
      <c r="AO366" s="13">
        <f t="shared" si="590"/>
        <v>2.6095212577942491E-3</v>
      </c>
      <c r="AP366" s="13">
        <f t="shared" si="591"/>
        <v>6.6092808837580578E-4</v>
      </c>
      <c r="AQ366" s="13">
        <f t="shared" si="592"/>
        <v>1.2554772356213707E-4</v>
      </c>
      <c r="AR366" s="13">
        <f t="shared" si="593"/>
        <v>1.9077431049807612E-4</v>
      </c>
      <c r="AS366" s="13">
        <f t="shared" si="594"/>
        <v>3.1359046987657096E-4</v>
      </c>
      <c r="AT366" s="13">
        <f t="shared" si="595"/>
        <v>2.5773643878115421E-4</v>
      </c>
      <c r="AU366" s="13">
        <f t="shared" si="596"/>
        <v>1.4122043079888588E-4</v>
      </c>
      <c r="AV366" s="13">
        <f t="shared" si="597"/>
        <v>5.8033732548650759E-5</v>
      </c>
      <c r="AW366" s="13">
        <f t="shared" si="598"/>
        <v>6.6192464330260453E-7</v>
      </c>
      <c r="AX366" s="13">
        <f t="shared" si="599"/>
        <v>2.476585342045287E-3</v>
      </c>
      <c r="AY366" s="13">
        <f t="shared" si="600"/>
        <v>1.8817759896707362E-3</v>
      </c>
      <c r="AZ366" s="13">
        <f t="shared" si="601"/>
        <v>7.149119425008142E-4</v>
      </c>
      <c r="BA366" s="13">
        <f t="shared" si="602"/>
        <v>1.8106975833317868E-4</v>
      </c>
      <c r="BB366" s="13">
        <f t="shared" si="603"/>
        <v>3.4395415120791303E-5</v>
      </c>
      <c r="BC366" s="13">
        <f t="shared" si="604"/>
        <v>5.2269118475529865E-6</v>
      </c>
      <c r="BD366" s="13">
        <f t="shared" si="605"/>
        <v>2.4159239931864805E-5</v>
      </c>
      <c r="BE366" s="13">
        <f t="shared" si="606"/>
        <v>3.9712408774087552E-5</v>
      </c>
      <c r="BF366" s="13">
        <f t="shared" si="607"/>
        <v>3.263917687576223E-5</v>
      </c>
      <c r="BG366" s="13">
        <f t="shared" si="608"/>
        <v>1.7883845377525298E-5</v>
      </c>
      <c r="BH366" s="13">
        <f t="shared" si="609"/>
        <v>7.349264505918185E-6</v>
      </c>
      <c r="BI366" s="13">
        <f t="shared" si="610"/>
        <v>2.4161107474492288E-6</v>
      </c>
      <c r="BJ366" s="14">
        <f t="shared" si="611"/>
        <v>0.58349855266862005</v>
      </c>
      <c r="BK366" s="14">
        <f t="shared" si="612"/>
        <v>0.24571625042750073</v>
      </c>
      <c r="BL366" s="14">
        <f t="shared" si="613"/>
        <v>0.16448813156915065</v>
      </c>
      <c r="BM366" s="14">
        <f t="shared" si="614"/>
        <v>0.42966318801575892</v>
      </c>
      <c r="BN366" s="14">
        <f t="shared" si="615"/>
        <v>0.56876740260118974</v>
      </c>
    </row>
    <row r="367" spans="1:66" x14ac:dyDescent="0.25">
      <c r="A367" t="s">
        <v>154</v>
      </c>
      <c r="B367" t="s">
        <v>165</v>
      </c>
      <c r="C367" t="s">
        <v>172</v>
      </c>
      <c r="D367" s="11">
        <v>44413</v>
      </c>
      <c r="E367" s="10">
        <f>VLOOKUP(A367,home!$A$2:$E$405,3,FALSE)</f>
        <v>1.3447</v>
      </c>
      <c r="F367" s="10">
        <f>VLOOKUP(B367,home!$B$2:$E$405,3,FALSE)</f>
        <v>0.82189999999999996</v>
      </c>
      <c r="G367" s="10">
        <f>VLOOKUP(C367,away!$B$2:$E$405,4,FALSE)</f>
        <v>1.1741999999999999</v>
      </c>
      <c r="H367" s="10">
        <f>VLOOKUP(A367,away!$A$2:$E$405,3,FALSE)</f>
        <v>1.05</v>
      </c>
      <c r="I367" s="10">
        <f>VLOOKUP(C367,away!$B$2:$E$405,3,FALSE)</f>
        <v>0.80200000000000005</v>
      </c>
      <c r="J367" s="10">
        <f>VLOOKUP(B367,home!$B$2:$E$405,4,FALSE)</f>
        <v>1.3533999999999999</v>
      </c>
      <c r="K367" s="12">
        <f t="shared" si="560"/>
        <v>1.2977363256059997</v>
      </c>
      <c r="L367" s="12">
        <f t="shared" si="561"/>
        <v>1.1396981400000001</v>
      </c>
      <c r="M367" s="13">
        <f t="shared" si="562"/>
        <v>8.7384752714590341E-2</v>
      </c>
      <c r="N367" s="13">
        <f t="shared" si="563"/>
        <v>0.11340236790182139</v>
      </c>
      <c r="O367" s="13">
        <f t="shared" si="564"/>
        <v>9.9592240133178592E-2</v>
      </c>
      <c r="P367" s="13">
        <f t="shared" si="565"/>
        <v>0.12924446776930157</v>
      </c>
      <c r="Q367" s="13">
        <f t="shared" si="566"/>
        <v>7.3583186117964744E-2</v>
      </c>
      <c r="R367" s="13">
        <f t="shared" si="567"/>
        <v>5.6752545419108513E-2</v>
      </c>
      <c r="S367" s="13">
        <f t="shared" si="568"/>
        <v>4.7789036216443398E-2</v>
      </c>
      <c r="T367" s="13">
        <f t="shared" si="569"/>
        <v>8.3862620353918255E-2</v>
      </c>
      <c r="U367" s="13">
        <f t="shared" si="570"/>
        <v>7.3649839760981495E-2</v>
      </c>
      <c r="V367" s="13">
        <f t="shared" si="571"/>
        <v>7.8534785775058128E-3</v>
      </c>
      <c r="W367" s="13">
        <f t="shared" si="572"/>
        <v>3.1830524526369988E-2</v>
      </c>
      <c r="X367" s="13">
        <f t="shared" si="573"/>
        <v>3.6277189597928271E-2</v>
      </c>
      <c r="Y367" s="13">
        <f t="shared" si="574"/>
        <v>2.0672522754593102E-2</v>
      </c>
      <c r="Z367" s="13">
        <f t="shared" si="575"/>
        <v>2.1560256818141166E-2</v>
      </c>
      <c r="AA367" s="13">
        <f t="shared" si="576"/>
        <v>2.7979528462296219E-2</v>
      </c>
      <c r="AB367" s="13">
        <f t="shared" si="577"/>
        <v>1.8155025229424394E-2</v>
      </c>
      <c r="AC367" s="13">
        <f t="shared" si="578"/>
        <v>7.2596951080994743E-4</v>
      </c>
      <c r="AD367" s="13">
        <f t="shared" si="579"/>
        <v>1.0326906985240764E-2</v>
      </c>
      <c r="AE367" s="13">
        <f t="shared" si="580"/>
        <v>1.1769556683031909E-2</v>
      </c>
      <c r="AF367" s="13">
        <f t="shared" si="581"/>
        <v>6.7068709301380197E-3</v>
      </c>
      <c r="AG367" s="13">
        <f t="shared" si="582"/>
        <v>2.5479361080994571E-3</v>
      </c>
      <c r="AH367" s="13">
        <f t="shared" si="583"/>
        <v>6.1430461483894493E-3</v>
      </c>
      <c r="AI367" s="13">
        <f t="shared" si="584"/>
        <v>7.9720541366390136E-3</v>
      </c>
      <c r="AJ367" s="13">
        <f t="shared" si="585"/>
        <v>5.1728121214070126E-3</v>
      </c>
      <c r="AK367" s="13">
        <f t="shared" si="586"/>
        <v>2.2376487318283046E-3</v>
      </c>
      <c r="AL367" s="13">
        <f t="shared" si="587"/>
        <v>4.2949159951427461E-5</v>
      </c>
      <c r="AM367" s="13">
        <f t="shared" si="588"/>
        <v>2.6803204651802562E-3</v>
      </c>
      <c r="AN367" s="13">
        <f t="shared" si="589"/>
        <v>3.0547562487698737E-3</v>
      </c>
      <c r="AO367" s="13">
        <f t="shared" si="590"/>
        <v>1.7407500074382014E-3</v>
      </c>
      <c r="AP367" s="13">
        <f t="shared" si="591"/>
        <v>6.6130984856076821E-4</v>
      </c>
      <c r="AQ367" s="13">
        <f t="shared" si="592"/>
        <v>1.8842340109209726E-4</v>
      </c>
      <c r="AR367" s="13">
        <f t="shared" si="593"/>
        <v>1.4002436538507244E-3</v>
      </c>
      <c r="AS367" s="13">
        <f t="shared" si="594"/>
        <v>1.8171470543013586E-3</v>
      </c>
      <c r="AT367" s="13">
        <f t="shared" si="595"/>
        <v>1.1790888706674058E-3</v>
      </c>
      <c r="AU367" s="13">
        <f t="shared" si="596"/>
        <v>5.1004881952761573E-4</v>
      </c>
      <c r="AV367" s="13">
        <f t="shared" si="597"/>
        <v>1.6547722023336147E-4</v>
      </c>
      <c r="AW367" s="13">
        <f t="shared" si="598"/>
        <v>1.7645276736316917E-6</v>
      </c>
      <c r="AX367" s="13">
        <f t="shared" si="599"/>
        <v>5.7972487198826479E-4</v>
      </c>
      <c r="AY367" s="13">
        <f t="shared" si="600"/>
        <v>6.6071135831676365E-4</v>
      </c>
      <c r="AZ367" s="13">
        <f t="shared" si="601"/>
        <v>3.7650575307524465E-4</v>
      </c>
      <c r="BA367" s="13">
        <f t="shared" si="602"/>
        <v>1.4303430215971855E-4</v>
      </c>
      <c r="BB367" s="13">
        <f t="shared" si="603"/>
        <v>4.0753982031907291E-5</v>
      </c>
      <c r="BC367" s="13">
        <f t="shared" si="604"/>
        <v>9.2894475038716363E-6</v>
      </c>
      <c r="BD367" s="13">
        <f t="shared" si="605"/>
        <v>2.6597584797341252E-4</v>
      </c>
      <c r="BE367" s="13">
        <f t="shared" si="606"/>
        <v>3.4516651964895635E-4</v>
      </c>
      <c r="BF367" s="13">
        <f t="shared" si="607"/>
        <v>2.2396756546572391E-4</v>
      </c>
      <c r="BG367" s="13">
        <f t="shared" si="608"/>
        <v>9.6883615154136587E-5</v>
      </c>
      <c r="BH367" s="13">
        <f t="shared" si="609"/>
        <v>3.143234668538875E-5</v>
      </c>
      <c r="BI367" s="13">
        <f t="shared" si="610"/>
        <v>8.1581796185340632E-6</v>
      </c>
      <c r="BJ367" s="14">
        <f t="shared" si="611"/>
        <v>0.40111526164522271</v>
      </c>
      <c r="BK367" s="14">
        <f t="shared" si="612"/>
        <v>0.27370136530691919</v>
      </c>
      <c r="BL367" s="14">
        <f t="shared" si="613"/>
        <v>0.30369832983637962</v>
      </c>
      <c r="BM367" s="14">
        <f t="shared" si="614"/>
        <v>0.43945670672005455</v>
      </c>
      <c r="BN367" s="14">
        <f t="shared" si="615"/>
        <v>0.55995956005596526</v>
      </c>
    </row>
    <row r="368" spans="1:66" x14ac:dyDescent="0.25">
      <c r="A368" t="s">
        <v>154</v>
      </c>
      <c r="B368" t="s">
        <v>167</v>
      </c>
      <c r="C368" t="s">
        <v>158</v>
      </c>
      <c r="D368" s="11">
        <v>44413</v>
      </c>
      <c r="E368" s="10">
        <f>VLOOKUP(A368,home!$A$2:$E$405,3,FALSE)</f>
        <v>1.3447</v>
      </c>
      <c r="F368" s="10">
        <f>VLOOKUP(B368,home!$B$2:$E$405,3,FALSE)</f>
        <v>1.4481999999999999</v>
      </c>
      <c r="G368" s="10">
        <f>VLOOKUP(C368,away!$B$2:$E$405,4,FALSE)</f>
        <v>0.58709999999999996</v>
      </c>
      <c r="H368" s="10">
        <f>VLOOKUP(A368,away!$A$2:$E$405,3,FALSE)</f>
        <v>1.05</v>
      </c>
      <c r="I368" s="10">
        <f>VLOOKUP(C368,away!$B$2:$E$405,3,FALSE)</f>
        <v>1.0526</v>
      </c>
      <c r="J368" s="10">
        <f>VLOOKUP(B368,home!$B$2:$E$405,4,FALSE)</f>
        <v>0.4511</v>
      </c>
      <c r="K368" s="12">
        <f t="shared" si="560"/>
        <v>1.1433153344339999</v>
      </c>
      <c r="L368" s="12">
        <f t="shared" si="561"/>
        <v>0.49856925299999999</v>
      </c>
      <c r="M368" s="13">
        <f t="shared" si="562"/>
        <v>0.19361481420097557</v>
      </c>
      <c r="N368" s="13">
        <f t="shared" si="563"/>
        <v>0.22136278604956514</v>
      </c>
      <c r="O368" s="13">
        <f t="shared" si="564"/>
        <v>9.6530393285914173E-2</v>
      </c>
      <c r="P368" s="13">
        <f t="shared" si="565"/>
        <v>0.11036467888273049</v>
      </c>
      <c r="Q368" s="13">
        <f t="shared" si="566"/>
        <v>0.12654373388175028</v>
      </c>
      <c r="R368" s="13">
        <f t="shared" si="567"/>
        <v>2.4063543036177221E-2</v>
      </c>
      <c r="S368" s="13">
        <f t="shared" si="568"/>
        <v>1.572757022126002E-2</v>
      </c>
      <c r="T368" s="13">
        <f t="shared" si="569"/>
        <v>6.3090814873255019E-2</v>
      </c>
      <c r="U368" s="13">
        <f t="shared" si="570"/>
        <v>2.7512217754073909E-2</v>
      </c>
      <c r="V368" s="13">
        <f t="shared" si="571"/>
        <v>9.9611766924290082E-4</v>
      </c>
      <c r="W368" s="13">
        <f t="shared" si="572"/>
        <v>4.8226463807846801E-2</v>
      </c>
      <c r="X368" s="13">
        <f t="shared" si="573"/>
        <v>2.4044232035509712E-2</v>
      </c>
      <c r="Y368" s="13">
        <f t="shared" si="574"/>
        <v>5.9938574024513726E-3</v>
      </c>
      <c r="Z368" s="13">
        <f t="shared" si="575"/>
        <v>3.9991142253600785E-3</v>
      </c>
      <c r="AA368" s="13">
        <f t="shared" si="576"/>
        <v>4.5722486180073242E-3</v>
      </c>
      <c r="AB368" s="13">
        <f t="shared" si="577"/>
        <v>2.6137609789062192E-3</v>
      </c>
      <c r="AC368" s="13">
        <f t="shared" si="578"/>
        <v>3.5488053674088648E-5</v>
      </c>
      <c r="AD368" s="13">
        <f t="shared" si="579"/>
        <v>1.3784513899259398E-2</v>
      </c>
      <c r="AE368" s="13">
        <f t="shared" si="580"/>
        <v>6.8725347977218743E-3</v>
      </c>
      <c r="AF368" s="13">
        <f t="shared" si="581"/>
        <v>1.7132172701583503E-3</v>
      </c>
      <c r="AG368" s="13">
        <f t="shared" si="582"/>
        <v>2.8471915153651609E-4</v>
      </c>
      <c r="AH368" s="13">
        <f t="shared" si="583"/>
        <v>4.9845884799986175E-4</v>
      </c>
      <c r="AI368" s="13">
        <f t="shared" si="584"/>
        <v>5.6989564450254829E-4</v>
      </c>
      <c r="AJ368" s="13">
        <f t="shared" si="585"/>
        <v>3.2578521469345549E-4</v>
      </c>
      <c r="AK368" s="13">
        <f t="shared" si="586"/>
        <v>1.2415841056363349E-4</v>
      </c>
      <c r="AL368" s="13">
        <f t="shared" si="587"/>
        <v>8.091586718872393E-7</v>
      </c>
      <c r="AM368" s="13">
        <f t="shared" si="588"/>
        <v>3.1520092237483769E-3</v>
      </c>
      <c r="AN368" s="13">
        <f t="shared" si="589"/>
        <v>1.571494884133338E-3</v>
      </c>
      <c r="AO368" s="13">
        <f t="shared" si="590"/>
        <v>3.9174951523783991E-4</v>
      </c>
      <c r="AP368" s="13">
        <f t="shared" si="591"/>
        <v>6.5104754391747359E-5</v>
      </c>
      <c r="AQ368" s="13">
        <f t="shared" si="592"/>
        <v>8.1148071909604827E-6</v>
      </c>
      <c r="AR368" s="13">
        <f t="shared" si="593"/>
        <v>4.9703251099706317E-5</v>
      </c>
      <c r="AS368" s="13">
        <f t="shared" si="594"/>
        <v>5.6826489153517802E-5</v>
      </c>
      <c r="AT368" s="13">
        <f t="shared" si="595"/>
        <v>3.2485298225632142E-5</v>
      </c>
      <c r="AU368" s="13">
        <f t="shared" si="596"/>
        <v>1.238031320167561E-5</v>
      </c>
      <c r="AV368" s="13">
        <f t="shared" si="597"/>
        <v>3.5386504821428558E-6</v>
      </c>
      <c r="AW368" s="13">
        <f t="shared" si="598"/>
        <v>1.2812170585613548E-8</v>
      </c>
      <c r="AX368" s="13">
        <f t="shared" si="599"/>
        <v>6.0062341329815384E-4</v>
      </c>
      <c r="AY368" s="13">
        <f t="shared" si="600"/>
        <v>2.9945236650237079E-4</v>
      </c>
      <c r="AZ368" s="13">
        <f t="shared" si="601"/>
        <v>7.4648871338084605E-5</v>
      </c>
      <c r="BA368" s="13">
        <f t="shared" si="602"/>
        <v>1.2405877340107323E-5</v>
      </c>
      <c r="BB368" s="13">
        <f t="shared" si="603"/>
        <v>1.5462972495667332E-6</v>
      </c>
      <c r="BC368" s="13">
        <f t="shared" si="604"/>
        <v>1.5418725292648812E-7</v>
      </c>
      <c r="BD368" s="13">
        <f t="shared" si="605"/>
        <v>4.1300854620753364E-6</v>
      </c>
      <c r="BE368" s="13">
        <f t="shared" si="606"/>
        <v>4.7219900413136644E-6</v>
      </c>
      <c r="BF368" s="13">
        <f t="shared" si="607"/>
        <v>2.6993618116392753E-6</v>
      </c>
      <c r="BG368" s="13">
        <f t="shared" si="608"/>
        <v>1.0287405841442417E-6</v>
      </c>
      <c r="BH368" s="13">
        <f t="shared" si="609"/>
        <v>2.9404372125167573E-7</v>
      </c>
      <c r="BI368" s="13">
        <f t="shared" si="610"/>
        <v>6.7236939100215524E-8</v>
      </c>
      <c r="BJ368" s="14">
        <f t="shared" si="611"/>
        <v>0.51809417736673791</v>
      </c>
      <c r="BK368" s="14">
        <f t="shared" si="612"/>
        <v>0.32103893055305738</v>
      </c>
      <c r="BL368" s="14">
        <f t="shared" si="613"/>
        <v>0.15697833725156052</v>
      </c>
      <c r="BM368" s="14">
        <f t="shared" si="614"/>
        <v>0.22733117050527121</v>
      </c>
      <c r="BN368" s="14">
        <f t="shared" si="615"/>
        <v>0.77247994933711273</v>
      </c>
    </row>
    <row r="369" spans="1:66" x14ac:dyDescent="0.25">
      <c r="A369" t="s">
        <v>154</v>
      </c>
      <c r="B369" t="s">
        <v>169</v>
      </c>
      <c r="C369" t="s">
        <v>164</v>
      </c>
      <c r="D369" s="11">
        <v>44413</v>
      </c>
      <c r="E369" s="10">
        <f>VLOOKUP(A369,home!$A$2:$E$405,3,FALSE)</f>
        <v>1.3447</v>
      </c>
      <c r="F369" s="10">
        <f>VLOOKUP(B369,home!$B$2:$E$405,3,FALSE)</f>
        <v>0.74370000000000003</v>
      </c>
      <c r="G369" s="10">
        <f>VLOOKUP(C369,away!$B$2:$E$405,4,FALSE)</f>
        <v>1.0568</v>
      </c>
      <c r="H369" s="10">
        <f>VLOOKUP(A369,away!$A$2:$E$405,3,FALSE)</f>
        <v>1.05</v>
      </c>
      <c r="I369" s="10">
        <f>VLOOKUP(C369,away!$B$2:$E$405,3,FALSE)</f>
        <v>0.5514</v>
      </c>
      <c r="J369" s="10">
        <f>VLOOKUP(B369,home!$B$2:$E$405,4,FALSE)</f>
        <v>1.1529</v>
      </c>
      <c r="K369" s="12">
        <f t="shared" si="560"/>
        <v>1.0568564225520001</v>
      </c>
      <c r="L369" s="12">
        <f t="shared" si="561"/>
        <v>0.66749451299999996</v>
      </c>
      <c r="M369" s="13">
        <f t="shared" si="562"/>
        <v>0.17828873510530371</v>
      </c>
      <c r="N369" s="13">
        <f t="shared" si="563"/>
        <v>0.18842559476471243</v>
      </c>
      <c r="O369" s="13">
        <f t="shared" si="564"/>
        <v>0.11900675241250071</v>
      </c>
      <c r="P369" s="13">
        <f t="shared" si="565"/>
        <v>0.12577305061420707</v>
      </c>
      <c r="Q369" s="13">
        <f t="shared" si="566"/>
        <v>9.9569400000133437E-2</v>
      </c>
      <c r="R369" s="13">
        <f t="shared" si="567"/>
        <v>3.9718177122646858E-2</v>
      </c>
      <c r="S369" s="13">
        <f t="shared" si="568"/>
        <v>2.2181519560757316E-2</v>
      </c>
      <c r="T369" s="13">
        <f t="shared" si="569"/>
        <v>6.6462028162791259E-2</v>
      </c>
      <c r="U369" s="13">
        <f t="shared" si="570"/>
        <v>4.1976410584127245E-2</v>
      </c>
      <c r="V369" s="13">
        <f t="shared" si="571"/>
        <v>1.7386512456682992E-3</v>
      </c>
      <c r="W369" s="13">
        <f t="shared" si="572"/>
        <v>3.5076853293263384E-2</v>
      </c>
      <c r="X369" s="13">
        <f t="shared" si="573"/>
        <v>2.3413607106559285E-2</v>
      </c>
      <c r="Y369" s="13">
        <f t="shared" si="574"/>
        <v>7.8142271365830643E-3</v>
      </c>
      <c r="Z369" s="13">
        <f t="shared" si="575"/>
        <v>8.8372217652429707E-3</v>
      </c>
      <c r="AA369" s="13">
        <f t="shared" si="576"/>
        <v>9.3396745801133559E-3</v>
      </c>
      <c r="AB369" s="13">
        <f t="shared" si="577"/>
        <v>4.9353475322692275E-3</v>
      </c>
      <c r="AC369" s="13">
        <f t="shared" si="578"/>
        <v>7.6657770537470995E-5</v>
      </c>
      <c r="AD369" s="13">
        <f t="shared" si="579"/>
        <v>9.2677994214749176E-3</v>
      </c>
      <c r="AE369" s="13">
        <f t="shared" si="580"/>
        <v>6.1862052614190819E-3</v>
      </c>
      <c r="AF369" s="13">
        <f t="shared" si="581"/>
        <v>2.0646290341444838E-3</v>
      </c>
      <c r="AG369" s="13">
        <f t="shared" si="582"/>
        <v>4.5937618389064425E-4</v>
      </c>
      <c r="AH369" s="13">
        <f t="shared" si="583"/>
        <v>1.4746992596159638E-3</v>
      </c>
      <c r="AI369" s="13">
        <f t="shared" si="584"/>
        <v>1.5585453838578105E-3</v>
      </c>
      <c r="AJ369" s="13">
        <f t="shared" si="585"/>
        <v>8.2357934938444971E-4</v>
      </c>
      <c r="AK369" s="13">
        <f t="shared" si="586"/>
        <v>2.9013504162605114E-4</v>
      </c>
      <c r="AL369" s="13">
        <f t="shared" si="587"/>
        <v>2.1631162839507525E-6</v>
      </c>
      <c r="AM369" s="13">
        <f t="shared" si="588"/>
        <v>1.9589466683018961E-3</v>
      </c>
      <c r="AN369" s="13">
        <f t="shared" si="589"/>
        <v>1.3075861523511468E-3</v>
      </c>
      <c r="AO369" s="13">
        <f t="shared" si="590"/>
        <v>4.3640329098458617E-4</v>
      </c>
      <c r="AP369" s="13">
        <f t="shared" si="591"/>
        <v>9.709893406245123E-5</v>
      </c>
      <c r="AQ369" s="13">
        <f t="shared" si="592"/>
        <v>1.6203251426208745E-5</v>
      </c>
      <c r="AR369" s="13">
        <f t="shared" si="593"/>
        <v>1.968707328237637E-4</v>
      </c>
      <c r="AS369" s="13">
        <f t="shared" si="594"/>
        <v>2.0806409839731348E-4</v>
      </c>
      <c r="AT369" s="13">
        <f t="shared" si="595"/>
        <v>1.0994693934684603E-4</v>
      </c>
      <c r="AU369" s="13">
        <f t="shared" si="596"/>
        <v>3.8732709662883147E-5</v>
      </c>
      <c r="AV369" s="13">
        <f t="shared" si="597"/>
        <v>1.0233728242514989E-5</v>
      </c>
      <c r="AW369" s="13">
        <f t="shared" si="598"/>
        <v>4.2387817607748595E-8</v>
      </c>
      <c r="AX369" s="13">
        <f t="shared" si="599"/>
        <v>3.450542279719502E-4</v>
      </c>
      <c r="AY369" s="13">
        <f t="shared" si="600"/>
        <v>2.3032180385872787E-4</v>
      </c>
      <c r="AZ369" s="13">
        <f t="shared" si="601"/>
        <v>7.6869270149981526E-5</v>
      </c>
      <c r="BA369" s="13">
        <f t="shared" si="602"/>
        <v>1.7103272014475789E-5</v>
      </c>
      <c r="BB369" s="13">
        <f t="shared" si="603"/>
        <v>2.8540850560022606E-6</v>
      </c>
      <c r="BC369" s="13">
        <f t="shared" si="604"/>
        <v>3.8101722290336137E-7</v>
      </c>
      <c r="BD369" s="13">
        <f t="shared" si="605"/>
        <v>2.1901688988358539E-5</v>
      </c>
      <c r="BE369" s="13">
        <f t="shared" si="606"/>
        <v>2.3146940672083133E-5</v>
      </c>
      <c r="BF369" s="13">
        <f t="shared" si="607"/>
        <v>1.2231496455860585E-5</v>
      </c>
      <c r="BG369" s="13">
        <f t="shared" si="608"/>
        <v>4.3089785289327626E-6</v>
      </c>
      <c r="BH369" s="13">
        <f t="shared" si="609"/>
        <v>1.1384929082353145E-6</v>
      </c>
      <c r="BI369" s="13">
        <f t="shared" si="610"/>
        <v>2.4064470841967946E-7</v>
      </c>
      <c r="BJ369" s="14">
        <f t="shared" si="611"/>
        <v>0.44322854233837239</v>
      </c>
      <c r="BK369" s="14">
        <f t="shared" si="612"/>
        <v>0.32829109921661653</v>
      </c>
      <c r="BL369" s="14">
        <f t="shared" si="613"/>
        <v>0.21975013771687685</v>
      </c>
      <c r="BM369" s="14">
        <f t="shared" si="614"/>
        <v>0.24909501160156342</v>
      </c>
      <c r="BN369" s="14">
        <f t="shared" si="615"/>
        <v>0.75078171001950422</v>
      </c>
    </row>
    <row r="370" spans="1:66" x14ac:dyDescent="0.25">
      <c r="A370" t="s">
        <v>154</v>
      </c>
      <c r="B370" t="s">
        <v>171</v>
      </c>
      <c r="C370" t="s">
        <v>170</v>
      </c>
      <c r="D370" s="11">
        <v>44413</v>
      </c>
      <c r="E370" s="10">
        <f>VLOOKUP(A370,home!$A$2:$E$405,3,FALSE)</f>
        <v>1.3447</v>
      </c>
      <c r="F370" s="10">
        <f>VLOOKUP(B370,home!$B$2:$E$405,3,FALSE)</f>
        <v>0.9002</v>
      </c>
      <c r="G370" s="10">
        <f>VLOOKUP(C370,away!$B$2:$E$405,4,FALSE)</f>
        <v>0.97850000000000004</v>
      </c>
      <c r="H370" s="10">
        <f>VLOOKUP(A370,away!$A$2:$E$405,3,FALSE)</f>
        <v>1.05</v>
      </c>
      <c r="I370" s="10">
        <f>VLOOKUP(C370,away!$B$2:$E$405,3,FALSE)</f>
        <v>1.2531000000000001</v>
      </c>
      <c r="J370" s="10">
        <f>VLOOKUP(B370,home!$B$2:$E$405,4,FALSE)</f>
        <v>1.0024999999999999</v>
      </c>
      <c r="K370" s="12">
        <f t="shared" si="560"/>
        <v>1.18447321279</v>
      </c>
      <c r="L370" s="12">
        <f t="shared" si="561"/>
        <v>1.3190443875000002</v>
      </c>
      <c r="M370" s="13">
        <f t="shared" si="562"/>
        <v>8.1796763653848331E-2</v>
      </c>
      <c r="N370" s="13">
        <f t="shared" si="563"/>
        <v>9.6886075440898015E-2</v>
      </c>
      <c r="O370" s="13">
        <f t="shared" si="564"/>
        <v>0.10789356201327266</v>
      </c>
      <c r="P370" s="13">
        <f t="shared" si="565"/>
        <v>0.12779703403721815</v>
      </c>
      <c r="Q370" s="13">
        <f t="shared" si="566"/>
        <v>5.7379480526047411E-2</v>
      </c>
      <c r="R370" s="13">
        <f t="shared" si="567"/>
        <v>7.115819871049528E-2</v>
      </c>
      <c r="S370" s="13">
        <f t="shared" si="568"/>
        <v>4.9916650669165931E-2</v>
      </c>
      <c r="T370" s="13">
        <f t="shared" si="569"/>
        <v>7.5686081745548403E-2</v>
      </c>
      <c r="U370" s="13">
        <f t="shared" si="570"/>
        <v>8.428498024296957E-2</v>
      </c>
      <c r="V370" s="13">
        <f t="shared" si="571"/>
        <v>8.6653793834505673E-3</v>
      </c>
      <c r="W370" s="13">
        <f t="shared" si="572"/>
        <v>2.2654819215636196E-2</v>
      </c>
      <c r="X370" s="13">
        <f t="shared" si="573"/>
        <v>2.9882712136212086E-2</v>
      </c>
      <c r="Y370" s="13">
        <f t="shared" si="574"/>
        <v>1.9708311863274354E-2</v>
      </c>
      <c r="Z370" s="13">
        <f t="shared" si="575"/>
        <v>3.1286940877896185E-2</v>
      </c>
      <c r="AA370" s="13">
        <f t="shared" si="576"/>
        <v>3.7058543380012472E-2</v>
      </c>
      <c r="AB370" s="13">
        <f t="shared" si="577"/>
        <v>2.1947425969320485E-2</v>
      </c>
      <c r="AC370" s="13">
        <f t="shared" si="578"/>
        <v>8.4615953503569649E-4</v>
      </c>
      <c r="AD370" s="13">
        <f t="shared" si="579"/>
        <v>6.7085066253803087E-3</v>
      </c>
      <c r="AE370" s="13">
        <f t="shared" si="580"/>
        <v>8.8488180127144628E-3</v>
      </c>
      <c r="AF370" s="13">
        <f t="shared" si="581"/>
        <v>5.8359918678399609E-3</v>
      </c>
      <c r="AG370" s="13">
        <f t="shared" si="582"/>
        <v>2.5659774395899808E-3</v>
      </c>
      <c r="AH370" s="13">
        <f t="shared" si="583"/>
        <v>1.0317215941758325E-2</v>
      </c>
      <c r="AI370" s="13">
        <f t="shared" si="584"/>
        <v>1.2220465913582687E-2</v>
      </c>
      <c r="AJ370" s="13">
        <f t="shared" si="585"/>
        <v>7.2374072612259848E-3</v>
      </c>
      <c r="AK370" s="13">
        <f t="shared" si="586"/>
        <v>2.8575050103246714E-3</v>
      </c>
      <c r="AL370" s="13">
        <f t="shared" si="587"/>
        <v>5.2880663766841372E-5</v>
      </c>
      <c r="AM370" s="13">
        <f t="shared" si="588"/>
        <v>1.5892092791174432E-3</v>
      </c>
      <c r="AN370" s="13">
        <f t="shared" si="589"/>
        <v>2.096237580182785E-3</v>
      </c>
      <c r="AO370" s="13">
        <f t="shared" si="590"/>
        <v>1.3825152075033426E-3</v>
      </c>
      <c r="AP370" s="13">
        <f t="shared" si="591"/>
        <v>6.0786630836356069E-4</v>
      </c>
      <c r="AQ370" s="13">
        <f t="shared" si="592"/>
        <v>2.0045066059932483E-4</v>
      </c>
      <c r="AR370" s="13">
        <f t="shared" si="593"/>
        <v>2.7217731565203694E-3</v>
      </c>
      <c r="AS370" s="13">
        <f t="shared" si="594"/>
        <v>3.2238673951892611E-3</v>
      </c>
      <c r="AT370" s="13">
        <f t="shared" si="595"/>
        <v>1.9092922855943769E-3</v>
      </c>
      <c r="AU370" s="13">
        <f t="shared" si="596"/>
        <v>7.5383518922437771E-4</v>
      </c>
      <c r="AV370" s="13">
        <f t="shared" si="597"/>
        <v>2.2322439712368905E-4</v>
      </c>
      <c r="AW370" s="13">
        <f t="shared" si="598"/>
        <v>2.2949807701712577E-6</v>
      </c>
      <c r="AX370" s="13">
        <f t="shared" si="599"/>
        <v>3.1372930343865268E-4</v>
      </c>
      <c r="AY370" s="13">
        <f t="shared" si="600"/>
        <v>4.1382287689503932E-4</v>
      </c>
      <c r="AZ370" s="13">
        <f t="shared" si="601"/>
        <v>2.7292537159375266E-4</v>
      </c>
      <c r="BA370" s="13">
        <f t="shared" si="602"/>
        <v>1.2000022653569713E-4</v>
      </c>
      <c r="BB370" s="13">
        <f t="shared" si="603"/>
        <v>3.9571406327659986E-5</v>
      </c>
      <c r="BC370" s="13">
        <f t="shared" si="604"/>
        <v>1.043928828439638E-5</v>
      </c>
      <c r="BD370" s="13">
        <f t="shared" si="605"/>
        <v>5.9835660102605876E-4</v>
      </c>
      <c r="BE370" s="13">
        <f t="shared" si="606"/>
        <v>7.0873736561143986E-4</v>
      </c>
      <c r="BF370" s="13">
        <f t="shared" si="607"/>
        <v>4.1974021223505163E-4</v>
      </c>
      <c r="BG370" s="13">
        <f t="shared" si="608"/>
        <v>1.6572367924106929E-4</v>
      </c>
      <c r="BH370" s="13">
        <f t="shared" si="609"/>
        <v>4.9073814696512193E-5</v>
      </c>
      <c r="BI370" s="13">
        <f t="shared" si="610"/>
        <v>1.1625323791487786E-5</v>
      </c>
      <c r="BJ370" s="14">
        <f t="shared" si="611"/>
        <v>0.33320354238198274</v>
      </c>
      <c r="BK370" s="14">
        <f t="shared" si="612"/>
        <v>0.26948869081938059</v>
      </c>
      <c r="BL370" s="14">
        <f t="shared" si="613"/>
        <v>0.36576055386321588</v>
      </c>
      <c r="BM370" s="14">
        <f t="shared" si="614"/>
        <v>0.45641708566457068</v>
      </c>
      <c r="BN370" s="14">
        <f t="shared" si="615"/>
        <v>0.54291111438177986</v>
      </c>
    </row>
    <row r="371" spans="1:66" x14ac:dyDescent="0.25">
      <c r="A371" t="s">
        <v>154</v>
      </c>
      <c r="B371" t="s">
        <v>155</v>
      </c>
      <c r="C371" t="s">
        <v>160</v>
      </c>
      <c r="D371" s="11">
        <v>44413</v>
      </c>
      <c r="E371" s="10">
        <f>VLOOKUP(A371,home!$A$2:$E$405,3,FALSE)</f>
        <v>1.3447</v>
      </c>
      <c r="F371" s="10">
        <f>VLOOKUP(B371,home!$B$2:$E$405,3,FALSE)</f>
        <v>1.7222</v>
      </c>
      <c r="G371" s="10">
        <f>VLOOKUP(C371,away!$B$2:$E$405,4,FALSE)</f>
        <v>1.1741999999999999</v>
      </c>
      <c r="H371" s="10">
        <f>VLOOKUP(A371,away!$A$2:$E$405,3,FALSE)</f>
        <v>1.05</v>
      </c>
      <c r="I371" s="10">
        <f>VLOOKUP(C371,away!$B$2:$E$405,3,FALSE)</f>
        <v>0.85209999999999997</v>
      </c>
      <c r="J371" s="10">
        <f>VLOOKUP(B371,home!$B$2:$E$405,4,FALSE)</f>
        <v>0.90229999999999999</v>
      </c>
      <c r="K371" s="12">
        <f t="shared" si="560"/>
        <v>2.7192620756279999</v>
      </c>
      <c r="L371" s="12">
        <f t="shared" si="561"/>
        <v>0.80729232149999997</v>
      </c>
      <c r="M371" s="13">
        <f t="shared" si="562"/>
        <v>2.9406063125888896E-2</v>
      </c>
      <c r="N371" s="13">
        <f t="shared" si="563"/>
        <v>7.9962792251752637E-2</v>
      </c>
      <c r="O371" s="13">
        <f t="shared" si="564"/>
        <v>2.373928896707439E-2</v>
      </c>
      <c r="P371" s="13">
        <f t="shared" si="565"/>
        <v>6.4553348190539581E-2</v>
      </c>
      <c r="Q371" s="13">
        <f t="shared" si="566"/>
        <v>0.10871989421575572</v>
      </c>
      <c r="R371" s="13">
        <f t="shared" si="567"/>
        <v>9.5822728504944121E-3</v>
      </c>
      <c r="S371" s="13">
        <f t="shared" si="568"/>
        <v>3.5427513237400392E-2</v>
      </c>
      <c r="T371" s="13">
        <f t="shared" si="569"/>
        <v>8.7768735794671843E-2</v>
      </c>
      <c r="U371" s="13">
        <f t="shared" si="570"/>
        <v>2.6056711160669266E-2</v>
      </c>
      <c r="V371" s="13">
        <f t="shared" si="571"/>
        <v>8.6413191870149866E-3</v>
      </c>
      <c r="W371" s="13">
        <f t="shared" si="572"/>
        <v>9.8545961735730839E-2</v>
      </c>
      <c r="X371" s="13">
        <f t="shared" si="573"/>
        <v>7.9555398224088303E-2</v>
      </c>
      <c r="Y371" s="13">
        <f t="shared" si="574"/>
        <v>3.2112231060090618E-2</v>
      </c>
      <c r="Z371" s="13">
        <f t="shared" si="575"/>
        <v>2.5785650982406857E-3</v>
      </c>
      <c r="AA371" s="13">
        <f t="shared" si="576"/>
        <v>7.0117942811838843E-3</v>
      </c>
      <c r="AB371" s="13">
        <f t="shared" si="577"/>
        <v>9.5334531354643141E-3</v>
      </c>
      <c r="AC371" s="13">
        <f t="shared" si="578"/>
        <v>1.1856102683587863E-3</v>
      </c>
      <c r="AD371" s="13">
        <f t="shared" si="579"/>
        <v>6.6993074113565212E-2</v>
      </c>
      <c r="AE371" s="13">
        <f t="shared" si="580"/>
        <v>5.4082994325561608E-2</v>
      </c>
      <c r="AF371" s="13">
        <f t="shared" si="581"/>
        <v>2.183039302137698E-2</v>
      </c>
      <c r="AG371" s="13">
        <f t="shared" si="582"/>
        <v>5.8745028871616074E-3</v>
      </c>
      <c r="AH371" s="13">
        <f t="shared" si="583"/>
        <v>5.2041395107439942E-4</v>
      </c>
      <c r="AI371" s="13">
        <f t="shared" si="584"/>
        <v>1.4151419207843398E-3</v>
      </c>
      <c r="AJ371" s="13">
        <f t="shared" si="585"/>
        <v>1.9240708784101094E-3</v>
      </c>
      <c r="AK371" s="13">
        <f t="shared" si="586"/>
        <v>1.7440176568269546E-3</v>
      </c>
      <c r="AL371" s="13">
        <f t="shared" si="587"/>
        <v>1.0410793467183012E-4</v>
      </c>
      <c r="AM371" s="13">
        <f t="shared" si="588"/>
        <v>3.6434345153350756E-2</v>
      </c>
      <c r="AN371" s="13">
        <f t="shared" si="589"/>
        <v>2.9413167081180802E-2</v>
      </c>
      <c r="AO371" s="13">
        <f t="shared" si="590"/>
        <v>1.1872511967816916E-2</v>
      </c>
      <c r="AP371" s="13">
        <f t="shared" si="591"/>
        <v>3.1948625828451503E-3</v>
      </c>
      <c r="AQ371" s="13">
        <f t="shared" si="592"/>
        <v>6.4479700784463663E-4</v>
      </c>
      <c r="AR371" s="13">
        <f t="shared" si="593"/>
        <v>8.4025237340767898E-5</v>
      </c>
      <c r="AS371" s="13">
        <f t="shared" si="594"/>
        <v>2.2848664129639183E-4</v>
      </c>
      <c r="AT371" s="13">
        <f t="shared" si="595"/>
        <v>3.1065752923244838E-4</v>
      </c>
      <c r="AU371" s="13">
        <f t="shared" si="596"/>
        <v>2.8158641258336456E-4</v>
      </c>
      <c r="AV371" s="13">
        <f t="shared" si="597"/>
        <v>1.9142681318752057E-4</v>
      </c>
      <c r="AW371" s="13">
        <f t="shared" si="598"/>
        <v>6.3483844277451243E-6</v>
      </c>
      <c r="AX371" s="13">
        <f t="shared" si="599"/>
        <v>1.6512422170974587E-2</v>
      </c>
      <c r="AY371" s="13">
        <f t="shared" si="600"/>
        <v>1.3330351627994142E-2</v>
      </c>
      <c r="AZ371" s="13">
        <f t="shared" si="601"/>
        <v>5.3807452560873485E-3</v>
      </c>
      <c r="BA371" s="13">
        <f t="shared" si="602"/>
        <v>1.4479447763956225E-3</v>
      </c>
      <c r="BB371" s="13">
        <f t="shared" si="603"/>
        <v>2.92228674985055E-4</v>
      </c>
      <c r="BC371" s="13">
        <f t="shared" si="604"/>
        <v>4.7182793087510822E-5</v>
      </c>
      <c r="BD371" s="13">
        <f t="shared" si="605"/>
        <v>1.1305488152902828E-5</v>
      </c>
      <c r="BE371" s="13">
        <f t="shared" si="606"/>
        <v>3.0742585180650306E-5</v>
      </c>
      <c r="BF371" s="13">
        <f t="shared" si="607"/>
        <v>4.1798572994252871E-5</v>
      </c>
      <c r="BG371" s="13">
        <f t="shared" si="608"/>
        <v>3.7887091452880179E-5</v>
      </c>
      <c r="BH371" s="13">
        <f t="shared" si="609"/>
        <v>2.5756232735916702E-5</v>
      </c>
      <c r="BI371" s="13">
        <f t="shared" si="610"/>
        <v>1.4007589377965338E-5</v>
      </c>
      <c r="BJ371" s="14">
        <f t="shared" si="611"/>
        <v>0.75401653672231794</v>
      </c>
      <c r="BK371" s="14">
        <f t="shared" si="612"/>
        <v>0.15264831357186862</v>
      </c>
      <c r="BL371" s="14">
        <f t="shared" si="613"/>
        <v>8.2784844995517137E-2</v>
      </c>
      <c r="BM371" s="14">
        <f t="shared" si="614"/>
        <v>0.66274059754287207</v>
      </c>
      <c r="BN371" s="14">
        <f t="shared" si="615"/>
        <v>0.31596365960150563</v>
      </c>
    </row>
    <row r="372" spans="1:66" x14ac:dyDescent="0.25">
      <c r="A372" t="s">
        <v>154</v>
      </c>
      <c r="B372" t="s">
        <v>157</v>
      </c>
      <c r="C372" t="s">
        <v>168</v>
      </c>
      <c r="D372" s="11">
        <v>44413</v>
      </c>
      <c r="E372" s="10">
        <f>VLOOKUP(A372,home!$A$2:$E$405,3,FALSE)</f>
        <v>1.3447</v>
      </c>
      <c r="F372" s="10">
        <f>VLOOKUP(B372,home!$B$2:$E$405,3,FALSE)</f>
        <v>1.2524999999999999</v>
      </c>
      <c r="G372" s="10">
        <f>VLOOKUP(C372,away!$B$2:$E$405,4,FALSE)</f>
        <v>1.1351</v>
      </c>
      <c r="H372" s="10">
        <f>VLOOKUP(A372,away!$A$2:$E$405,3,FALSE)</f>
        <v>1.05</v>
      </c>
      <c r="I372" s="10">
        <f>VLOOKUP(C372,away!$B$2:$E$405,3,FALSE)</f>
        <v>0.60150000000000003</v>
      </c>
      <c r="J372" s="10">
        <f>VLOOKUP(B372,home!$B$2:$E$405,4,FALSE)</f>
        <v>0.75190000000000001</v>
      </c>
      <c r="K372" s="12">
        <f t="shared" si="560"/>
        <v>1.9117771349249999</v>
      </c>
      <c r="L372" s="12">
        <f t="shared" si="561"/>
        <v>0.47488124250000008</v>
      </c>
      <c r="M372" s="13">
        <f t="shared" si="562"/>
        <v>9.1936387856761226E-2</v>
      </c>
      <c r="N372" s="13">
        <f t="shared" si="563"/>
        <v>0.17576188417215252</v>
      </c>
      <c r="O372" s="13">
        <f t="shared" si="564"/>
        <v>4.3658866096380686E-2</v>
      </c>
      <c r="P372" s="13">
        <f t="shared" si="565"/>
        <v>8.3466021939812882E-2</v>
      </c>
      <c r="Q372" s="13">
        <f t="shared" si="566"/>
        <v>0.16800877567582875</v>
      </c>
      <c r="R372" s="13">
        <f t="shared" si="567"/>
        <v>1.0366388288995193E-2</v>
      </c>
      <c r="S372" s="13">
        <f t="shared" si="568"/>
        <v>1.8944013847137967E-2</v>
      </c>
      <c r="T372" s="13">
        <f t="shared" si="569"/>
        <v>7.9784216143841347E-2</v>
      </c>
      <c r="U372" s="13">
        <f t="shared" si="570"/>
        <v>1.98182241026553E-2</v>
      </c>
      <c r="V372" s="13">
        <f t="shared" si="571"/>
        <v>1.9109607707557894E-3</v>
      </c>
      <c r="W372" s="13">
        <f t="shared" si="572"/>
        <v>0.10706511193459763</v>
      </c>
      <c r="X372" s="13">
        <f t="shared" si="573"/>
        <v>5.0843213383903303E-2</v>
      </c>
      <c r="Y372" s="13">
        <f t="shared" si="574"/>
        <v>1.2072244172220315E-2</v>
      </c>
      <c r="Z372" s="13">
        <f t="shared" si="575"/>
        <v>1.6409344503051624E-3</v>
      </c>
      <c r="AA372" s="13">
        <f t="shared" si="576"/>
        <v>3.1371009620041329E-3</v>
      </c>
      <c r="AB372" s="13">
        <f t="shared" si="577"/>
        <v>2.9987189445553619E-3</v>
      </c>
      <c r="AC372" s="13">
        <f t="shared" si="578"/>
        <v>1.084311509677547E-4</v>
      </c>
      <c r="AD372" s="13">
        <f t="shared" si="579"/>
        <v>5.1171158236187356E-2</v>
      </c>
      <c r="AE372" s="13">
        <f t="shared" si="580"/>
        <v>2.4300223203364762E-2</v>
      </c>
      <c r="AF372" s="13">
        <f t="shared" si="581"/>
        <v>5.7698600939205943E-3</v>
      </c>
      <c r="AG372" s="13">
        <f t="shared" si="582"/>
        <v>9.1333277681739295E-4</v>
      </c>
      <c r="AH372" s="13">
        <f t="shared" si="583"/>
        <v>1.9481224765549251E-4</v>
      </c>
      <c r="AI372" s="13">
        <f t="shared" si="584"/>
        <v>3.72437600671117E-4</v>
      </c>
      <c r="AJ372" s="13">
        <f t="shared" si="585"/>
        <v>3.5600884457468471E-4</v>
      </c>
      <c r="AK372" s="13">
        <f t="shared" si="586"/>
        <v>2.2686985629631674E-4</v>
      </c>
      <c r="AL372" s="13">
        <f t="shared" si="587"/>
        <v>3.9376429884255907E-6</v>
      </c>
      <c r="AM372" s="13">
        <f t="shared" si="588"/>
        <v>1.9565570056714426E-2</v>
      </c>
      <c r="AN372" s="13">
        <f t="shared" si="589"/>
        <v>9.291322218753343E-3</v>
      </c>
      <c r="AO372" s="13">
        <f t="shared" si="590"/>
        <v>2.2061373198547216E-3</v>
      </c>
      <c r="AP372" s="13">
        <f t="shared" si="591"/>
        <v>3.4921774385941013E-4</v>
      </c>
      <c r="AQ372" s="13">
        <f t="shared" si="592"/>
        <v>4.1459239026750864E-5</v>
      </c>
      <c r="AR372" s="13">
        <f t="shared" si="593"/>
        <v>1.8502536444171612E-5</v>
      </c>
      <c r="AS372" s="13">
        <f t="shared" si="594"/>
        <v>3.5372726112083796E-5</v>
      </c>
      <c r="AT372" s="13">
        <f t="shared" si="595"/>
        <v>3.3812384490523154E-5</v>
      </c>
      <c r="AU372" s="13">
        <f t="shared" si="596"/>
        <v>2.1547247848758283E-5</v>
      </c>
      <c r="AV372" s="13">
        <f t="shared" si="597"/>
        <v>1.0298383939454494E-5</v>
      </c>
      <c r="AW372" s="13">
        <f t="shared" si="598"/>
        <v>9.930157015351461E-8</v>
      </c>
      <c r="AX372" s="13">
        <f t="shared" si="599"/>
        <v>6.234168244366645E-3</v>
      </c>
      <c r="AY372" s="13">
        <f t="shared" si="600"/>
        <v>2.9604895618388759E-3</v>
      </c>
      <c r="AZ372" s="13">
        <f t="shared" si="601"/>
        <v>7.0294048076716294E-4</v>
      </c>
      <c r="BA372" s="13">
        <f t="shared" si="602"/>
        <v>1.1127108297008593E-4</v>
      </c>
      <c r="BB372" s="13">
        <f t="shared" si="603"/>
        <v>1.3210137533788751E-5</v>
      </c>
      <c r="BC372" s="13">
        <f t="shared" si="604"/>
        <v>1.2546493051282982E-6</v>
      </c>
      <c r="BD372" s="13">
        <f t="shared" si="605"/>
        <v>1.4644179160016239E-6</v>
      </c>
      <c r="BE372" s="13">
        <f t="shared" si="606"/>
        <v>2.7996406877864237E-6</v>
      </c>
      <c r="BF372" s="13">
        <f t="shared" si="607"/>
        <v>2.6761445264578933E-6</v>
      </c>
      <c r="BG372" s="13">
        <f t="shared" si="608"/>
        <v>1.7053973051456305E-6</v>
      </c>
      <c r="BH372" s="13">
        <f t="shared" si="609"/>
        <v>8.1508489348503211E-7</v>
      </c>
      <c r="BI372" s="13">
        <f t="shared" si="610"/>
        <v>3.1165213247749282E-7</v>
      </c>
      <c r="BJ372" s="14">
        <f t="shared" si="611"/>
        <v>0.71716706052782431</v>
      </c>
      <c r="BK372" s="14">
        <f t="shared" si="612"/>
        <v>0.1993302427702629</v>
      </c>
      <c r="BL372" s="14">
        <f t="shared" si="613"/>
        <v>8.1258732560084604E-2</v>
      </c>
      <c r="BM372" s="14">
        <f t="shared" si="614"/>
        <v>0.42323825601827719</v>
      </c>
      <c r="BN372" s="14">
        <f t="shared" si="615"/>
        <v>0.57319832402993121</v>
      </c>
    </row>
    <row r="373" spans="1:66" x14ac:dyDescent="0.25">
      <c r="A373" t="s">
        <v>154</v>
      </c>
      <c r="B373" t="s">
        <v>173</v>
      </c>
      <c r="C373" t="s">
        <v>162</v>
      </c>
      <c r="D373" s="11">
        <v>44413</v>
      </c>
      <c r="E373" s="10">
        <f>VLOOKUP(A373,home!$A$2:$E$405,3,FALSE)</f>
        <v>1.3447</v>
      </c>
      <c r="F373" s="10">
        <f>VLOOKUP(B373,home!$B$2:$E$405,3,FALSE)</f>
        <v>0.93940000000000001</v>
      </c>
      <c r="G373" s="10">
        <f>VLOOKUP(C373,away!$B$2:$E$405,4,FALSE)</f>
        <v>0.97850000000000004</v>
      </c>
      <c r="H373" s="10">
        <f>VLOOKUP(A373,away!$A$2:$E$405,3,FALSE)</f>
        <v>1.05</v>
      </c>
      <c r="I373" s="10">
        <f>VLOOKUP(C373,away!$B$2:$E$405,3,FALSE)</f>
        <v>1.1028</v>
      </c>
      <c r="J373" s="10">
        <f>VLOOKUP(B373,home!$B$2:$E$405,4,FALSE)</f>
        <v>1.1529</v>
      </c>
      <c r="K373" s="12">
        <f t="shared" si="560"/>
        <v>1.2360521396300002</v>
      </c>
      <c r="L373" s="12">
        <f t="shared" si="561"/>
        <v>1.3349890259999999</v>
      </c>
      <c r="M373" s="13">
        <f t="shared" si="562"/>
        <v>7.6455900713405162E-2</v>
      </c>
      <c r="N373" s="13">
        <f t="shared" si="563"/>
        <v>9.4503479664143297E-2</v>
      </c>
      <c r="O373" s="13">
        <f t="shared" si="564"/>
        <v>0.10206778842534145</v>
      </c>
      <c r="P373" s="13">
        <f t="shared" si="565"/>
        <v>0.12616110827044547</v>
      </c>
      <c r="Q373" s="13">
        <f t="shared" si="566"/>
        <v>5.8405614120672279E-2</v>
      </c>
      <c r="R373" s="13">
        <f t="shared" si="567"/>
        <v>6.8129688727960339E-2</v>
      </c>
      <c r="S373" s="13">
        <f t="shared" si="568"/>
        <v>5.2045117157439931E-2</v>
      </c>
      <c r="T373" s="13">
        <f t="shared" si="569"/>
        <v>7.7970853907888119E-2</v>
      </c>
      <c r="U373" s="13">
        <f t="shared" si="570"/>
        <v>8.4211847524521266E-2</v>
      </c>
      <c r="V373" s="13">
        <f t="shared" si="571"/>
        <v>9.5422758586325498E-3</v>
      </c>
      <c r="W373" s="13">
        <f t="shared" si="572"/>
        <v>2.406412810008704E-2</v>
      </c>
      <c r="X373" s="13">
        <f t="shared" si="573"/>
        <v>3.2125346933874428E-2</v>
      </c>
      <c r="Y373" s="13">
        <f t="shared" si="574"/>
        <v>2.1443492806582556E-2</v>
      </c>
      <c r="Z373" s="13">
        <f t="shared" si="575"/>
        <v>3.0317462265540978E-2</v>
      </c>
      <c r="AA373" s="13">
        <f t="shared" si="576"/>
        <v>3.7473964101473717E-2</v>
      </c>
      <c r="AB373" s="13">
        <f t="shared" si="577"/>
        <v>2.3159886754022207E-2</v>
      </c>
      <c r="AC373" s="13">
        <f t="shared" si="578"/>
        <v>9.8411640445196253E-4</v>
      </c>
      <c r="AD373" s="13">
        <f t="shared" si="579"/>
        <v>7.4361292566107531E-3</v>
      </c>
      <c r="AE373" s="13">
        <f t="shared" si="580"/>
        <v>9.9271509534928932E-3</v>
      </c>
      <c r="AF373" s="13">
        <f t="shared" si="581"/>
        <v>6.6263187911792245E-3</v>
      </c>
      <c r="AG373" s="13">
        <f t="shared" si="582"/>
        <v>2.9486876230006161E-3</v>
      </c>
      <c r="AH373" s="13">
        <f t="shared" si="583"/>
        <v>1.011836985516658E-2</v>
      </c>
      <c r="AI373" s="13">
        <f t="shared" si="584"/>
        <v>1.2506832709046347E-2</v>
      </c>
      <c r="AJ373" s="13">
        <f t="shared" si="585"/>
        <v>7.7295486650056054E-3</v>
      </c>
      <c r="AK373" s="13">
        <f t="shared" si="586"/>
        <v>3.1847083885847968E-3</v>
      </c>
      <c r="AL373" s="13">
        <f t="shared" si="587"/>
        <v>6.4956250646075516E-5</v>
      </c>
      <c r="AM373" s="13">
        <f t="shared" si="588"/>
        <v>1.8382886956397906E-3</v>
      </c>
      <c r="AN373" s="13">
        <f t="shared" si="589"/>
        <v>2.4540952352989742E-3</v>
      </c>
      <c r="AO373" s="13">
        <f t="shared" si="590"/>
        <v>1.6380951039415093E-3</v>
      </c>
      <c r="AP373" s="13">
        <f t="shared" si="591"/>
        <v>7.2894632910208137E-4</v>
      </c>
      <c r="AQ373" s="13">
        <f t="shared" si="592"/>
        <v>2.4328383747356587E-4</v>
      </c>
      <c r="AR373" s="13">
        <f t="shared" si="593"/>
        <v>2.7015825435313156E-3</v>
      </c>
      <c r="AS373" s="13">
        <f t="shared" si="594"/>
        <v>3.3392968833189404E-3</v>
      </c>
      <c r="AT373" s="13">
        <f t="shared" si="595"/>
        <v>2.0637725287430842E-3</v>
      </c>
      <c r="AU373" s="13">
        <f t="shared" si="596"/>
        <v>8.5031014995416839E-4</v>
      </c>
      <c r="AV373" s="13">
        <f t="shared" si="597"/>
        <v>2.6275692004998916E-4</v>
      </c>
      <c r="AW373" s="13">
        <f t="shared" si="598"/>
        <v>2.9773708671473634E-6</v>
      </c>
      <c r="AX373" s="13">
        <f t="shared" si="599"/>
        <v>3.7870344591720148E-4</v>
      </c>
      <c r="AY373" s="13">
        <f t="shared" si="600"/>
        <v>5.0556494440784849E-4</v>
      </c>
      <c r="AZ373" s="13">
        <f t="shared" si="601"/>
        <v>3.3746182635738893E-4</v>
      </c>
      <c r="BA373" s="13">
        <f t="shared" si="602"/>
        <v>1.5016927829367724E-4</v>
      </c>
      <c r="BB373" s="13">
        <f t="shared" si="603"/>
        <v>5.0118584641099798E-5</v>
      </c>
      <c r="BC373" s="13">
        <f t="shared" si="604"/>
        <v>1.3381552098904059E-5</v>
      </c>
      <c r="BD373" s="13">
        <f t="shared" si="605"/>
        <v>6.0109717474124543E-4</v>
      </c>
      <c r="BE373" s="13">
        <f t="shared" si="606"/>
        <v>7.4298744896446442E-4</v>
      </c>
      <c r="BF373" s="13">
        <f t="shared" si="607"/>
        <v>4.5918561300538097E-4</v>
      </c>
      <c r="BG373" s="13">
        <f t="shared" si="608"/>
        <v>1.8919245314753813E-4</v>
      </c>
      <c r="BH373" s="13">
        <f t="shared" si="609"/>
        <v>5.8462934128715796E-5</v>
      </c>
      <c r="BI373" s="13">
        <f t="shared" si="610"/>
        <v>1.4452646963769368E-5</v>
      </c>
      <c r="BJ373" s="14">
        <f t="shared" si="611"/>
        <v>0.34378931099070331</v>
      </c>
      <c r="BK373" s="14">
        <f t="shared" si="612"/>
        <v>0.26575903959942898</v>
      </c>
      <c r="BL373" s="14">
        <f t="shared" si="613"/>
        <v>0.35986573244767095</v>
      </c>
      <c r="BM373" s="14">
        <f t="shared" si="614"/>
        <v>0.47350537780783541</v>
      </c>
      <c r="BN373" s="14">
        <f t="shared" si="615"/>
        <v>0.52572357992196805</v>
      </c>
    </row>
    <row r="374" spans="1:66" x14ac:dyDescent="0.25">
      <c r="A374" t="s">
        <v>175</v>
      </c>
      <c r="B374" t="s">
        <v>281</v>
      </c>
      <c r="C374" t="s">
        <v>278</v>
      </c>
      <c r="D374" s="11">
        <v>44413</v>
      </c>
      <c r="E374" s="10">
        <f>VLOOKUP(A374,home!$A$2:$E$405,3,FALSE)</f>
        <v>1.1583000000000001</v>
      </c>
      <c r="F374" s="10">
        <f>VLOOKUP(B374,home!$B$2:$E$405,3,FALSE)</f>
        <v>0.53959999999999997</v>
      </c>
      <c r="G374" s="10">
        <f>VLOOKUP(C374,away!$B$2:$E$405,4,FALSE)</f>
        <v>0.96489999999999998</v>
      </c>
      <c r="H374" s="10">
        <f>VLOOKUP(A374,away!$A$2:$E$405,3,FALSE)</f>
        <v>1.0458000000000001</v>
      </c>
      <c r="I374" s="10">
        <f>VLOOKUP(C374,away!$B$2:$E$405,3,FALSE)</f>
        <v>0.73119999999999996</v>
      </c>
      <c r="J374" s="10">
        <f>VLOOKUP(B374,home!$B$2:$E$405,4,FALSE)</f>
        <v>1.2549999999999999</v>
      </c>
      <c r="K374" s="12">
        <f t="shared" si="560"/>
        <v>0.60308052433199999</v>
      </c>
      <c r="L374" s="12">
        <f t="shared" si="561"/>
        <v>0.95968464479999993</v>
      </c>
      <c r="M374" s="13">
        <f t="shared" si="562"/>
        <v>0.20955581205023591</v>
      </c>
      <c r="N374" s="13">
        <f t="shared" si="563"/>
        <v>0.12637902900807432</v>
      </c>
      <c r="O374" s="13">
        <f t="shared" si="564"/>
        <v>0.20110749505320619</v>
      </c>
      <c r="P374" s="13">
        <f t="shared" si="565"/>
        <v>0.12128401356378268</v>
      </c>
      <c r="Q374" s="13">
        <f t="shared" si="566"/>
        <v>3.8108365539379248E-2</v>
      </c>
      <c r="R374" s="13">
        <f t="shared" si="567"/>
        <v>9.6499887478376956E-2</v>
      </c>
      <c r="S374" s="13">
        <f t="shared" si="568"/>
        <v>1.754879977107662E-2</v>
      </c>
      <c r="T374" s="13">
        <f t="shared" si="569"/>
        <v>3.6572013246567725E-2</v>
      </c>
      <c r="U374" s="13">
        <f t="shared" si="570"/>
        <v>5.8197202738438578E-2</v>
      </c>
      <c r="V374" s="13">
        <f t="shared" si="571"/>
        <v>1.1285186979490876E-3</v>
      </c>
      <c r="W374" s="13">
        <f t="shared" si="572"/>
        <v>7.660804356974785E-3</v>
      </c>
      <c r="X374" s="13">
        <f t="shared" si="573"/>
        <v>7.3519563082056379E-3</v>
      </c>
      <c r="Y374" s="13">
        <f t="shared" si="574"/>
        <v>3.5277797891127231E-3</v>
      </c>
      <c r="Z374" s="13">
        <f t="shared" si="575"/>
        <v>3.0869820079308722E-2</v>
      </c>
      <c r="AA374" s="13">
        <f t="shared" si="576"/>
        <v>1.8616987279464006E-2</v>
      </c>
      <c r="AB374" s="13">
        <f t="shared" si="577"/>
        <v>5.6137712249906624E-3</v>
      </c>
      <c r="AC374" s="13">
        <f t="shared" si="578"/>
        <v>4.0821844706288777E-5</v>
      </c>
      <c r="AD374" s="13">
        <f t="shared" si="579"/>
        <v>1.1550204771023059E-3</v>
      </c>
      <c r="AE374" s="13">
        <f t="shared" si="580"/>
        <v>1.1084554163046528E-3</v>
      </c>
      <c r="AF374" s="13">
        <f t="shared" si="581"/>
        <v>5.3188382123648336E-4</v>
      </c>
      <c r="AG374" s="13">
        <f t="shared" si="582"/>
        <v>1.7014691201940041E-4</v>
      </c>
      <c r="AH374" s="13">
        <f t="shared" si="583"/>
        <v>7.4063230794628229E-3</v>
      </c>
      <c r="AI374" s="13">
        <f t="shared" si="584"/>
        <v>4.4666092061346318E-3</v>
      </c>
      <c r="AJ374" s="13">
        <f t="shared" si="585"/>
        <v>1.346862511010906E-3</v>
      </c>
      <c r="AK374" s="13">
        <f t="shared" si="586"/>
        <v>2.707555164478571E-4</v>
      </c>
      <c r="AL374" s="13">
        <f t="shared" si="587"/>
        <v>9.4505365775667855E-7</v>
      </c>
      <c r="AM374" s="13">
        <f t="shared" si="588"/>
        <v>1.3931407098901114E-4</v>
      </c>
      <c r="AN374" s="13">
        <f t="shared" si="589"/>
        <v>1.3369757473273111E-4</v>
      </c>
      <c r="AO374" s="13">
        <f t="shared" si="590"/>
        <v>6.415375475900125E-5</v>
      </c>
      <c r="AP374" s="13">
        <f t="shared" si="591"/>
        <v>2.0522457782826143E-5</v>
      </c>
      <c r="AQ374" s="13">
        <f t="shared" si="592"/>
        <v>4.9237719019336249E-6</v>
      </c>
      <c r="AR374" s="13">
        <f t="shared" si="593"/>
        <v>1.4215469067576649E-3</v>
      </c>
      <c r="AS374" s="13">
        <f t="shared" si="594"/>
        <v>8.5730725388994517E-4</v>
      </c>
      <c r="AT374" s="13">
        <f t="shared" si="595"/>
        <v>2.5851265409478758E-4</v>
      </c>
      <c r="AU374" s="13">
        <f t="shared" si="596"/>
        <v>5.1967982325980479E-5</v>
      </c>
      <c r="AV374" s="13">
        <f t="shared" si="597"/>
        <v>7.835219507407104E-6</v>
      </c>
      <c r="AW374" s="13">
        <f t="shared" si="598"/>
        <v>1.5193499516436695E-8</v>
      </c>
      <c r="AX374" s="13">
        <f t="shared" si="599"/>
        <v>1.4002933829813042E-5</v>
      </c>
      <c r="AY374" s="13">
        <f t="shared" si="600"/>
        <v>1.343840057862203E-5</v>
      </c>
      <c r="AZ374" s="13">
        <f t="shared" si="601"/>
        <v>6.4483133429874973E-6</v>
      </c>
      <c r="BA374" s="13">
        <f t="shared" si="602"/>
        <v>2.062782433374686E-6</v>
      </c>
      <c r="BB374" s="13">
        <f t="shared" si="603"/>
        <v>4.9490515671821616E-7</v>
      </c>
      <c r="BC374" s="13">
        <f t="shared" si="604"/>
        <v>9.4990575906961958E-8</v>
      </c>
      <c r="BD374" s="13">
        <f t="shared" si="605"/>
        <v>2.2737278971304454E-4</v>
      </c>
      <c r="BE374" s="13">
        <f t="shared" si="606"/>
        <v>1.371241012389725E-4</v>
      </c>
      <c r="BF374" s="13">
        <f t="shared" si="607"/>
        <v>4.1348437436876887E-5</v>
      </c>
      <c r="BG374" s="13">
        <f t="shared" si="608"/>
        <v>8.3121457765802036E-6</v>
      </c>
      <c r="BH374" s="13">
        <f t="shared" si="609"/>
        <v>1.2532233083160021E-6</v>
      </c>
      <c r="BI374" s="13">
        <f t="shared" si="610"/>
        <v>1.5115891397685971E-7</v>
      </c>
      <c r="BJ374" s="14">
        <f t="shared" si="611"/>
        <v>0.22296460883106017</v>
      </c>
      <c r="BK374" s="14">
        <f t="shared" si="612"/>
        <v>0.34957234938198695</v>
      </c>
      <c r="BL374" s="14">
        <f t="shared" si="613"/>
        <v>0.39653862596049605</v>
      </c>
      <c r="BM374" s="14">
        <f t="shared" si="614"/>
        <v>0.20699737835271761</v>
      </c>
      <c r="BN374" s="14">
        <f t="shared" si="615"/>
        <v>0.79293460269305527</v>
      </c>
    </row>
    <row r="375" spans="1:66" x14ac:dyDescent="0.25">
      <c r="A375" t="s">
        <v>175</v>
      </c>
      <c r="B375" t="s">
        <v>177</v>
      </c>
      <c r="C375" t="s">
        <v>285</v>
      </c>
      <c r="D375" s="11">
        <v>44413</v>
      </c>
      <c r="E375" s="10">
        <f>VLOOKUP(A375,home!$A$2:$E$405,3,FALSE)</f>
        <v>1.1583000000000001</v>
      </c>
      <c r="F375" s="10">
        <f>VLOOKUP(B375,home!$B$2:$E$405,3,FALSE)</f>
        <v>1.7746</v>
      </c>
      <c r="G375" s="10">
        <f>VLOOKUP(C375,away!$B$2:$E$405,4,FALSE)</f>
        <v>1.1331</v>
      </c>
      <c r="H375" s="10">
        <f>VLOOKUP(A375,away!$A$2:$E$405,3,FALSE)</f>
        <v>1.0458000000000001</v>
      </c>
      <c r="I375" s="10">
        <f>VLOOKUP(C375,away!$B$2:$E$405,3,FALSE)</f>
        <v>0.71719999999999995</v>
      </c>
      <c r="J375" s="10">
        <f>VLOOKUP(B375,home!$B$2:$E$405,4,FALSE)</f>
        <v>0.69059999999999999</v>
      </c>
      <c r="K375" s="12">
        <f t="shared" si="560"/>
        <v>2.3291087828579999</v>
      </c>
      <c r="L375" s="12">
        <f t="shared" si="561"/>
        <v>0.51798298305599999</v>
      </c>
      <c r="M375" s="13">
        <f t="shared" si="562"/>
        <v>5.8012790556382775E-2</v>
      </c>
      <c r="N375" s="13">
        <f t="shared" si="563"/>
        <v>0.13511810000297278</v>
      </c>
      <c r="O375" s="13">
        <f t="shared" si="564"/>
        <v>3.0049638307798096E-2</v>
      </c>
      <c r="P375" s="13">
        <f t="shared" si="565"/>
        <v>6.998887650439875E-2</v>
      </c>
      <c r="Q375" s="13">
        <f t="shared" si="566"/>
        <v>0.15735237672000474</v>
      </c>
      <c r="R375" s="13">
        <f t="shared" si="567"/>
        <v>7.7826006452135542E-3</v>
      </c>
      <c r="S375" s="13">
        <f t="shared" si="568"/>
        <v>2.1109322562182092E-2</v>
      </c>
      <c r="T375" s="13">
        <f t="shared" si="569"/>
        <v>8.150585348437954E-2</v>
      </c>
      <c r="U375" s="13">
        <f t="shared" si="570"/>
        <v>1.8126523516243227E-2</v>
      </c>
      <c r="V375" s="13">
        <f t="shared" si="571"/>
        <v>2.8296782212003453E-3</v>
      </c>
      <c r="W375" s="13">
        <f t="shared" si="572"/>
        <v>0.12216360087404789</v>
      </c>
      <c r="X375" s="13">
        <f t="shared" si="573"/>
        <v>6.3278666401601888E-2</v>
      </c>
      <c r="Y375" s="13">
        <f t="shared" si="574"/>
        <v>1.6388636193253613E-2</v>
      </c>
      <c r="Z375" s="13">
        <f t="shared" si="575"/>
        <v>1.3437515660470892E-3</v>
      </c>
      <c r="AA375" s="13">
        <f t="shared" si="576"/>
        <v>3.1297435744594673E-3</v>
      </c>
      <c r="AB375" s="13">
        <f t="shared" si="577"/>
        <v>3.6447566236834684E-3</v>
      </c>
      <c r="AC375" s="13">
        <f t="shared" si="578"/>
        <v>2.1336458485208569E-4</v>
      </c>
      <c r="AD375" s="13">
        <f t="shared" si="579"/>
        <v>7.1133078935326069E-2</v>
      </c>
      <c r="AE375" s="13">
        <f t="shared" si="580"/>
        <v>3.6845724420878113E-2</v>
      </c>
      <c r="AF375" s="13">
        <f t="shared" si="581"/>
        <v>9.5427291241928763E-3</v>
      </c>
      <c r="AG375" s="13">
        <f t="shared" si="582"/>
        <v>1.6476570994149321E-3</v>
      </c>
      <c r="AH375" s="13">
        <f t="shared" si="583"/>
        <v>1.7401011116681067E-4</v>
      </c>
      <c r="AI375" s="13">
        <f t="shared" si="584"/>
        <v>4.052884782247157E-4</v>
      </c>
      <c r="AJ375" s="13">
        <f t="shared" si="585"/>
        <v>4.7198047711216937E-4</v>
      </c>
      <c r="AK375" s="13">
        <f t="shared" si="586"/>
        <v>3.6643129152648759E-4</v>
      </c>
      <c r="AL375" s="13">
        <f t="shared" si="587"/>
        <v>1.0296451824782589E-5</v>
      </c>
      <c r="AM375" s="13">
        <f t="shared" si="588"/>
        <v>3.3135335779999865E-2</v>
      </c>
      <c r="AN375" s="13">
        <f t="shared" si="589"/>
        <v>1.716354007188654E-2</v>
      </c>
      <c r="AO375" s="13">
        <f t="shared" si="590"/>
        <v>4.4452108431184915E-3</v>
      </c>
      <c r="AP375" s="13">
        <f t="shared" si="591"/>
        <v>7.6751452427713111E-4</v>
      </c>
      <c r="AQ375" s="13">
        <f t="shared" si="592"/>
        <v>9.9389865705968751E-5</v>
      </c>
      <c r="AR375" s="13">
        <f t="shared" si="593"/>
        <v>1.802685529281816E-5</v>
      </c>
      <c r="AS375" s="13">
        <f t="shared" si="594"/>
        <v>4.1986506989813E-5</v>
      </c>
      <c r="AT375" s="13">
        <f t="shared" si="595"/>
        <v>4.8895571095751139E-5</v>
      </c>
      <c r="AU375" s="13">
        <f t="shared" si="596"/>
        <v>3.7961034693990571E-5</v>
      </c>
      <c r="AV375" s="13">
        <f t="shared" si="597"/>
        <v>2.2103844828037682E-5</v>
      </c>
      <c r="AW375" s="13">
        <f t="shared" si="598"/>
        <v>3.4505661418551535E-7</v>
      </c>
      <c r="AX375" s="13">
        <f t="shared" si="599"/>
        <v>1.2862633598024437E-2</v>
      </c>
      <c r="AY375" s="13">
        <f t="shared" si="600"/>
        <v>6.6626253210610286E-3</v>
      </c>
      <c r="AZ375" s="13">
        <f t="shared" si="601"/>
        <v>1.7255632693938155E-3</v>
      </c>
      <c r="BA375" s="13">
        <f t="shared" si="602"/>
        <v>2.9793746991082425E-4</v>
      </c>
      <c r="BB375" s="13">
        <f t="shared" si="603"/>
        <v>3.8581634857141489E-5</v>
      </c>
      <c r="BC375" s="13">
        <f t="shared" si="604"/>
        <v>3.9969260628959013E-6</v>
      </c>
      <c r="BD375" s="13">
        <f t="shared" si="605"/>
        <v>1.5562673799487986E-6</v>
      </c>
      <c r="BE375" s="13">
        <f t="shared" si="606"/>
        <v>3.6247160231141555E-6</v>
      </c>
      <c r="BF375" s="13">
        <f t="shared" si="607"/>
        <v>4.2211789624006509E-6</v>
      </c>
      <c r="BG375" s="13">
        <f t="shared" si="608"/>
        <v>3.2771949984475908E-6</v>
      </c>
      <c r="BH375" s="13">
        <f t="shared" si="609"/>
        <v>1.908235913505649E-6</v>
      </c>
      <c r="BI375" s="13">
        <f t="shared" si="610"/>
        <v>8.8889780518221326E-7</v>
      </c>
      <c r="BJ375" s="14">
        <f t="shared" si="611"/>
        <v>0.77217875256037039</v>
      </c>
      <c r="BK375" s="14">
        <f t="shared" si="612"/>
        <v>0.15882695420190185</v>
      </c>
      <c r="BL375" s="14">
        <f t="shared" si="613"/>
        <v>6.4335423329410987E-2</v>
      </c>
      <c r="BM375" s="14">
        <f t="shared" si="614"/>
        <v>0.53171821865651292</v>
      </c>
      <c r="BN375" s="14">
        <f t="shared" si="615"/>
        <v>0.45830438273677077</v>
      </c>
    </row>
    <row r="376" spans="1:66" x14ac:dyDescent="0.25">
      <c r="A376" t="s">
        <v>175</v>
      </c>
      <c r="B376" t="s">
        <v>280</v>
      </c>
      <c r="C376" t="s">
        <v>178</v>
      </c>
      <c r="D376" s="11">
        <v>44413</v>
      </c>
      <c r="E376" s="10">
        <f>VLOOKUP(A376,home!$A$2:$E$405,3,FALSE)</f>
        <v>1.1583000000000001</v>
      </c>
      <c r="F376" s="10">
        <f>VLOOKUP(B376,home!$B$2:$E$405,3,FALSE)</f>
        <v>0.86329999999999996</v>
      </c>
      <c r="G376" s="10">
        <f>VLOOKUP(C376,away!$B$2:$E$405,4,FALSE)</f>
        <v>1.3712</v>
      </c>
      <c r="H376" s="10">
        <f>VLOOKUP(A376,away!$A$2:$E$405,3,FALSE)</f>
        <v>1.0458000000000001</v>
      </c>
      <c r="I376" s="10">
        <f>VLOOKUP(C376,away!$B$2:$E$405,3,FALSE)</f>
        <v>0.84370000000000001</v>
      </c>
      <c r="J376" s="10">
        <f>VLOOKUP(B376,home!$B$2:$E$405,4,FALSE)</f>
        <v>0.9</v>
      </c>
      <c r="K376" s="12">
        <f t="shared" si="560"/>
        <v>1.3711456867680001</v>
      </c>
      <c r="L376" s="12">
        <f t="shared" si="561"/>
        <v>0.79410731400000001</v>
      </c>
      <c r="M376" s="13">
        <f t="shared" si="562"/>
        <v>0.11472090644792456</v>
      </c>
      <c r="N376" s="13">
        <f t="shared" si="563"/>
        <v>0.15729907605818702</v>
      </c>
      <c r="O376" s="13">
        <f t="shared" si="564"/>
        <v>9.1100710879006647E-2</v>
      </c>
      <c r="P376" s="13">
        <f t="shared" si="565"/>
        <v>0.1249123467832486</v>
      </c>
      <c r="Q376" s="13">
        <f t="shared" si="566"/>
        <v>0.10783997483488739</v>
      </c>
      <c r="R376" s="13">
        <f t="shared" si="567"/>
        <v>3.6171870409809272E-2</v>
      </c>
      <c r="S376" s="13">
        <f t="shared" si="568"/>
        <v>3.4002290563275174E-2</v>
      </c>
      <c r="T376" s="13">
        <f t="shared" si="569"/>
        <v>8.5636512757960012E-2</v>
      </c>
      <c r="U376" s="13">
        <f t="shared" si="570"/>
        <v>4.9596904094741032E-2</v>
      </c>
      <c r="V376" s="13">
        <f t="shared" si="571"/>
        <v>4.113660652886408E-3</v>
      </c>
      <c r="W376" s="13">
        <f t="shared" si="572"/>
        <v>4.9288105452008485E-2</v>
      </c>
      <c r="X376" s="13">
        <f t="shared" si="573"/>
        <v>3.9140045032643213E-2</v>
      </c>
      <c r="Y376" s="13">
        <f t="shared" si="574"/>
        <v>1.554069801535567E-2</v>
      </c>
      <c r="Z376" s="13">
        <f t="shared" si="575"/>
        <v>9.5747822844965743E-3</v>
      </c>
      <c r="AA376" s="13">
        <f t="shared" si="576"/>
        <v>1.3128421431130136E-2</v>
      </c>
      <c r="AB376" s="13">
        <f t="shared" si="577"/>
        <v>9.0004892096833336E-3</v>
      </c>
      <c r="AC376" s="13">
        <f t="shared" si="578"/>
        <v>2.7994407358479338E-4</v>
      </c>
      <c r="AD376" s="13">
        <f t="shared" si="579"/>
        <v>1.6895293299871952E-2</v>
      </c>
      <c r="AE376" s="13">
        <f t="shared" si="580"/>
        <v>1.3416675981603511E-2</v>
      </c>
      <c r="AF376" s="13">
        <f t="shared" si="581"/>
        <v>5.3271402632797376E-3</v>
      </c>
      <c r="AG376" s="13">
        <f t="shared" si="582"/>
        <v>1.4101070152581089E-3</v>
      </c>
      <c r="AH376" s="13">
        <f t="shared" si="583"/>
        <v>1.9008511605190894E-3</v>
      </c>
      <c r="AI376" s="13">
        <f t="shared" si="584"/>
        <v>2.6063438699336968E-3</v>
      </c>
      <c r="AJ376" s="13">
        <f t="shared" si="585"/>
        <v>1.7868385777469033E-3</v>
      </c>
      <c r="AK376" s="13">
        <f t="shared" si="586"/>
        <v>8.1667200294277781E-4</v>
      </c>
      <c r="AL376" s="13">
        <f t="shared" si="587"/>
        <v>1.2192536576726679E-5</v>
      </c>
      <c r="AM376" s="13">
        <f t="shared" si="588"/>
        <v>4.6331817069599438E-3</v>
      </c>
      <c r="AN376" s="13">
        <f t="shared" si="589"/>
        <v>3.6792434805878963E-3</v>
      </c>
      <c r="AO376" s="13">
        <f t="shared" si="590"/>
        <v>1.4608570789608325E-3</v>
      </c>
      <c r="AP376" s="13">
        <f t="shared" si="591"/>
        <v>3.8669243037049093E-4</v>
      </c>
      <c r="AQ376" s="13">
        <f t="shared" si="592"/>
        <v>7.6768821806410636E-5</v>
      </c>
      <c r="AR376" s="13">
        <f t="shared" si="593"/>
        <v>3.0189596187871946E-4</v>
      </c>
      <c r="AS376" s="13">
        <f t="shared" si="594"/>
        <v>4.1394334598268283E-4</v>
      </c>
      <c r="AT376" s="13">
        <f t="shared" si="595"/>
        <v>2.8378831670523483E-4</v>
      </c>
      <c r="AU376" s="13">
        <f t="shared" si="596"/>
        <v>1.2970504213517792E-4</v>
      </c>
      <c r="AV376" s="13">
        <f t="shared" si="597"/>
        <v>4.4461127268927744E-5</v>
      </c>
      <c r="AW376" s="13">
        <f t="shared" si="598"/>
        <v>3.6876896485269974E-7</v>
      </c>
      <c r="AX376" s="13">
        <f t="shared" si="599"/>
        <v>1.0587945189184204E-3</v>
      </c>
      <c r="AY376" s="13">
        <f t="shared" si="600"/>
        <v>8.4079647149622899E-4</v>
      </c>
      <c r="AZ376" s="13">
        <f t="shared" si="601"/>
        <v>3.3384131380027394E-4</v>
      </c>
      <c r="BA376" s="13">
        <f t="shared" si="602"/>
        <v>8.8368609668055574E-5</v>
      </c>
      <c r="BB376" s="13">
        <f t="shared" si="603"/>
        <v>1.7543539816353508E-5</v>
      </c>
      <c r="BC376" s="13">
        <f t="shared" si="604"/>
        <v>2.7862906563233086E-6</v>
      </c>
      <c r="BD376" s="13">
        <f t="shared" si="605"/>
        <v>3.9956298565826029E-5</v>
      </c>
      <c r="BE376" s="13">
        <f t="shared" si="606"/>
        <v>5.4785906437746793E-5</v>
      </c>
      <c r="BF376" s="13">
        <f t="shared" si="607"/>
        <v>3.7559729653895867E-5</v>
      </c>
      <c r="BG376" s="13">
        <f t="shared" si="608"/>
        <v>1.7166620437037153E-5</v>
      </c>
      <c r="BH376" s="13">
        <f t="shared" si="609"/>
        <v>5.8844843921567243E-6</v>
      </c>
      <c r="BI376" s="13">
        <f t="shared" si="610"/>
        <v>1.6136970786318621E-6</v>
      </c>
      <c r="BJ376" s="14">
        <f t="shared" si="611"/>
        <v>0.50437250297409641</v>
      </c>
      <c r="BK376" s="14">
        <f t="shared" si="612"/>
        <v>0.27888213752899249</v>
      </c>
      <c r="BL376" s="14">
        <f t="shared" si="613"/>
        <v>0.20743986216604887</v>
      </c>
      <c r="BM376" s="14">
        <f t="shared" si="614"/>
        <v>0.36738397183803945</v>
      </c>
      <c r="BN376" s="14">
        <f t="shared" si="615"/>
        <v>0.63204488541306347</v>
      </c>
    </row>
    <row r="377" spans="1:66" x14ac:dyDescent="0.25">
      <c r="A377" t="s">
        <v>24</v>
      </c>
      <c r="B377" t="s">
        <v>183</v>
      </c>
      <c r="C377" t="s">
        <v>286</v>
      </c>
      <c r="D377" s="11">
        <v>44413</v>
      </c>
      <c r="E377" s="10">
        <f>VLOOKUP(A377,home!$A$2:$E$405,3,FALSE)</f>
        <v>1.6263000000000001</v>
      </c>
      <c r="F377" s="10">
        <f>VLOOKUP(B377,home!$B$2:$E$405,3,FALSE)</f>
        <v>0.90620000000000001</v>
      </c>
      <c r="G377" s="10">
        <f>VLOOKUP(C377,away!$B$2:$E$405,4,FALSE)</f>
        <v>0.67959999999999998</v>
      </c>
      <c r="H377" s="10">
        <f>VLOOKUP(A377,away!$A$2:$E$405,3,FALSE)</f>
        <v>1.4262999999999999</v>
      </c>
      <c r="I377" s="10">
        <f>VLOOKUP(C377,away!$B$2:$E$405,3,FALSE)</f>
        <v>1.3284</v>
      </c>
      <c r="J377" s="10">
        <f>VLOOKUP(B377,home!$B$2:$E$405,4,FALSE)</f>
        <v>1.2177</v>
      </c>
      <c r="K377" s="12">
        <f t="shared" si="560"/>
        <v>1.0015625795760001</v>
      </c>
      <c r="L377" s="12">
        <f t="shared" si="561"/>
        <v>2.3071724394839999</v>
      </c>
      <c r="M377" s="13">
        <f t="shared" si="562"/>
        <v>3.656239524603045E-2</v>
      </c>
      <c r="N377" s="13">
        <f t="shared" si="563"/>
        <v>3.6619526898091538E-2</v>
      </c>
      <c r="O377" s="13">
        <f t="shared" si="564"/>
        <v>8.4355750633162266E-2</v>
      </c>
      <c r="P377" s="13">
        <f t="shared" si="565"/>
        <v>8.4487563206219807E-2</v>
      </c>
      <c r="Q377" s="13">
        <f t="shared" si="566"/>
        <v>1.8338373911452641E-2</v>
      </c>
      <c r="R377" s="13">
        <f t="shared" si="567"/>
        <v>9.7311631486408492E-2</v>
      </c>
      <c r="S377" s="13">
        <f t="shared" si="568"/>
        <v>4.8807991711784605E-2</v>
      </c>
      <c r="T377" s="13">
        <f t="shared" si="569"/>
        <v>4.2309790873455926E-2</v>
      </c>
      <c r="U377" s="13">
        <f t="shared" si="570"/>
        <v>9.7463688654276417E-2</v>
      </c>
      <c r="V377" s="13">
        <f t="shared" si="571"/>
        <v>1.2531601441467859E-2</v>
      </c>
      <c r="W377" s="13">
        <f t="shared" si="572"/>
        <v>6.122343026661245E-3</v>
      </c>
      <c r="X377" s="13">
        <f t="shared" si="573"/>
        <v>1.4125301096179878E-2</v>
      </c>
      <c r="Y377" s="13">
        <f t="shared" si="574"/>
        <v>1.6294752694259677E-2</v>
      </c>
      <c r="Z377" s="13">
        <f t="shared" si="575"/>
        <v>7.4838238068888355E-2</v>
      </c>
      <c r="AA377" s="13">
        <f t="shared" si="576"/>
        <v>7.495517877119863E-2</v>
      </c>
      <c r="AB377" s="13">
        <f t="shared" si="577"/>
        <v>3.7536151101330968E-2</v>
      </c>
      <c r="AC377" s="13">
        <f t="shared" si="578"/>
        <v>1.8098589782902014E-3</v>
      </c>
      <c r="AD377" s="13">
        <f t="shared" si="579"/>
        <v>1.5329774187079928E-3</v>
      </c>
      <c r="AE377" s="13">
        <f t="shared" si="580"/>
        <v>3.5368432507944048E-3</v>
      </c>
      <c r="AF377" s="13">
        <f t="shared" si="581"/>
        <v>4.0800536355039248E-3</v>
      </c>
      <c r="AG377" s="13">
        <f t="shared" si="582"/>
        <v>3.1377957664837169E-3</v>
      </c>
      <c r="AH377" s="13">
        <f t="shared" si="583"/>
        <v>4.316618007302038E-2</v>
      </c>
      <c r="AI377" s="13">
        <f t="shared" si="584"/>
        <v>4.3233630664376424E-2</v>
      </c>
      <c r="AJ377" s="13">
        <f t="shared" si="585"/>
        <v>2.1650593326324453E-2</v>
      </c>
      <c r="AK377" s="13">
        <f t="shared" si="586"/>
        <v>7.2281413670881528E-3</v>
      </c>
      <c r="AL377" s="13">
        <f t="shared" si="587"/>
        <v>1.6728726200096439E-4</v>
      </c>
      <c r="AM377" s="13">
        <f t="shared" si="588"/>
        <v>3.0707456358258718E-4</v>
      </c>
      <c r="AN377" s="13">
        <f t="shared" si="589"/>
        <v>7.0847396996432234E-4</v>
      </c>
      <c r="AO377" s="13">
        <f t="shared" si="590"/>
        <v>8.1728580879675001E-4</v>
      </c>
      <c r="AP377" s="13">
        <f t="shared" si="591"/>
        <v>6.2853976441241705E-4</v>
      </c>
      <c r="AQ377" s="13">
        <f t="shared" si="592"/>
        <v>3.6253740539302374E-4</v>
      </c>
      <c r="AR377" s="13">
        <f t="shared" si="593"/>
        <v>1.9918364196455197E-2</v>
      </c>
      <c r="AS377" s="13">
        <f t="shared" si="594"/>
        <v>1.9949488225535911E-2</v>
      </c>
      <c r="AT377" s="13">
        <f t="shared" si="595"/>
        <v>9.9903304441943935E-3</v>
      </c>
      <c r="AU377" s="13">
        <f t="shared" si="596"/>
        <v>3.3353137101679951E-3</v>
      </c>
      <c r="AV377" s="13">
        <f t="shared" si="597"/>
        <v>8.3513135081276417E-4</v>
      </c>
      <c r="AW377" s="13">
        <f t="shared" si="598"/>
        <v>1.0737879290392563E-5</v>
      </c>
      <c r="AX377" s="13">
        <f t="shared" si="599"/>
        <v>5.1259065337325053E-5</v>
      </c>
      <c r="AY377" s="13">
        <f t="shared" si="600"/>
        <v>1.1826350281998598E-4</v>
      </c>
      <c r="AZ377" s="13">
        <f t="shared" si="601"/>
        <v>1.3642714715155499E-4</v>
      </c>
      <c r="BA377" s="13">
        <f t="shared" si="602"/>
        <v>1.0492031796849857E-4</v>
      </c>
      <c r="BB377" s="13">
        <f t="shared" si="603"/>
        <v>6.0517316489704456E-5</v>
      </c>
      <c r="BC377" s="13">
        <f t="shared" si="604"/>
        <v>2.7924776943315326E-5</v>
      </c>
      <c r="BD377" s="13">
        <f t="shared" si="605"/>
        <v>7.6591834856110496E-3</v>
      </c>
      <c r="BE377" s="13">
        <f t="shared" si="606"/>
        <v>7.6711515692945032E-3</v>
      </c>
      <c r="BF377" s="13">
        <f t="shared" si="607"/>
        <v>3.8415691770305417E-3</v>
      </c>
      <c r="BG377" s="13">
        <f t="shared" si="608"/>
        <v>1.2825239781887874E-3</v>
      </c>
      <c r="BH377" s="13">
        <f t="shared" si="609"/>
        <v>3.2113200599070887E-4</v>
      </c>
      <c r="BI377" s="13">
        <f t="shared" si="610"/>
        <v>6.4326760060894004E-5</v>
      </c>
      <c r="BJ377" s="14">
        <f t="shared" si="611"/>
        <v>0.14942098221045041</v>
      </c>
      <c r="BK377" s="14">
        <f t="shared" si="612"/>
        <v>0.18448496134861386</v>
      </c>
      <c r="BL377" s="14">
        <f t="shared" si="613"/>
        <v>0.58176946098052884</v>
      </c>
      <c r="BM377" s="14">
        <f t="shared" si="614"/>
        <v>0.63273087560358676</v>
      </c>
      <c r="BN377" s="14">
        <f t="shared" si="615"/>
        <v>0.35767524138136519</v>
      </c>
    </row>
    <row r="378" spans="1:66" x14ac:dyDescent="0.25">
      <c r="A378" t="s">
        <v>24</v>
      </c>
      <c r="B378" t="s">
        <v>185</v>
      </c>
      <c r="C378" t="s">
        <v>180</v>
      </c>
      <c r="D378" s="11">
        <v>44413</v>
      </c>
      <c r="E378" s="10">
        <f>VLOOKUP(A378,home!$A$2:$E$405,3,FALSE)</f>
        <v>1.6263000000000001</v>
      </c>
      <c r="F378" s="10">
        <f>VLOOKUP(B378,home!$B$2:$E$405,3,FALSE)</f>
        <v>0.4531</v>
      </c>
      <c r="G378" s="10">
        <f>VLOOKUP(C378,away!$B$2:$E$405,4,FALSE)</f>
        <v>1.0356000000000001</v>
      </c>
      <c r="H378" s="10">
        <f>VLOOKUP(A378,away!$A$2:$E$405,3,FALSE)</f>
        <v>1.4262999999999999</v>
      </c>
      <c r="I378" s="10">
        <f>VLOOKUP(C378,away!$B$2:$E$405,3,FALSE)</f>
        <v>0.66420000000000001</v>
      </c>
      <c r="J378" s="10">
        <f>VLOOKUP(B378,home!$B$2:$E$405,4,FALSE)</f>
        <v>0.70109999999999995</v>
      </c>
      <c r="K378" s="12">
        <f t="shared" si="560"/>
        <v>0.76310933446800011</v>
      </c>
      <c r="L378" s="12">
        <f t="shared" si="561"/>
        <v>0.66418600530599992</v>
      </c>
      <c r="M378" s="13">
        <f t="shared" si="562"/>
        <v>0.23995704765188408</v>
      </c>
      <c r="N378" s="13">
        <f t="shared" si="563"/>
        <v>0.18311346293453543</v>
      </c>
      <c r="O378" s="13">
        <f t="shared" si="564"/>
        <v>0.15937611292492632</v>
      </c>
      <c r="P378" s="13">
        <f t="shared" si="565"/>
        <v>0.12162139946423735</v>
      </c>
      <c r="Q378" s="13">
        <f t="shared" si="566"/>
        <v>6.986779641605205E-2</v>
      </c>
      <c r="R378" s="13">
        <f t="shared" si="567"/>
        <v>5.2927691892402373E-2</v>
      </c>
      <c r="S378" s="13">
        <f t="shared" si="568"/>
        <v>1.5410846391453603E-2</v>
      </c>
      <c r="T378" s="13">
        <f t="shared" si="569"/>
        <v>4.6405212601110461E-2</v>
      </c>
      <c r="U378" s="13">
        <f t="shared" si="570"/>
        <v>4.0389615734938537E-2</v>
      </c>
      <c r="V378" s="13">
        <f t="shared" si="571"/>
        <v>8.6788157547266587E-4</v>
      </c>
      <c r="W378" s="13">
        <f t="shared" si="572"/>
        <v>1.7772255874599741E-2</v>
      </c>
      <c r="X378" s="13">
        <f t="shared" si="573"/>
        <v>1.180408363462649E-2</v>
      </c>
      <c r="Y378" s="13">
        <f t="shared" si="574"/>
        <v>3.9200535777902477E-3</v>
      </c>
      <c r="Z378" s="13">
        <f t="shared" si="575"/>
        <v>1.171794408269383E-2</v>
      </c>
      <c r="AA378" s="13">
        <f t="shared" si="576"/>
        <v>8.9420725102777286E-3</v>
      </c>
      <c r="AB378" s="13">
        <f t="shared" si="577"/>
        <v>3.4118895010413169E-3</v>
      </c>
      <c r="AC378" s="13">
        <f t="shared" si="578"/>
        <v>2.7492673379232989E-5</v>
      </c>
      <c r="AD378" s="13">
        <f t="shared" si="579"/>
        <v>3.3905435881152026E-3</v>
      </c>
      <c r="AE378" s="13">
        <f t="shared" si="580"/>
        <v>2.2519516016061077E-3</v>
      </c>
      <c r="AF378" s="13">
        <f t="shared" si="581"/>
        <v>7.4785736920660452E-4</v>
      </c>
      <c r="AG378" s="13">
        <f t="shared" si="582"/>
        <v>1.6557213286399631E-4</v>
      </c>
      <c r="AH378" s="13">
        <f t="shared" si="583"/>
        <v>1.9457236176708735E-3</v>
      </c>
      <c r="AI378" s="13">
        <f t="shared" si="584"/>
        <v>1.4847998549394896E-3</v>
      </c>
      <c r="AJ378" s="13">
        <f t="shared" si="585"/>
        <v>5.6653231456052836E-4</v>
      </c>
      <c r="AK378" s="13">
        <f t="shared" si="586"/>
        <v>1.4410869917296689E-4</v>
      </c>
      <c r="AL378" s="13">
        <f t="shared" si="587"/>
        <v>5.5738265562365927E-7</v>
      </c>
      <c r="AM378" s="13">
        <f t="shared" si="588"/>
        <v>5.1747109220226756E-4</v>
      </c>
      <c r="AN378" s="13">
        <f t="shared" si="589"/>
        <v>3.4369705759115679E-4</v>
      </c>
      <c r="AO378" s="13">
        <f t="shared" si="590"/>
        <v>1.1413938785844831E-4</v>
      </c>
      <c r="AP378" s="13">
        <f t="shared" si="591"/>
        <v>2.5269928023258308E-5</v>
      </c>
      <c r="AQ378" s="13">
        <f t="shared" si="592"/>
        <v>4.1959831370345194E-6</v>
      </c>
      <c r="AR378" s="13">
        <f t="shared" si="593"/>
        <v>2.5846447941007129E-4</v>
      </c>
      <c r="AS378" s="13">
        <f t="shared" si="594"/>
        <v>1.9723665686623761E-4</v>
      </c>
      <c r="AT378" s="13">
        <f t="shared" si="595"/>
        <v>7.5256566976943923E-5</v>
      </c>
      <c r="AU378" s="13">
        <f t="shared" si="596"/>
        <v>1.9142996246707394E-5</v>
      </c>
      <c r="AV378" s="13">
        <f t="shared" si="597"/>
        <v>3.6520497813870746E-6</v>
      </c>
      <c r="AW378" s="13">
        <f t="shared" si="598"/>
        <v>7.8474297422766506E-9</v>
      </c>
      <c r="AX378" s="13">
        <f t="shared" si="599"/>
        <v>6.5814503462816891E-5</v>
      </c>
      <c r="AY378" s="13">
        <f t="shared" si="600"/>
        <v>4.3713072146166245E-5</v>
      </c>
      <c r="AZ378" s="13">
        <f t="shared" si="601"/>
        <v>1.4516805384207563E-5</v>
      </c>
      <c r="BA378" s="13">
        <f t="shared" si="602"/>
        <v>3.2139529926471508E-6</v>
      </c>
      <c r="BB378" s="13">
        <f t="shared" si="603"/>
        <v>5.3366564985689366E-7</v>
      </c>
      <c r="BC378" s="13">
        <f t="shared" si="604"/>
        <v>7.0890651229496153E-8</v>
      </c>
      <c r="BD378" s="13">
        <f t="shared" si="605"/>
        <v>2.8611415015478341E-5</v>
      </c>
      <c r="BE378" s="13">
        <f t="shared" si="606"/>
        <v>2.183363787064942E-5</v>
      </c>
      <c r="BF378" s="13">
        <f t="shared" si="607"/>
        <v>8.3307264322432974E-6</v>
      </c>
      <c r="BG378" s="13">
        <f t="shared" si="608"/>
        <v>2.1190850344480545E-6</v>
      </c>
      <c r="BH378" s="13">
        <f t="shared" si="609"/>
        <v>4.0427339257968831E-7</v>
      </c>
      <c r="BI378" s="13">
        <f t="shared" si="610"/>
        <v>6.1700959910921322E-8</v>
      </c>
      <c r="BJ378" s="14">
        <f t="shared" si="611"/>
        <v>0.34057142606960544</v>
      </c>
      <c r="BK378" s="14">
        <f t="shared" si="612"/>
        <v>0.3779289382112288</v>
      </c>
      <c r="BL378" s="14">
        <f t="shared" si="613"/>
        <v>0.26980366063791683</v>
      </c>
      <c r="BM378" s="14">
        <f t="shared" si="614"/>
        <v>0.17311475249269076</v>
      </c>
      <c r="BN378" s="14">
        <f t="shared" si="615"/>
        <v>0.82686351128403768</v>
      </c>
    </row>
    <row r="379" spans="1:66" x14ac:dyDescent="0.25">
      <c r="A379" t="s">
        <v>24</v>
      </c>
      <c r="B379" t="s">
        <v>294</v>
      </c>
      <c r="C379" t="s">
        <v>184</v>
      </c>
      <c r="D379" s="11">
        <v>44413</v>
      </c>
      <c r="E379" s="10">
        <f>VLOOKUP(A379,home!$A$2:$E$405,3,FALSE)</f>
        <v>1.6263000000000001</v>
      </c>
      <c r="F379" s="10">
        <f>VLOOKUP(B379,home!$B$2:$E$405,3,FALSE)</f>
        <v>1.7152000000000001</v>
      </c>
      <c r="G379" s="10">
        <f>VLOOKUP(C379,away!$B$2:$E$405,4,FALSE)</f>
        <v>0.90620000000000001</v>
      </c>
      <c r="H379" s="10">
        <f>VLOOKUP(A379,away!$A$2:$E$405,3,FALSE)</f>
        <v>1.4262999999999999</v>
      </c>
      <c r="I379" s="10">
        <f>VLOOKUP(C379,away!$B$2:$E$405,3,FALSE)</f>
        <v>0.73799999999999999</v>
      </c>
      <c r="J379" s="10">
        <f>VLOOKUP(B379,home!$B$2:$E$405,4,FALSE)</f>
        <v>0.66420000000000001</v>
      </c>
      <c r="K379" s="12">
        <f t="shared" si="560"/>
        <v>2.5277812485120004</v>
      </c>
      <c r="L379" s="12">
        <f t="shared" si="561"/>
        <v>0.69914316347999994</v>
      </c>
      <c r="M379" s="13">
        <f t="shared" si="562"/>
        <v>3.9679348641221267E-2</v>
      </c>
      <c r="N379" s="13">
        <f t="shared" si="563"/>
        <v>0.10030071344844922</v>
      </c>
      <c r="O379" s="13">
        <f t="shared" si="564"/>
        <v>2.7741545333849267E-2</v>
      </c>
      <c r="P379" s="13">
        <f t="shared" si="565"/>
        <v>7.0124558099649764E-2</v>
      </c>
      <c r="Q379" s="13">
        <f t="shared" si="566"/>
        <v>0.1267691313336827</v>
      </c>
      <c r="R379" s="13">
        <f t="shared" si="567"/>
        <v>9.6976558822656038E-3</v>
      </c>
      <c r="S379" s="13">
        <f t="shared" si="568"/>
        <v>3.09824494167894E-2</v>
      </c>
      <c r="T379" s="13">
        <f t="shared" si="569"/>
        <v>8.8629771512242495E-2</v>
      </c>
      <c r="U379" s="13">
        <f t="shared" si="570"/>
        <v>2.4513552693713091E-2</v>
      </c>
      <c r="V379" s="13">
        <f t="shared" si="571"/>
        <v>6.0838548363222836E-3</v>
      </c>
      <c r="W379" s="13">
        <f t="shared" si="572"/>
        <v>0.10681487769181273</v>
      </c>
      <c r="X379" s="13">
        <f t="shared" si="573"/>
        <v>7.4678891496183217E-2</v>
      </c>
      <c r="Y379" s="13">
        <f t="shared" si="574"/>
        <v>2.61056182229106E-2</v>
      </c>
      <c r="Z379" s="13">
        <f t="shared" si="575"/>
        <v>2.2600166039558681E-3</v>
      </c>
      <c r="AA379" s="13">
        <f t="shared" si="576"/>
        <v>5.7128275928054152E-3</v>
      </c>
      <c r="AB379" s="13">
        <f t="shared" si="577"/>
        <v>7.2203892325377397E-3</v>
      </c>
      <c r="AC379" s="13">
        <f t="shared" si="578"/>
        <v>6.7199255807640556E-4</v>
      </c>
      <c r="AD379" s="13">
        <f t="shared" si="579"/>
        <v>6.7501161222866743E-2</v>
      </c>
      <c r="AE379" s="13">
        <f t="shared" si="580"/>
        <v>4.7192975395928559E-2</v>
      </c>
      <c r="AF379" s="13">
        <f t="shared" si="581"/>
        <v>1.6497323056171645E-2</v>
      </c>
      <c r="AG379" s="13">
        <f t="shared" si="582"/>
        <v>3.8446635434811285E-3</v>
      </c>
      <c r="AH379" s="13">
        <f t="shared" si="583"/>
        <v>3.9501878950175788E-4</v>
      </c>
      <c r="AI379" s="13">
        <f t="shared" si="584"/>
        <v>9.9852108891245253E-4</v>
      </c>
      <c r="AJ379" s="13">
        <f t="shared" si="585"/>
        <v>1.2620214423983409E-3</v>
      </c>
      <c r="AK379" s="13">
        <f t="shared" si="586"/>
        <v>1.0633713791048645E-3</v>
      </c>
      <c r="AL379" s="13">
        <f t="shared" si="587"/>
        <v>4.7503986627851876E-5</v>
      </c>
      <c r="AM379" s="13">
        <f t="shared" si="588"/>
        <v>3.4125633918389589E-2</v>
      </c>
      <c r="AN379" s="13">
        <f t="shared" si="589"/>
        <v>2.3858703653463282E-2</v>
      </c>
      <c r="AO379" s="13">
        <f t="shared" si="590"/>
        <v>8.3403247744070763E-3</v>
      </c>
      <c r="AP379" s="13">
        <f t="shared" si="591"/>
        <v>1.9436936824098598E-3</v>
      </c>
      <c r="AQ379" s="13">
        <f t="shared" si="592"/>
        <v>3.3973003748902989E-4</v>
      </c>
      <c r="AR379" s="13">
        <f t="shared" si="593"/>
        <v>5.5234937225259857E-5</v>
      </c>
      <c r="AS379" s="13">
        <f t="shared" si="594"/>
        <v>1.3962183858074931E-4</v>
      </c>
      <c r="AT379" s="13">
        <f t="shared" si="595"/>
        <v>1.7646673272359375E-4</v>
      </c>
      <c r="AU379" s="13">
        <f t="shared" si="596"/>
        <v>1.4868976598829311E-4</v>
      </c>
      <c r="AV379" s="13">
        <f t="shared" si="597"/>
        <v>9.3963800577711174E-5</v>
      </c>
      <c r="AW379" s="13">
        <f t="shared" si="598"/>
        <v>2.3320247771778209E-6</v>
      </c>
      <c r="AX379" s="13">
        <f t="shared" si="599"/>
        <v>1.4377022918748384E-2</v>
      </c>
      <c r="AY379" s="13">
        <f t="shared" si="600"/>
        <v>1.0051597284838207E-2</v>
      </c>
      <c r="AZ379" s="13">
        <f t="shared" si="601"/>
        <v>3.5137527618743811E-3</v>
      </c>
      <c r="BA379" s="13">
        <f t="shared" si="602"/>
        <v>8.1887207387448054E-4</v>
      </c>
      <c r="BB379" s="13">
        <f t="shared" si="603"/>
        <v>1.4312720305350812E-4</v>
      </c>
      <c r="BC379" s="13">
        <f t="shared" si="604"/>
        <v>2.0013281104574801E-5</v>
      </c>
      <c r="BD379" s="13">
        <f t="shared" si="605"/>
        <v>6.4361881243812267E-6</v>
      </c>
      <c r="BE379" s="13">
        <f t="shared" si="606"/>
        <v>1.6269275652706488E-5</v>
      </c>
      <c r="BF379" s="13">
        <f t="shared" si="607"/>
        <v>2.0562584960892148E-5</v>
      </c>
      <c r="BG379" s="13">
        <f t="shared" si="608"/>
        <v>1.732590556169268E-5</v>
      </c>
      <c r="BH379" s="13">
        <f t="shared" si="609"/>
        <v>1.0949024798084132E-5</v>
      </c>
      <c r="BI379" s="13">
        <f t="shared" si="610"/>
        <v>5.5353479148179926E-6</v>
      </c>
      <c r="BJ379" s="14">
        <f t="shared" si="611"/>
        <v>0.75586759851338159</v>
      </c>
      <c r="BK379" s="14">
        <f t="shared" si="612"/>
        <v>0.15764130482352517</v>
      </c>
      <c r="BL379" s="14">
        <f t="shared" si="613"/>
        <v>7.9295958837196714E-2</v>
      </c>
      <c r="BM379" s="14">
        <f t="shared" si="614"/>
        <v>0.61070266077888014</v>
      </c>
      <c r="BN379" s="14">
        <f t="shared" si="615"/>
        <v>0.37431295273911785</v>
      </c>
    </row>
    <row r="380" spans="1:66" x14ac:dyDescent="0.25">
      <c r="A380" t="s">
        <v>24</v>
      </c>
      <c r="B380" t="s">
        <v>287</v>
      </c>
      <c r="C380" t="s">
        <v>25</v>
      </c>
      <c r="D380" s="11">
        <v>44413</v>
      </c>
      <c r="E380" s="10">
        <f>VLOOKUP(A380,home!$A$2:$E$405,3,FALSE)</f>
        <v>1.6263000000000001</v>
      </c>
      <c r="F380" s="10">
        <f>VLOOKUP(B380,home!$B$2:$E$405,3,FALSE)</f>
        <v>0.80910000000000004</v>
      </c>
      <c r="G380" s="10">
        <f>VLOOKUP(C380,away!$B$2:$E$405,4,FALSE)</f>
        <v>1.0356000000000001</v>
      </c>
      <c r="H380" s="10">
        <f>VLOOKUP(A380,away!$A$2:$E$405,3,FALSE)</f>
        <v>1.4262999999999999</v>
      </c>
      <c r="I380" s="10">
        <f>VLOOKUP(C380,away!$B$2:$E$405,3,FALSE)</f>
        <v>0.92249999999999999</v>
      </c>
      <c r="J380" s="10">
        <f>VLOOKUP(B380,home!$B$2:$E$405,4,FALSE)</f>
        <v>0.92249999999999999</v>
      </c>
      <c r="K380" s="12">
        <f t="shared" si="560"/>
        <v>1.3626832101480002</v>
      </c>
      <c r="L380" s="12">
        <f t="shared" si="561"/>
        <v>1.2137902143749999</v>
      </c>
      <c r="M380" s="13">
        <f t="shared" si="562"/>
        <v>7.6041698512200245E-2</v>
      </c>
      <c r="N380" s="13">
        <f t="shared" si="563"/>
        <v>0.10362074583371143</v>
      </c>
      <c r="O380" s="13">
        <f t="shared" si="564"/>
        <v>9.2298669538562639E-2</v>
      </c>
      <c r="P380" s="13">
        <f t="shared" si="565"/>
        <v>0.12577384729919797</v>
      </c>
      <c r="Q380" s="13">
        <f t="shared" si="566"/>
        <v>7.060112528530596E-2</v>
      </c>
      <c r="R380" s="13">
        <f t="shared" si="567"/>
        <v>5.6015610942869609E-2</v>
      </c>
      <c r="S380" s="13">
        <f t="shared" si="568"/>
        <v>5.2007848897220314E-2</v>
      </c>
      <c r="T380" s="13">
        <f t="shared" si="569"/>
        <v>8.5694954995167744E-2</v>
      </c>
      <c r="U380" s="13">
        <f t="shared" si="570"/>
        <v>7.6331532538031002E-2</v>
      </c>
      <c r="V380" s="13">
        <f t="shared" si="571"/>
        <v>9.5579536163003555E-3</v>
      </c>
      <c r="W380" s="13">
        <f t="shared" si="572"/>
        <v>3.2068989347947288E-2</v>
      </c>
      <c r="X380" s="13">
        <f t="shared" si="573"/>
        <v>3.8925025455434525E-2</v>
      </c>
      <c r="Y380" s="13">
        <f t="shared" si="574"/>
        <v>2.3623407496052101E-2</v>
      </c>
      <c r="Z380" s="13">
        <f t="shared" si="575"/>
        <v>2.2663733471564106E-2</v>
      </c>
      <c r="AA380" s="13">
        <f t="shared" si="576"/>
        <v>3.0883489080969651E-2</v>
      </c>
      <c r="AB380" s="13">
        <f t="shared" si="577"/>
        <v>2.104220602071322E-2</v>
      </c>
      <c r="AC380" s="13">
        <f t="shared" si="578"/>
        <v>9.8806035220638322E-4</v>
      </c>
      <c r="AD380" s="13">
        <f t="shared" si="579"/>
        <v>1.0924968337715715E-2</v>
      </c>
      <c r="AE380" s="13">
        <f t="shared" si="580"/>
        <v>1.3260619660676043E-2</v>
      </c>
      <c r="AF380" s="13">
        <f t="shared" si="581"/>
        <v>8.0478051903386562E-3</v>
      </c>
      <c r="AG380" s="13">
        <f t="shared" si="582"/>
        <v>3.2561157290764658E-3</v>
      </c>
      <c r="AH380" s="13">
        <f t="shared" si="583"/>
        <v>6.877254477246914E-3</v>
      </c>
      <c r="AI380" s="13">
        <f t="shared" si="584"/>
        <v>9.3715192080595314E-3</v>
      </c>
      <c r="AJ380" s="13">
        <f t="shared" si="585"/>
        <v>6.3852059392011037E-3</v>
      </c>
      <c r="AK380" s="13">
        <f t="shared" si="586"/>
        <v>2.9003376422288788E-3</v>
      </c>
      <c r="AL380" s="13">
        <f t="shared" si="587"/>
        <v>6.5370529218706909E-5</v>
      </c>
      <c r="AM380" s="13">
        <f t="shared" si="588"/>
        <v>2.9774541850407375E-3</v>
      </c>
      <c r="AN380" s="13">
        <f t="shared" si="589"/>
        <v>3.6140047535523374E-3</v>
      </c>
      <c r="AO380" s="13">
        <f t="shared" si="590"/>
        <v>2.19332180228328E-3</v>
      </c>
      <c r="AP380" s="13">
        <f t="shared" si="591"/>
        <v>8.8741084686226146E-4</v>
      </c>
      <c r="AQ380" s="13">
        <f t="shared" si="592"/>
        <v>2.6928265051291114E-4</v>
      </c>
      <c r="AR380" s="13">
        <f t="shared" si="593"/>
        <v>1.6695088372497917E-3</v>
      </c>
      <c r="AS380" s="13">
        <f t="shared" si="594"/>
        <v>2.2750116617140013E-3</v>
      </c>
      <c r="AT380" s="13">
        <f t="shared" si="595"/>
        <v>1.5500600971542859E-3</v>
      </c>
      <c r="AU380" s="13">
        <f t="shared" si="596"/>
        <v>7.0408028970417444E-4</v>
      </c>
      <c r="AV380" s="13">
        <f t="shared" si="597"/>
        <v>2.3985959734400473E-4</v>
      </c>
      <c r="AW380" s="13">
        <f t="shared" si="598"/>
        <v>3.0034336133579389E-6</v>
      </c>
      <c r="AX380" s="13">
        <f t="shared" si="599"/>
        <v>6.7622113782331902E-4</v>
      </c>
      <c r="AY380" s="13">
        <f t="shared" si="600"/>
        <v>8.207905998434727E-4</v>
      </c>
      <c r="AZ380" s="13">
        <f t="shared" si="601"/>
        <v>4.9813379907049683E-4</v>
      </c>
      <c r="BA380" s="13">
        <f t="shared" si="602"/>
        <v>2.0154331025373719E-4</v>
      </c>
      <c r="BB380" s="13">
        <f t="shared" si="603"/>
        <v>6.1157824439682699E-5</v>
      </c>
      <c r="BC380" s="13">
        <f t="shared" si="604"/>
        <v>1.4846553767470212E-5</v>
      </c>
      <c r="BD380" s="13">
        <f t="shared" si="605"/>
        <v>3.377389149110636E-4</v>
      </c>
      <c r="BE380" s="13">
        <f t="shared" si="606"/>
        <v>4.6023114876291043E-4</v>
      </c>
      <c r="BF380" s="13">
        <f t="shared" si="607"/>
        <v>3.1357462960317234E-4</v>
      </c>
      <c r="BG380" s="13">
        <f t="shared" si="608"/>
        <v>1.4243429429620699E-4</v>
      </c>
      <c r="BH380" s="13">
        <f t="shared" si="609"/>
        <v>4.8523205346680113E-5</v>
      </c>
      <c r="BI380" s="13">
        <f t="shared" si="610"/>
        <v>1.3224351445696912E-5</v>
      </c>
      <c r="BJ380" s="14">
        <f t="shared" si="611"/>
        <v>0.40223792479487563</v>
      </c>
      <c r="BK380" s="14">
        <f t="shared" si="612"/>
        <v>0.26525556980618747</v>
      </c>
      <c r="BL380" s="14">
        <f t="shared" si="613"/>
        <v>0.30986007241541463</v>
      </c>
      <c r="BM380" s="14">
        <f t="shared" si="614"/>
        <v>0.47484781590996394</v>
      </c>
      <c r="BN380" s="14">
        <f t="shared" si="615"/>
        <v>0.52435169741184784</v>
      </c>
    </row>
    <row r="381" spans="1:66" x14ac:dyDescent="0.25">
      <c r="A381" t="s">
        <v>196</v>
      </c>
      <c r="B381" t="s">
        <v>303</v>
      </c>
      <c r="C381" t="s">
        <v>202</v>
      </c>
      <c r="D381" s="11">
        <v>44413</v>
      </c>
      <c r="E381" s="10">
        <f>VLOOKUP(A381,home!$A$2:$E$405,3,FALSE)</f>
        <v>1.6077999999999999</v>
      </c>
      <c r="F381" s="10">
        <f>VLOOKUP(B381,home!$B$2:$E$405,3,FALSE)</f>
        <v>0.84150000000000003</v>
      </c>
      <c r="G381" s="10">
        <f>VLOOKUP(C381,away!$B$2:$E$405,4,FALSE)</f>
        <v>1.3536999999999999</v>
      </c>
      <c r="H381" s="10">
        <f>VLOOKUP(A381,away!$A$2:$E$405,3,FALSE)</f>
        <v>1.3987000000000001</v>
      </c>
      <c r="I381" s="10">
        <f>VLOOKUP(C381,away!$B$2:$E$405,3,FALSE)</f>
        <v>0.54669999999999996</v>
      </c>
      <c r="J381" s="10">
        <f>VLOOKUP(B381,home!$B$2:$E$405,4,FALSE)</f>
        <v>1.0513999999999999</v>
      </c>
      <c r="K381" s="12">
        <f t="shared" si="560"/>
        <v>1.8315069606899996</v>
      </c>
      <c r="L381" s="12">
        <f t="shared" si="561"/>
        <v>0.80397329150599983</v>
      </c>
      <c r="M381" s="13">
        <f t="shared" si="562"/>
        <v>7.1684534485423071E-2</v>
      </c>
      <c r="N381" s="13">
        <f t="shared" si="563"/>
        <v>0.13129072388387467</v>
      </c>
      <c r="O381" s="13">
        <f t="shared" si="564"/>
        <v>5.763245114032093E-2</v>
      </c>
      <c r="P381" s="13">
        <f t="shared" si="565"/>
        <v>0.10555423542512408</v>
      </c>
      <c r="Q381" s="13">
        <f t="shared" si="566"/>
        <v>0.12022993733367265</v>
      </c>
      <c r="R381" s="13">
        <f t="shared" si="567"/>
        <v>2.3167475720421264E-2</v>
      </c>
      <c r="S381" s="13">
        <f t="shared" si="568"/>
        <v>3.8856695855534119E-2</v>
      </c>
      <c r="T381" s="13">
        <f t="shared" si="569"/>
        <v>9.6661658455712882E-2</v>
      </c>
      <c r="U381" s="13">
        <f t="shared" si="570"/>
        <v>4.2431393043568105E-2</v>
      </c>
      <c r="V381" s="13">
        <f t="shared" si="571"/>
        <v>6.3573124037600301E-3</v>
      </c>
      <c r="W381" s="13">
        <f t="shared" si="572"/>
        <v>7.3400655703314624E-2</v>
      </c>
      <c r="X381" s="13">
        <f t="shared" si="573"/>
        <v>5.9012166764492488E-2</v>
      </c>
      <c r="Y381" s="13">
        <f t="shared" si="574"/>
        <v>2.3722102976274997E-2</v>
      </c>
      <c r="Z381" s="13">
        <f t="shared" si="575"/>
        <v>6.2086772369441415E-3</v>
      </c>
      <c r="AA381" s="13">
        <f t="shared" si="576"/>
        <v>1.1371235576140748E-2</v>
      </c>
      <c r="AB381" s="13">
        <f t="shared" si="577"/>
        <v>1.0413248554673774E-2</v>
      </c>
      <c r="AC381" s="13">
        <f t="shared" si="578"/>
        <v>5.8506452520976039E-4</v>
      </c>
      <c r="AD381" s="13">
        <f t="shared" si="579"/>
        <v>3.3608452959957735E-2</v>
      </c>
      <c r="AE381" s="13">
        <f t="shared" si="580"/>
        <v>2.7020298548641776E-2</v>
      </c>
      <c r="AF381" s="13">
        <f t="shared" si="581"/>
        <v>1.0861799180813158E-2</v>
      </c>
      <c r="AG381" s="13">
        <f t="shared" si="582"/>
        <v>2.9108654796918434E-3</v>
      </c>
      <c r="AH381" s="13">
        <f t="shared" si="583"/>
        <v>1.2479026685210889E-3</v>
      </c>
      <c r="AI381" s="13">
        <f t="shared" si="584"/>
        <v>2.2855424236599992E-3</v>
      </c>
      <c r="AJ381" s="13">
        <f t="shared" si="585"/>
        <v>2.0929934289427915E-3</v>
      </c>
      <c r="AK381" s="13">
        <f t="shared" si="586"/>
        <v>1.2777773445957171E-3</v>
      </c>
      <c r="AL381" s="13">
        <f t="shared" si="587"/>
        <v>3.445989519283968E-5</v>
      </c>
      <c r="AM381" s="13">
        <f t="shared" si="588"/>
        <v>1.2310823106837E-2</v>
      </c>
      <c r="AN381" s="13">
        <f t="shared" si="589"/>
        <v>9.8975729743518599E-3</v>
      </c>
      <c r="AO381" s="13">
        <f t="shared" si="590"/>
        <v>3.9786921610552462E-3</v>
      </c>
      <c r="AP381" s="13">
        <f t="shared" si="591"/>
        <v>1.066254077537569E-3</v>
      </c>
      <c r="AQ381" s="13">
        <f t="shared" si="592"/>
        <v>2.1430995007489312E-4</v>
      </c>
      <c r="AR381" s="13">
        <f t="shared" si="593"/>
        <v>2.0065608317800421E-4</v>
      </c>
      <c r="AS381" s="13">
        <f t="shared" si="594"/>
        <v>3.6750301304530619E-4</v>
      </c>
      <c r="AT381" s="13">
        <f t="shared" si="595"/>
        <v>3.3654216323351314E-4</v>
      </c>
      <c r="AU381" s="13">
        <f t="shared" si="596"/>
        <v>2.0545977150928309E-4</v>
      </c>
      <c r="AV381" s="13">
        <f t="shared" si="597"/>
        <v>9.4075250415257252E-5</v>
      </c>
      <c r="AW381" s="13">
        <f t="shared" si="598"/>
        <v>1.4094888558988795E-6</v>
      </c>
      <c r="AX381" s="13">
        <f t="shared" si="599"/>
        <v>3.7578930353325394E-3</v>
      </c>
      <c r="AY381" s="13">
        <f t="shared" si="600"/>
        <v>3.0212456327437737E-3</v>
      </c>
      <c r="AZ381" s="13">
        <f t="shared" si="601"/>
        <v>1.2145003979025695E-3</v>
      </c>
      <c r="BA381" s="13">
        <f t="shared" si="602"/>
        <v>3.2547529414569184E-4</v>
      </c>
      <c r="BB381" s="13">
        <f t="shared" si="603"/>
        <v>6.541836088454881E-5</v>
      </c>
      <c r="BC381" s="13">
        <f t="shared" si="604"/>
        <v>1.0518922985055616E-5</v>
      </c>
      <c r="BD381" s="13">
        <f t="shared" si="605"/>
        <v>2.6887021942220276E-5</v>
      </c>
      <c r="BE381" s="13">
        <f t="shared" si="606"/>
        <v>4.9243767839401181E-5</v>
      </c>
      <c r="BF381" s="13">
        <f t="shared" si="607"/>
        <v>4.5095151784232821E-5</v>
      </c>
      <c r="BG381" s="13">
        <f t="shared" si="608"/>
        <v>2.7530694795398148E-5</v>
      </c>
      <c r="BH381" s="13">
        <f t="shared" si="609"/>
        <v>1.260566478760092E-5</v>
      </c>
      <c r="BI381" s="13">
        <f t="shared" si="610"/>
        <v>4.6174725605231816E-6</v>
      </c>
      <c r="BJ381" s="14">
        <f t="shared" si="611"/>
        <v>0.61458136520029782</v>
      </c>
      <c r="BK381" s="14">
        <f t="shared" si="612"/>
        <v>0.22609354822298769</v>
      </c>
      <c r="BL381" s="14">
        <f t="shared" si="613"/>
        <v>0.15329023595593519</v>
      </c>
      <c r="BM381" s="14">
        <f t="shared" si="614"/>
        <v>0.48759463248343987</v>
      </c>
      <c r="BN381" s="14">
        <f t="shared" si="615"/>
        <v>0.50955935798883667</v>
      </c>
    </row>
    <row r="382" spans="1:66" x14ac:dyDescent="0.25">
      <c r="A382" t="s">
        <v>196</v>
      </c>
      <c r="B382" t="s">
        <v>305</v>
      </c>
      <c r="C382" t="s">
        <v>201</v>
      </c>
      <c r="D382" s="11">
        <v>44413</v>
      </c>
      <c r="E382" s="10">
        <f>VLOOKUP(A382,home!$A$2:$E$405,3,FALSE)</f>
        <v>1.6077999999999999</v>
      </c>
      <c r="F382" s="10">
        <f>VLOOKUP(B382,home!$B$2:$E$405,3,FALSE)</f>
        <v>0.80489999999999995</v>
      </c>
      <c r="G382" s="10">
        <f>VLOOKUP(C382,away!$B$2:$E$405,4,FALSE)</f>
        <v>0.58540000000000003</v>
      </c>
      <c r="H382" s="10">
        <f>VLOOKUP(A382,away!$A$2:$E$405,3,FALSE)</f>
        <v>1.3987000000000001</v>
      </c>
      <c r="I382" s="10">
        <f>VLOOKUP(C382,away!$B$2:$E$405,3,FALSE)</f>
        <v>1.0513999999999999</v>
      </c>
      <c r="J382" s="10">
        <f>VLOOKUP(B382,home!$B$2:$E$405,4,FALSE)</f>
        <v>0.75700000000000001</v>
      </c>
      <c r="K382" s="12">
        <f t="shared" si="560"/>
        <v>0.75757680598799992</v>
      </c>
      <c r="L382" s="12">
        <f t="shared" si="561"/>
        <v>1.1132390372599998</v>
      </c>
      <c r="M382" s="13">
        <f t="shared" si="562"/>
        <v>0.15399797234470702</v>
      </c>
      <c r="N382" s="13">
        <f t="shared" si="563"/>
        <v>0.11666529201753149</v>
      </c>
      <c r="O382" s="13">
        <f t="shared" si="564"/>
        <v>0.17143655447301373</v>
      </c>
      <c r="P382" s="13">
        <f t="shared" si="565"/>
        <v>0.1298763573672535</v>
      </c>
      <c r="Q382" s="13">
        <f t="shared" si="566"/>
        <v>4.4191459648149398E-2</v>
      </c>
      <c r="R382" s="13">
        <f t="shared" si="567"/>
        <v>9.5424932426354678E-2</v>
      </c>
      <c r="S382" s="13">
        <f t="shared" si="568"/>
        <v>2.7383263471206187E-2</v>
      </c>
      <c r="T382" s="13">
        <f t="shared" si="569"/>
        <v>4.9195657993819975E-2</v>
      </c>
      <c r="U382" s="13">
        <f t="shared" si="570"/>
        <v>7.2291715519178512E-2</v>
      </c>
      <c r="V382" s="13">
        <f t="shared" si="571"/>
        <v>2.5660067382845134E-3</v>
      </c>
      <c r="W382" s="13">
        <f t="shared" si="572"/>
        <v>1.115947495073087E-2</v>
      </c>
      <c r="X382" s="13">
        <f t="shared" si="573"/>
        <v>1.2423163150478717E-2</v>
      </c>
      <c r="Y382" s="13">
        <f t="shared" si="574"/>
        <v>6.9149750926814184E-3</v>
      </c>
      <c r="Z382" s="13">
        <f t="shared" si="575"/>
        <v>3.5410253301638543E-2</v>
      </c>
      <c r="AA382" s="13">
        <f t="shared" si="576"/>
        <v>2.6825986595481358E-2</v>
      </c>
      <c r="AB382" s="13">
        <f t="shared" si="577"/>
        <v>1.0161372621240831E-2</v>
      </c>
      <c r="AC382" s="13">
        <f t="shared" si="578"/>
        <v>1.3525486856827217E-4</v>
      </c>
      <c r="AD382" s="13">
        <f t="shared" si="579"/>
        <v>2.113539847419446E-3</v>
      </c>
      <c r="AE382" s="13">
        <f t="shared" si="580"/>
        <v>2.3528750649518711E-3</v>
      </c>
      <c r="AF382" s="13">
        <f t="shared" si="581"/>
        <v>1.3096561860500406E-3</v>
      </c>
      <c r="AG382" s="13">
        <f t="shared" si="582"/>
        <v>4.8598679723331679E-4</v>
      </c>
      <c r="AH382" s="13">
        <f t="shared" si="583"/>
        <v>9.8550190736622131E-3</v>
      </c>
      <c r="AI382" s="13">
        <f t="shared" si="584"/>
        <v>7.465933872775837E-3</v>
      </c>
      <c r="AJ382" s="13">
        <f t="shared" si="585"/>
        <v>2.8280091685275685E-3</v>
      </c>
      <c r="AK382" s="13">
        <f t="shared" si="586"/>
        <v>7.1414471773263157E-4</v>
      </c>
      <c r="AL382" s="13">
        <f t="shared" si="587"/>
        <v>4.5627638801667859E-6</v>
      </c>
      <c r="AM382" s="13">
        <f t="shared" si="588"/>
        <v>3.2023375338727781E-4</v>
      </c>
      <c r="AN382" s="13">
        <f t="shared" si="589"/>
        <v>3.5649671531900936E-4</v>
      </c>
      <c r="AO382" s="13">
        <f t="shared" si="590"/>
        <v>1.9843303007404314E-4</v>
      </c>
      <c r="AP382" s="13">
        <f t="shared" si="591"/>
        <v>7.3634465120070802E-5</v>
      </c>
      <c r="AQ382" s="13">
        <f t="shared" si="592"/>
        <v>2.0493190264855678E-5</v>
      </c>
      <c r="AR382" s="13">
        <f t="shared" si="593"/>
        <v>2.1941983891485307E-3</v>
      </c>
      <c r="AS382" s="13">
        <f t="shared" si="594"/>
        <v>1.6622738073551586E-3</v>
      </c>
      <c r="AT382" s="13">
        <f t="shared" si="595"/>
        <v>6.2965004082681636E-4</v>
      </c>
      <c r="AU382" s="13">
        <f t="shared" si="596"/>
        <v>1.5900275560659776E-4</v>
      </c>
      <c r="AV382" s="13">
        <f t="shared" si="597"/>
        <v>3.0114199933934219E-5</v>
      </c>
      <c r="AW382" s="13">
        <f t="shared" si="598"/>
        <v>1.0689086487098543E-7</v>
      </c>
      <c r="AX382" s="13">
        <f t="shared" si="599"/>
        <v>4.0433610676780442E-5</v>
      </c>
      <c r="AY382" s="13">
        <f t="shared" si="600"/>
        <v>4.501227382276471E-5</v>
      </c>
      <c r="AZ382" s="13">
        <f t="shared" si="601"/>
        <v>2.5054710187669043E-5</v>
      </c>
      <c r="BA382" s="13">
        <f t="shared" si="602"/>
        <v>9.2972938160496653E-6</v>
      </c>
      <c r="BB382" s="13">
        <f t="shared" si="603"/>
        <v>2.587527604225622E-6</v>
      </c>
      <c r="BC382" s="13">
        <f t="shared" si="604"/>
        <v>5.7610734780236091E-7</v>
      </c>
      <c r="BD382" s="13">
        <f t="shared" si="605"/>
        <v>4.0711121704885912E-4</v>
      </c>
      <c r="BE382" s="13">
        <f t="shared" si="606"/>
        <v>3.0841801549376206E-4</v>
      </c>
      <c r="BF382" s="13">
        <f t="shared" si="607"/>
        <v>1.1682516754346087E-4</v>
      </c>
      <c r="BG382" s="13">
        <f t="shared" si="608"/>
        <v>2.9501345762196012E-5</v>
      </c>
      <c r="BH382" s="13">
        <f t="shared" si="609"/>
        <v>5.5873838237180175E-6</v>
      </c>
      <c r="BI382" s="13">
        <f t="shared" si="610"/>
        <v>8.4657447820026298E-7</v>
      </c>
      <c r="BJ382" s="14">
        <f t="shared" si="611"/>
        <v>0.24790433342666707</v>
      </c>
      <c r="BK382" s="14">
        <f t="shared" si="612"/>
        <v>0.31400842982772237</v>
      </c>
      <c r="BL382" s="14">
        <f t="shared" si="613"/>
        <v>0.40254719736498851</v>
      </c>
      <c r="BM382" s="14">
        <f t="shared" si="614"/>
        <v>0.28823274026104895</v>
      </c>
      <c r="BN382" s="14">
        <f t="shared" si="615"/>
        <v>0.71159256827700978</v>
      </c>
    </row>
    <row r="383" spans="1:66" x14ac:dyDescent="0.25">
      <c r="A383" t="s">
        <v>196</v>
      </c>
      <c r="B383" t="s">
        <v>205</v>
      </c>
      <c r="C383" t="s">
        <v>204</v>
      </c>
      <c r="D383" s="11">
        <v>44413</v>
      </c>
      <c r="E383" s="10">
        <f>VLOOKUP(A383,home!$A$2:$E$405,3,FALSE)</f>
        <v>1.6077999999999999</v>
      </c>
      <c r="F383" s="10">
        <f>VLOOKUP(B383,home!$B$2:$E$405,3,FALSE)</f>
        <v>1.9391</v>
      </c>
      <c r="G383" s="10">
        <f>VLOOKUP(C383,away!$B$2:$E$405,4,FALSE)</f>
        <v>0.91469999999999996</v>
      </c>
      <c r="H383" s="10">
        <f>VLOOKUP(A383,away!$A$2:$E$405,3,FALSE)</f>
        <v>1.3987000000000001</v>
      </c>
      <c r="I383" s="10">
        <f>VLOOKUP(C383,away!$B$2:$E$405,3,FALSE)</f>
        <v>0.96730000000000005</v>
      </c>
      <c r="J383" s="10">
        <f>VLOOKUP(B383,home!$B$2:$E$405,4,FALSE)</f>
        <v>0.58879999999999999</v>
      </c>
      <c r="K383" s="12">
        <f t="shared" si="560"/>
        <v>2.851746451206</v>
      </c>
      <c r="L383" s="12">
        <f t="shared" si="561"/>
        <v>0.79662432588800014</v>
      </c>
      <c r="M383" s="13">
        <f t="shared" si="562"/>
        <v>2.6033508634856331E-2</v>
      </c>
      <c r="N383" s="13">
        <f t="shared" si="563"/>
        <v>7.4240965861892314E-2</v>
      </c>
      <c r="O383" s="13">
        <f t="shared" si="564"/>
        <v>2.0738926266741856E-2</v>
      </c>
      <c r="P383" s="13">
        <f t="shared" si="565"/>
        <v>5.9142159383003989E-2</v>
      </c>
      <c r="Q383" s="13">
        <f t="shared" si="566"/>
        <v>0.10585820546537861</v>
      </c>
      <c r="R383" s="13">
        <f t="shared" si="567"/>
        <v>8.2605665784420829E-3</v>
      </c>
      <c r="S383" s="13">
        <f t="shared" si="568"/>
        <v>3.3589354642361187E-2</v>
      </c>
      <c r="T383" s="13">
        <f t="shared" si="569"/>
        <v>8.4329221568570631E-2</v>
      </c>
      <c r="U383" s="13">
        <f t="shared" si="570"/>
        <v>2.3557041425023101E-2</v>
      </c>
      <c r="V383" s="13">
        <f t="shared" si="571"/>
        <v>8.4785897953198238E-3</v>
      </c>
      <c r="W383" s="13">
        <f t="shared" si="572"/>
        <v>0.10062692058897633</v>
      </c>
      <c r="X383" s="13">
        <f t="shared" si="573"/>
        <v>8.0161852780378601E-2</v>
      </c>
      <c r="Y383" s="13">
        <f t="shared" si="574"/>
        <v>3.1929440966551099E-2</v>
      </c>
      <c r="Z383" s="13">
        <f t="shared" si="575"/>
        <v>2.1935227606681234E-3</v>
      </c>
      <c r="AA383" s="13">
        <f t="shared" si="576"/>
        <v>6.2553707483749103E-3</v>
      </c>
      <c r="AB383" s="13">
        <f t="shared" si="577"/>
        <v>8.9193656663279861E-3</v>
      </c>
      <c r="AC383" s="13">
        <f t="shared" si="578"/>
        <v>1.2038381861313296E-3</v>
      </c>
      <c r="AD383" s="13">
        <f t="shared" si="579"/>
        <v>7.1740615921350309E-2</v>
      </c>
      <c r="AE383" s="13">
        <f t="shared" si="580"/>
        <v>5.7150319797135619E-2</v>
      </c>
      <c r="AF383" s="13">
        <f t="shared" si="581"/>
        <v>2.2763667491338391E-2</v>
      </c>
      <c r="AG383" s="13">
        <f t="shared" si="582"/>
        <v>6.0446970900086784E-3</v>
      </c>
      <c r="AH383" s="13">
        <f t="shared" si="583"/>
        <v>4.3685339763430711E-4</v>
      </c>
      <c r="AI383" s="13">
        <f t="shared" si="584"/>
        <v>1.2457951264009191E-3</v>
      </c>
      <c r="AJ383" s="13">
        <f t="shared" si="585"/>
        <v>1.7763459153217758E-3</v>
      </c>
      <c r="AK383" s="13">
        <f t="shared" si="586"/>
        <v>1.6885627200443826E-3</v>
      </c>
      <c r="AL383" s="13">
        <f t="shared" si="587"/>
        <v>1.0939376766172636E-4</v>
      </c>
      <c r="AM383" s="13">
        <f t="shared" si="588"/>
        <v>4.091720937220867E-2</v>
      </c>
      <c r="AN383" s="13">
        <f t="shared" si="589"/>
        <v>3.2595644333353893E-2</v>
      </c>
      <c r="AO383" s="13">
        <f t="shared" si="590"/>
        <v>1.2983241596971526E-2</v>
      </c>
      <c r="AP383" s="13">
        <f t="shared" si="591"/>
        <v>3.4475886950094958E-3</v>
      </c>
      <c r="AQ383" s="13">
        <f t="shared" si="592"/>
        <v>6.8660825502525722E-4</v>
      </c>
      <c r="AR383" s="13">
        <f t="shared" si="593"/>
        <v>6.9601608680462492E-5</v>
      </c>
      <c r="AS383" s="13">
        <f t="shared" si="594"/>
        <v>1.9848614055273766E-4</v>
      </c>
      <c r="AT383" s="13">
        <f t="shared" si="595"/>
        <v>2.830160734674225E-4</v>
      </c>
      <c r="AU383" s="13">
        <f t="shared" si="596"/>
        <v>2.6903002771499292E-4</v>
      </c>
      <c r="AV383" s="13">
        <f t="shared" si="597"/>
        <v>1.9180135670102071E-4</v>
      </c>
      <c r="AW383" s="13">
        <f t="shared" si="598"/>
        <v>6.9032651270305938E-6</v>
      </c>
      <c r="AX383" s="13">
        <f t="shared" si="599"/>
        <v>1.9447584436741501E-2</v>
      </c>
      <c r="AY383" s="13">
        <f t="shared" si="600"/>
        <v>1.5492418842069158E-2</v>
      </c>
      <c r="AZ383" s="13">
        <f t="shared" si="601"/>
        <v>6.1708188582189462E-3</v>
      </c>
      <c r="BA383" s="13">
        <f t="shared" si="602"/>
        <v>1.6386081377018763E-3</v>
      </c>
      <c r="BB383" s="13">
        <f t="shared" si="603"/>
        <v>3.2633877577283705E-4</v>
      </c>
      <c r="BC383" s="13">
        <f t="shared" si="604"/>
        <v>5.199388145223032E-5</v>
      </c>
      <c r="BD383" s="13">
        <f t="shared" si="605"/>
        <v>9.2410557659656335E-6</v>
      </c>
      <c r="BE383" s="13">
        <f t="shared" si="606"/>
        <v>2.6353147985989243E-5</v>
      </c>
      <c r="BF383" s="13">
        <f t="shared" si="607"/>
        <v>3.7576248123575689E-5</v>
      </c>
      <c r="BG383" s="13">
        <f t="shared" si="608"/>
        <v>3.5719310745347695E-5</v>
      </c>
      <c r="BH383" s="13">
        <f t="shared" si="609"/>
        <v>2.5465604414392407E-5</v>
      </c>
      <c r="BI383" s="13">
        <f t="shared" si="610"/>
        <v>1.4524289403311874E-5</v>
      </c>
      <c r="BJ383" s="14">
        <f t="shared" si="611"/>
        <v>0.76860396271610609</v>
      </c>
      <c r="BK383" s="14">
        <f t="shared" si="612"/>
        <v>0.14404926325140355</v>
      </c>
      <c r="BL383" s="14">
        <f t="shared" si="613"/>
        <v>7.4039642707866532E-2</v>
      </c>
      <c r="BM383" s="14">
        <f t="shared" si="614"/>
        <v>0.67912654366878678</v>
      </c>
      <c r="BN383" s="14">
        <f t="shared" si="615"/>
        <v>0.29427433219031518</v>
      </c>
    </row>
    <row r="384" spans="1:66" x14ac:dyDescent="0.25">
      <c r="A384" t="s">
        <v>196</v>
      </c>
      <c r="B384" t="s">
        <v>304</v>
      </c>
      <c r="C384" t="s">
        <v>300</v>
      </c>
      <c r="D384" s="11">
        <v>44413</v>
      </c>
      <c r="E384" s="10">
        <f>VLOOKUP(A384,home!$A$2:$E$405,3,FALSE)</f>
        <v>1.6077999999999999</v>
      </c>
      <c r="F384" s="10">
        <f>VLOOKUP(B384,home!$B$2:$E$405,3,FALSE)</f>
        <v>0.95120000000000005</v>
      </c>
      <c r="G384" s="10">
        <f>VLOOKUP(C384,away!$B$2:$E$405,4,FALSE)</f>
        <v>1.0975999999999999</v>
      </c>
      <c r="H384" s="10">
        <f>VLOOKUP(A384,away!$A$2:$E$405,3,FALSE)</f>
        <v>1.3987000000000001</v>
      </c>
      <c r="I384" s="10">
        <f>VLOOKUP(C384,away!$B$2:$E$405,3,FALSE)</f>
        <v>0.50470000000000004</v>
      </c>
      <c r="J384" s="10">
        <f>VLOOKUP(B384,home!$B$2:$E$405,4,FALSE)</f>
        <v>0.50470000000000004</v>
      </c>
      <c r="K384" s="12">
        <f t="shared" si="560"/>
        <v>1.6786028815359999</v>
      </c>
      <c r="L384" s="12">
        <f t="shared" si="561"/>
        <v>0.35627978728300008</v>
      </c>
      <c r="M384" s="13">
        <f t="shared" si="562"/>
        <v>0.13069581629891944</v>
      </c>
      <c r="N384" s="13">
        <f t="shared" si="563"/>
        <v>0.21938637384406587</v>
      </c>
      <c r="O384" s="13">
        <f t="shared" si="564"/>
        <v>4.6564277629757074E-2</v>
      </c>
      <c r="P384" s="13">
        <f t="shared" si="565"/>
        <v>7.8162930605952516E-2</v>
      </c>
      <c r="Q384" s="13">
        <f t="shared" si="566"/>
        <v>0.18413129965219158</v>
      </c>
      <c r="R384" s="13">
        <f t="shared" si="567"/>
        <v>8.2949554644582042E-3</v>
      </c>
      <c r="S384" s="13">
        <f t="shared" si="568"/>
        <v>1.1686379667536193E-2</v>
      </c>
      <c r="T384" s="13">
        <f t="shared" si="569"/>
        <v>6.5602260272225155E-2</v>
      </c>
      <c r="U384" s="13">
        <f t="shared" si="570"/>
        <v>1.3923936144852328E-2</v>
      </c>
      <c r="V384" s="13">
        <f t="shared" si="571"/>
        <v>7.7656288629713948E-4</v>
      </c>
      <c r="W384" s="13">
        <f t="shared" si="572"/>
        <v>0.10302777672571251</v>
      </c>
      <c r="X384" s="13">
        <f t="shared" si="573"/>
        <v>3.6706714376077275E-2</v>
      </c>
      <c r="Y384" s="13">
        <f t="shared" si="574"/>
        <v>6.5389301948833257E-3</v>
      </c>
      <c r="Z384" s="13">
        <f t="shared" si="575"/>
        <v>9.8510832279970965E-4</v>
      </c>
      <c r="AA384" s="13">
        <f t="shared" si="576"/>
        <v>1.6536056692766886E-3</v>
      </c>
      <c r="AB384" s="13">
        <f t="shared" si="577"/>
        <v>1.3878736206860579E-3</v>
      </c>
      <c r="AC384" s="13">
        <f t="shared" si="578"/>
        <v>2.9026575176465365E-5</v>
      </c>
      <c r="AD384" s="13">
        <f t="shared" si="579"/>
        <v>4.3235680722507157E-2</v>
      </c>
      <c r="AE384" s="13">
        <f t="shared" si="580"/>
        <v>1.5403999130850556E-2</v>
      </c>
      <c r="AF384" s="13">
        <f t="shared" si="581"/>
        <v>2.744066766823477E-3</v>
      </c>
      <c r="AG384" s="13">
        <f t="shared" si="582"/>
        <v>3.2588517465807282E-4</v>
      </c>
      <c r="AH384" s="13">
        <f t="shared" si="583"/>
        <v>8.7743545924448337E-5</v>
      </c>
      <c r="AI384" s="13">
        <f t="shared" si="584"/>
        <v>1.472865690249653E-4</v>
      </c>
      <c r="AJ384" s="13">
        <f t="shared" si="585"/>
        <v>1.236178295884289E-4</v>
      </c>
      <c r="AK384" s="13">
        <f t="shared" si="586"/>
        <v>6.9168414985454324E-5</v>
      </c>
      <c r="AL384" s="13">
        <f t="shared" si="587"/>
        <v>6.9437637576935487E-7</v>
      </c>
      <c r="AM384" s="13">
        <f t="shared" si="588"/>
        <v>1.4515107649194201E-2</v>
      </c>
      <c r="AN384" s="13">
        <f t="shared" si="589"/>
        <v>5.171439465644757E-3</v>
      </c>
      <c r="AO384" s="13">
        <f t="shared" si="590"/>
        <v>9.2123967638341273E-4</v>
      </c>
      <c r="AP384" s="13">
        <f t="shared" si="591"/>
        <v>1.0940635864618074E-4</v>
      </c>
      <c r="AQ384" s="13">
        <f t="shared" si="592"/>
        <v>9.744818546467217E-6</v>
      </c>
      <c r="AR384" s="13">
        <f t="shared" si="593"/>
        <v>6.2522503754837205E-6</v>
      </c>
      <c r="AS384" s="13">
        <f t="shared" si="594"/>
        <v>1.0495045496371511E-5</v>
      </c>
      <c r="AT384" s="13">
        <f t="shared" si="595"/>
        <v>8.8085068060303203E-6</v>
      </c>
      <c r="AU384" s="13">
        <f t="shared" si="596"/>
        <v>4.928661635543988E-6</v>
      </c>
      <c r="AV384" s="13">
        <f t="shared" si="597"/>
        <v>2.068316405885018E-6</v>
      </c>
      <c r="AW384" s="13">
        <f t="shared" si="598"/>
        <v>1.1535371472696662E-8</v>
      </c>
      <c r="AX384" s="13">
        <f t="shared" si="599"/>
        <v>4.0608502542904363E-3</v>
      </c>
      <c r="AY384" s="13">
        <f t="shared" si="600"/>
        <v>1.4467988647867134E-3</v>
      </c>
      <c r="AZ384" s="13">
        <f t="shared" si="601"/>
        <v>2.5773259589374813E-4</v>
      </c>
      <c r="BA384" s="13">
        <f t="shared" si="602"/>
        <v>3.0608304813640009E-5</v>
      </c>
      <c r="BB384" s="13">
        <f t="shared" si="603"/>
        <v>2.7262800820242213E-6</v>
      </c>
      <c r="BC384" s="13">
        <f t="shared" si="604"/>
        <v>1.942636975394939E-7</v>
      </c>
      <c r="BD384" s="13">
        <f t="shared" si="605"/>
        <v>3.7125840563623296E-7</v>
      </c>
      <c r="BE384" s="13">
        <f t="shared" si="606"/>
        <v>6.231954294954417E-7</v>
      </c>
      <c r="BF384" s="13">
        <f t="shared" si="607"/>
        <v>5.2304882185555693E-7</v>
      </c>
      <c r="BG384" s="13">
        <f t="shared" si="608"/>
        <v>2.9266375318358262E-7</v>
      </c>
      <c r="BH384" s="13">
        <f t="shared" si="609"/>
        <v>1.228165548537756E-7</v>
      </c>
      <c r="BI384" s="13">
        <f t="shared" si="610"/>
        <v>4.1232044575574388E-8</v>
      </c>
      <c r="BJ384" s="14">
        <f t="shared" si="611"/>
        <v>0.70362883539197418</v>
      </c>
      <c r="BK384" s="14">
        <f t="shared" si="612"/>
        <v>0.22279820927504421</v>
      </c>
      <c r="BL384" s="14">
        <f t="shared" si="613"/>
        <v>7.2286991884282559E-2</v>
      </c>
      <c r="BM384" s="14">
        <f t="shared" si="614"/>
        <v>0.33101670404934075</v>
      </c>
      <c r="BN384" s="14">
        <f t="shared" si="615"/>
        <v>0.66723565349534475</v>
      </c>
    </row>
    <row r="385" spans="1:66" x14ac:dyDescent="0.25">
      <c r="A385" t="s">
        <v>340</v>
      </c>
      <c r="B385" t="s">
        <v>341</v>
      </c>
      <c r="C385" t="s">
        <v>394</v>
      </c>
      <c r="D385" s="11">
        <v>44413</v>
      </c>
      <c r="E385" s="10">
        <f>VLOOKUP(A385,home!$A$2:$E$405,3,FALSE)</f>
        <v>1.3684000000000001</v>
      </c>
      <c r="F385" s="10">
        <f>VLOOKUP(B385,home!$B$2:$E$405,3,FALSE)</f>
        <v>0.80769999999999997</v>
      </c>
      <c r="G385" s="10">
        <f>VLOOKUP(C385,away!$B$2:$E$405,4,FALSE)</f>
        <v>1.0385</v>
      </c>
      <c r="H385" s="10">
        <f>VLOOKUP(A385,away!$A$2:$E$405,3,FALSE)</f>
        <v>1.1395</v>
      </c>
      <c r="I385" s="10">
        <f>VLOOKUP(C385,away!$B$2:$E$405,3,FALSE)</f>
        <v>0.87760000000000005</v>
      </c>
      <c r="J385" s="10">
        <f>VLOOKUP(B385,home!$B$2:$E$405,4,FALSE)</f>
        <v>1.1547000000000001</v>
      </c>
      <c r="K385" s="12">
        <f t="shared" si="560"/>
        <v>1.1478090621800001</v>
      </c>
      <c r="L385" s="12">
        <f t="shared" si="561"/>
        <v>1.15472909844</v>
      </c>
      <c r="M385" s="13">
        <f t="shared" si="562"/>
        <v>0.10000469334753866</v>
      </c>
      <c r="N385" s="13">
        <f t="shared" si="563"/>
        <v>0.11478629328483685</v>
      </c>
      <c r="O385" s="13">
        <f t="shared" si="564"/>
        <v>0.11547832938897198</v>
      </c>
      <c r="P385" s="13">
        <f t="shared" si="565"/>
        <v>0.13254707295806908</v>
      </c>
      <c r="Q385" s="13">
        <f t="shared" si="566"/>
        <v>6.5876373823193529E-2</v>
      </c>
      <c r="R385" s="13">
        <f t="shared" si="567"/>
        <v>6.6673093592342483E-2</v>
      </c>
      <c r="S385" s="13">
        <f t="shared" si="568"/>
        <v>4.3919755067635777E-2</v>
      </c>
      <c r="T385" s="13">
        <f t="shared" si="569"/>
        <v>7.6069365753352686E-2</v>
      </c>
      <c r="U385" s="13">
        <f t="shared" si="570"/>
        <v>7.6527981028866016E-2</v>
      </c>
      <c r="V385" s="13">
        <f t="shared" si="571"/>
        <v>6.4679575243307783E-3</v>
      </c>
      <c r="W385" s="13">
        <f t="shared" si="572"/>
        <v>2.5204499619272951E-2</v>
      </c>
      <c r="X385" s="13">
        <f t="shared" si="573"/>
        <v>2.9104369121994378E-2</v>
      </c>
      <c r="Y385" s="13">
        <f t="shared" si="574"/>
        <v>1.6803830958452774E-2</v>
      </c>
      <c r="Z385" s="13">
        <f t="shared" si="575"/>
        <v>2.5663120418030465E-2</v>
      </c>
      <c r="AA385" s="13">
        <f t="shared" si="576"/>
        <v>2.9456362179631965E-2</v>
      </c>
      <c r="AB385" s="13">
        <f t="shared" si="577"/>
        <v>1.6905139724318896E-2</v>
      </c>
      <c r="AC385" s="13">
        <f t="shared" si="578"/>
        <v>5.3579287704517043E-4</v>
      </c>
      <c r="AD385" s="13">
        <f t="shared" si="579"/>
        <v>7.2324882676784658E-3</v>
      </c>
      <c r="AE385" s="13">
        <f t="shared" si="580"/>
        <v>8.351564656814232E-3</v>
      </c>
      <c r="AF385" s="13">
        <f t="shared" si="581"/>
        <v>4.8218973633632339E-3</v>
      </c>
      <c r="AG385" s="13">
        <f t="shared" si="582"/>
        <v>1.8559950650555469E-3</v>
      </c>
      <c r="AH385" s="13">
        <f t="shared" si="583"/>
        <v>7.4084879758673722E-3</v>
      </c>
      <c r="AI385" s="13">
        <f t="shared" si="584"/>
        <v>8.503529635752136E-3</v>
      </c>
      <c r="AJ385" s="13">
        <f t="shared" si="585"/>
        <v>4.8802141882162498E-3</v>
      </c>
      <c r="AK385" s="13">
        <f t="shared" si="586"/>
        <v>1.8671846902046743E-3</v>
      </c>
      <c r="AL385" s="13">
        <f t="shared" si="587"/>
        <v>2.8405777843772672E-5</v>
      </c>
      <c r="AM385" s="13">
        <f t="shared" si="588"/>
        <v>1.6603031151503742E-3</v>
      </c>
      <c r="AN385" s="13">
        <f t="shared" si="589"/>
        <v>1.9172003192947152E-3</v>
      </c>
      <c r="AO385" s="13">
        <f t="shared" si="590"/>
        <v>1.1069234981140334E-3</v>
      </c>
      <c r="AP385" s="13">
        <f t="shared" si="591"/>
        <v>4.2606559100642299E-4</v>
      </c>
      <c r="AQ385" s="13">
        <f t="shared" si="592"/>
        <v>1.2299758394478821E-4</v>
      </c>
      <c r="AR385" s="13">
        <f t="shared" si="593"/>
        <v>1.7109593282353805E-3</v>
      </c>
      <c r="AS385" s="13">
        <f t="shared" si="594"/>
        <v>1.9638546219699752E-3</v>
      </c>
      <c r="AT385" s="13">
        <f t="shared" si="595"/>
        <v>1.1270650659506083E-3</v>
      </c>
      <c r="AU385" s="13">
        <f t="shared" si="596"/>
        <v>4.312184987882024E-4</v>
      </c>
      <c r="AV385" s="13">
        <f t="shared" si="597"/>
        <v>1.2373912517218855E-4</v>
      </c>
      <c r="AW385" s="13">
        <f t="shared" si="598"/>
        <v>1.0458127797853189E-6</v>
      </c>
      <c r="AX385" s="13">
        <f t="shared" si="599"/>
        <v>3.1761849358921359E-4</v>
      </c>
      <c r="AY385" s="13">
        <f t="shared" si="600"/>
        <v>3.6676331675014357E-4</v>
      </c>
      <c r="AZ385" s="13">
        <f t="shared" si="601"/>
        <v>2.1175613704587872E-4</v>
      </c>
      <c r="BA385" s="13">
        <f t="shared" si="602"/>
        <v>8.1506991073374886E-5</v>
      </c>
      <c r="BB385" s="13">
        <f t="shared" si="603"/>
        <v>2.3529623579678838E-5</v>
      </c>
      <c r="BC385" s="13">
        <f t="shared" si="604"/>
        <v>5.434068204559016E-6</v>
      </c>
      <c r="BD385" s="13">
        <f t="shared" si="605"/>
        <v>3.2928242042679204E-4</v>
      </c>
      <c r="BE385" s="13">
        <f t="shared" si="606"/>
        <v>3.7795334618243671E-4</v>
      </c>
      <c r="BF385" s="13">
        <f t="shared" si="607"/>
        <v>2.1690913791472784E-4</v>
      </c>
      <c r="BG385" s="13">
        <f t="shared" si="608"/>
        <v>8.2990091389392002E-5</v>
      </c>
      <c r="BH385" s="13">
        <f t="shared" si="609"/>
        <v>2.3814194741972642E-5</v>
      </c>
      <c r="BI385" s="13">
        <f t="shared" si="610"/>
        <v>5.4668297066710998E-6</v>
      </c>
      <c r="BJ385" s="14">
        <f t="shared" si="611"/>
        <v>0.35634677665176784</v>
      </c>
      <c r="BK385" s="14">
        <f t="shared" si="612"/>
        <v>0.28387044086921343</v>
      </c>
      <c r="BL385" s="14">
        <f t="shared" si="613"/>
        <v>0.33409357506465015</v>
      </c>
      <c r="BM385" s="14">
        <f t="shared" si="614"/>
        <v>0.40424233910473895</v>
      </c>
      <c r="BN385" s="14">
        <f t="shared" si="615"/>
        <v>0.59536585639495265</v>
      </c>
    </row>
    <row r="386" spans="1:66" x14ac:dyDescent="0.25">
      <c r="A386" t="s">
        <v>340</v>
      </c>
      <c r="B386" t="s">
        <v>354</v>
      </c>
      <c r="C386" t="s">
        <v>353</v>
      </c>
      <c r="D386" s="11">
        <v>44413</v>
      </c>
      <c r="E386" s="10">
        <f>VLOOKUP(A386,home!$A$2:$E$405,3,FALSE)</f>
        <v>1.3684000000000001</v>
      </c>
      <c r="F386" s="10">
        <f>VLOOKUP(B386,home!$B$2:$E$405,3,FALSE)</f>
        <v>1.6922999999999999</v>
      </c>
      <c r="G386" s="10">
        <f>VLOOKUP(C386,away!$B$2:$E$405,4,FALSE)</f>
        <v>0.53849999999999998</v>
      </c>
      <c r="H386" s="10">
        <f>VLOOKUP(A386,away!$A$2:$E$405,3,FALSE)</f>
        <v>1.1395</v>
      </c>
      <c r="I386" s="10">
        <f>VLOOKUP(C386,away!$B$2:$E$405,3,FALSE)</f>
        <v>1.2009000000000001</v>
      </c>
      <c r="J386" s="10">
        <f>VLOOKUP(B386,home!$B$2:$E$405,4,FALSE)</f>
        <v>0.92379999999999995</v>
      </c>
      <c r="K386" s="12">
        <f t="shared" si="560"/>
        <v>1.2470277778200001</v>
      </c>
      <c r="L386" s="12">
        <f t="shared" si="561"/>
        <v>1.26415152309</v>
      </c>
      <c r="M386" s="13">
        <f t="shared" si="562"/>
        <v>8.1172456022120212E-2</v>
      </c>
      <c r="N386" s="13">
        <f t="shared" si="563"/>
        <v>0.10122430745345624</v>
      </c>
      <c r="O386" s="13">
        <f t="shared" si="564"/>
        <v>0.10261428391331931</v>
      </c>
      <c r="P386" s="13">
        <f t="shared" si="565"/>
        <v>0.12796286244101715</v>
      </c>
      <c r="Q386" s="13">
        <f t="shared" si="566"/>
        <v>6.311476159252602E-2</v>
      </c>
      <c r="R386" s="13">
        <f t="shared" si="567"/>
        <v>6.4860001649906171E-2</v>
      </c>
      <c r="S386" s="13">
        <f t="shared" si="568"/>
        <v>5.0431189859638147E-2</v>
      </c>
      <c r="T386" s="13">
        <f t="shared" si="569"/>
        <v>7.9786621996653997E-2</v>
      </c>
      <c r="U386" s="13">
        <f t="shared" si="570"/>
        <v>8.0882223726884014E-2</v>
      </c>
      <c r="V386" s="13">
        <f t="shared" si="571"/>
        <v>8.8334827504474734E-3</v>
      </c>
      <c r="W386" s="13">
        <f t="shared" si="572"/>
        <v>2.6235286965455604E-2</v>
      </c>
      <c r="X386" s="13">
        <f t="shared" si="573"/>
        <v>3.3165377976083925E-2</v>
      </c>
      <c r="Y386" s="13">
        <f t="shared" si="574"/>
        <v>2.0963031541161026E-2</v>
      </c>
      <c r="Z386" s="13">
        <f t="shared" si="575"/>
        <v>2.73309566244496E-2</v>
      </c>
      <c r="AA386" s="13">
        <f t="shared" si="576"/>
        <v>3.4082462105082194E-2</v>
      </c>
      <c r="AB386" s="13">
        <f t="shared" si="577"/>
        <v>2.1250888490767509E-2</v>
      </c>
      <c r="AC386" s="13">
        <f t="shared" si="578"/>
        <v>8.7033659065534515E-4</v>
      </c>
      <c r="AD386" s="13">
        <f t="shared" si="579"/>
        <v>8.1790329012505318E-3</v>
      </c>
      <c r="AE386" s="13">
        <f t="shared" si="580"/>
        <v>1.0339536899519081E-2</v>
      </c>
      <c r="AF386" s="13">
        <f t="shared" si="581"/>
        <v>6.5353706597861541E-3</v>
      </c>
      <c r="AG386" s="13">
        <f t="shared" si="582"/>
        <v>2.7538995911754551E-3</v>
      </c>
      <c r="AH386" s="13">
        <f t="shared" si="583"/>
        <v>8.6376176110761725E-3</v>
      </c>
      <c r="AI386" s="13">
        <f t="shared" si="584"/>
        <v>1.0771349095199218E-2</v>
      </c>
      <c r="AJ386" s="13">
        <f t="shared" si="585"/>
        <v>6.7160857631548753E-3</v>
      </c>
      <c r="AK386" s="13">
        <f t="shared" si="586"/>
        <v>2.7917151682918546E-3</v>
      </c>
      <c r="AL386" s="13">
        <f t="shared" si="587"/>
        <v>5.4881060342470921E-5</v>
      </c>
      <c r="AM386" s="13">
        <f t="shared" si="588"/>
        <v>2.0398962447126224E-3</v>
      </c>
      <c r="AN386" s="13">
        <f t="shared" si="589"/>
        <v>2.5787379446990328E-3</v>
      </c>
      <c r="AO386" s="13">
        <f t="shared" si="590"/>
        <v>1.6299577502206298E-3</v>
      </c>
      <c r="AP386" s="13">
        <f t="shared" si="591"/>
        <v>6.8683785750458636E-4</v>
      </c>
      <c r="AQ386" s="13">
        <f t="shared" si="592"/>
        <v>2.1706678092007383E-4</v>
      </c>
      <c r="AR386" s="13">
        <f t="shared" si="593"/>
        <v>2.1838514917821893E-3</v>
      </c>
      <c r="AS386" s="13">
        <f t="shared" si="594"/>
        <v>2.7233234728860356E-3</v>
      </c>
      <c r="AT386" s="13">
        <f t="shared" si="595"/>
        <v>1.6980300093390596E-3</v>
      </c>
      <c r="AU386" s="13">
        <f t="shared" si="596"/>
        <v>7.0583019640592045E-4</v>
      </c>
      <c r="AV386" s="13">
        <f t="shared" si="597"/>
        <v>2.2004746533558239E-4</v>
      </c>
      <c r="AW386" s="13">
        <f t="shared" si="598"/>
        <v>2.4032295351882961E-6</v>
      </c>
      <c r="AX386" s="13">
        <f t="shared" si="599"/>
        <v>4.2396788017122434E-4</v>
      </c>
      <c r="AY386" s="13">
        <f t="shared" si="600"/>
        <v>5.3595964145969181E-4</v>
      </c>
      <c r="AZ386" s="13">
        <f t="shared" si="601"/>
        <v>3.3876709853302003E-4</v>
      </c>
      <c r="BA386" s="13">
        <f t="shared" si="602"/>
        <v>1.4275098119443248E-4</v>
      </c>
      <c r="BB386" s="13">
        <f t="shared" si="603"/>
        <v>4.511471757488344E-5</v>
      </c>
      <c r="BC386" s="13">
        <f t="shared" si="604"/>
        <v>1.1406367787212815E-5</v>
      </c>
      <c r="BD386" s="13">
        <f t="shared" si="605"/>
        <v>4.6011986492313668E-4</v>
      </c>
      <c r="BE386" s="13">
        <f t="shared" si="606"/>
        <v>5.7378225268593772E-4</v>
      </c>
      <c r="BF386" s="13">
        <f t="shared" si="607"/>
        <v>3.5776120375974942E-4</v>
      </c>
      <c r="BG386" s="13">
        <f t="shared" si="608"/>
        <v>1.4871271963824286E-4</v>
      </c>
      <c r="BH386" s="13">
        <f t="shared" si="609"/>
        <v>4.6362223076011691E-5</v>
      </c>
      <c r="BI386" s="13">
        <f t="shared" si="610"/>
        <v>1.1562996003454788E-5</v>
      </c>
      <c r="BJ386" s="14">
        <f t="shared" si="611"/>
        <v>0.36094769084184553</v>
      </c>
      <c r="BK386" s="14">
        <f t="shared" si="612"/>
        <v>0.26986116836568047</v>
      </c>
      <c r="BL386" s="14">
        <f t="shared" si="613"/>
        <v>0.34173601141951659</v>
      </c>
      <c r="BM386" s="14">
        <f t="shared" si="614"/>
        <v>0.4583935977672226</v>
      </c>
      <c r="BN386" s="14">
        <f t="shared" si="615"/>
        <v>0.54094867307234507</v>
      </c>
    </row>
    <row r="387" spans="1:66" x14ac:dyDescent="0.25">
      <c r="A387" t="s">
        <v>340</v>
      </c>
      <c r="B387" t="s">
        <v>361</v>
      </c>
      <c r="C387" t="s">
        <v>390</v>
      </c>
      <c r="D387" s="11">
        <v>44413</v>
      </c>
      <c r="E387" s="10">
        <f>VLOOKUP(A387,home!$A$2:$E$405,3,FALSE)</f>
        <v>1.3684000000000001</v>
      </c>
      <c r="F387" s="10">
        <f>VLOOKUP(B387,home!$B$2:$E$405,3,FALSE)</f>
        <v>0.65390000000000004</v>
      </c>
      <c r="G387" s="10">
        <f>VLOOKUP(C387,away!$B$2:$E$405,4,FALSE)</f>
        <v>1.2307999999999999</v>
      </c>
      <c r="H387" s="10">
        <f>VLOOKUP(A387,away!$A$2:$E$405,3,FALSE)</f>
        <v>1.1395</v>
      </c>
      <c r="I387" s="10">
        <f>VLOOKUP(C387,away!$B$2:$E$405,3,FALSE)</f>
        <v>0.78520000000000001</v>
      </c>
      <c r="J387" s="10">
        <f>VLOOKUP(B387,home!$B$2:$E$405,4,FALSE)</f>
        <v>1.3855999999999999</v>
      </c>
      <c r="K387" s="12">
        <f t="shared" si="560"/>
        <v>1.101315852208</v>
      </c>
      <c r="L387" s="12">
        <f t="shared" si="561"/>
        <v>1.2397453702399999</v>
      </c>
      <c r="M387" s="13">
        <f t="shared" si="562"/>
        <v>9.6225467401017575E-2</v>
      </c>
      <c r="N387" s="13">
        <f t="shared" si="563"/>
        <v>0.10597463263486478</v>
      </c>
      <c r="O387" s="13">
        <f t="shared" si="564"/>
        <v>0.11929507770959157</v>
      </c>
      <c r="P387" s="13">
        <f t="shared" si="565"/>
        <v>0.1313815601719584</v>
      </c>
      <c r="Q387" s="13">
        <f t="shared" si="566"/>
        <v>5.8355771426347923E-2</v>
      </c>
      <c r="R387" s="13">
        <f t="shared" si="567"/>
        <v>7.3947760141443594E-2</v>
      </c>
      <c r="S387" s="13">
        <f t="shared" si="568"/>
        <v>4.4845493660432459E-2</v>
      </c>
      <c r="T387" s="13">
        <f t="shared" si="569"/>
        <v>7.2346297452598504E-2</v>
      </c>
      <c r="U387" s="13">
        <f t="shared" si="570"/>
        <v>8.1439840479046705E-2</v>
      </c>
      <c r="V387" s="13">
        <f t="shared" si="571"/>
        <v>6.8033166535552024E-3</v>
      </c>
      <c r="W387" s="13">
        <f t="shared" si="572"/>
        <v>2.1422712046554541E-2</v>
      </c>
      <c r="X387" s="13">
        <f t="shared" si="573"/>
        <v>2.6558708077700662E-2</v>
      </c>
      <c r="Y387" s="13">
        <f t="shared" si="574"/>
        <v>1.6463017689442545E-2</v>
      </c>
      <c r="Z387" s="13">
        <f t="shared" si="575"/>
        <v>3.0558797758324215E-2</v>
      </c>
      <c r="AA387" s="13">
        <f t="shared" si="576"/>
        <v>3.3654888395660748E-2</v>
      </c>
      <c r="AB387" s="13">
        <f t="shared" si="577"/>
        <v>1.8532331047216126E-2</v>
      </c>
      <c r="AC387" s="13">
        <f t="shared" si="578"/>
        <v>5.8055729711535943E-4</v>
      </c>
      <c r="AD387" s="13">
        <f t="shared" si="579"/>
        <v>5.898293093539452E-3</v>
      </c>
      <c r="AE387" s="13">
        <f t="shared" si="580"/>
        <v>7.3123815550341018E-3</v>
      </c>
      <c r="AF387" s="13">
        <f t="shared" si="581"/>
        <v>4.5327455891409499E-3</v>
      </c>
      <c r="AG387" s="13">
        <f t="shared" si="582"/>
        <v>1.8731501195377569E-3</v>
      </c>
      <c r="AH387" s="13">
        <f t="shared" si="583"/>
        <v>9.4712820102457393E-3</v>
      </c>
      <c r="AI387" s="13">
        <f t="shared" si="584"/>
        <v>1.0430873018616083E-2</v>
      </c>
      <c r="AJ387" s="13">
        <f t="shared" si="585"/>
        <v>5.7438429038853033E-3</v>
      </c>
      <c r="AK387" s="13">
        <f t="shared" si="586"/>
        <v>2.1085950808804391E-3</v>
      </c>
      <c r="AL387" s="13">
        <f t="shared" si="587"/>
        <v>3.1706584763619265E-5</v>
      </c>
      <c r="AM387" s="13">
        <f t="shared" si="588"/>
        <v>1.2991767369767927E-3</v>
      </c>
      <c r="AN387" s="13">
        <f t="shared" si="589"/>
        <v>1.6106483447904886E-3</v>
      </c>
      <c r="AO387" s="13">
        <f t="shared" si="590"/>
        <v>9.9839691426936369E-4</v>
      </c>
      <c r="AP387" s="13">
        <f t="shared" si="591"/>
        <v>4.1258598404244842E-4</v>
      </c>
      <c r="AQ387" s="13">
        <f t="shared" si="592"/>
        <v>1.2787539088563504E-4</v>
      </c>
      <c r="AR387" s="13">
        <f t="shared" si="593"/>
        <v>2.3483956044879108E-3</v>
      </c>
      <c r="AS387" s="13">
        <f t="shared" si="594"/>
        <v>2.5863253064781246E-3</v>
      </c>
      <c r="AT387" s="13">
        <f t="shared" si="595"/>
        <v>1.4241805294955363E-3</v>
      </c>
      <c r="AU387" s="13">
        <f t="shared" si="596"/>
        <v>5.2282419784647246E-4</v>
      </c>
      <c r="AV387" s="13">
        <f t="shared" si="597"/>
        <v>1.4394864425156298E-4</v>
      </c>
      <c r="AW387" s="13">
        <f t="shared" si="598"/>
        <v>1.2025173464642498E-6</v>
      </c>
      <c r="AX387" s="13">
        <f t="shared" si="599"/>
        <v>2.3846732254206729E-4</v>
      </c>
      <c r="AY387" s="13">
        <f t="shared" si="600"/>
        <v>2.9563875907505664E-4</v>
      </c>
      <c r="AZ387" s="13">
        <f t="shared" si="601"/>
        <v>1.8325839141340014E-4</v>
      </c>
      <c r="BA387" s="13">
        <f t="shared" si="602"/>
        <v>7.5731247437464151E-5</v>
      </c>
      <c r="BB387" s="13">
        <f t="shared" si="603"/>
        <v>2.3471865848274026E-5</v>
      </c>
      <c r="BC387" s="13">
        <f t="shared" si="604"/>
        <v>5.819827403258418E-6</v>
      </c>
      <c r="BD387" s="13">
        <f t="shared" si="605"/>
        <v>4.852354296926418E-4</v>
      </c>
      <c r="BE387" s="13">
        <f t="shared" si="606"/>
        <v>5.343974707734668E-4</v>
      </c>
      <c r="BF387" s="13">
        <f t="shared" si="607"/>
        <v>2.9427020297134022E-4</v>
      </c>
      <c r="BG387" s="13">
        <f t="shared" si="608"/>
        <v>1.0802814645493424E-4</v>
      </c>
      <c r="BH387" s="13">
        <f t="shared" si="609"/>
        <v>2.9743277543866639E-5</v>
      </c>
      <c r="BI387" s="13">
        <f t="shared" si="610"/>
        <v>6.5513486111365126E-6</v>
      </c>
      <c r="BJ387" s="14">
        <f t="shared" si="611"/>
        <v>0.32600878046944548</v>
      </c>
      <c r="BK387" s="14">
        <f t="shared" si="612"/>
        <v>0.2801637405279177</v>
      </c>
      <c r="BL387" s="14">
        <f t="shared" si="613"/>
        <v>0.36310839094519332</v>
      </c>
      <c r="BM387" s="14">
        <f t="shared" si="614"/>
        <v>0.41436500397392823</v>
      </c>
      <c r="BN387" s="14">
        <f t="shared" si="615"/>
        <v>0.58518026948522384</v>
      </c>
    </row>
    <row r="388" spans="1:66" x14ac:dyDescent="0.25">
      <c r="A388" t="s">
        <v>340</v>
      </c>
      <c r="B388" t="s">
        <v>352</v>
      </c>
      <c r="C388" t="s">
        <v>405</v>
      </c>
      <c r="D388" s="11">
        <v>44413</v>
      </c>
      <c r="E388" s="10">
        <f>VLOOKUP(A388,home!$A$2:$E$405,3,FALSE)</f>
        <v>1.3684000000000001</v>
      </c>
      <c r="F388" s="10">
        <f>VLOOKUP(B388,home!$B$2:$E$405,3,FALSE)</f>
        <v>1.1153999999999999</v>
      </c>
      <c r="G388" s="10">
        <f>VLOOKUP(C388,away!$B$2:$E$405,4,FALSE)</f>
        <v>0.96160000000000001</v>
      </c>
      <c r="H388" s="10">
        <f>VLOOKUP(A388,away!$A$2:$E$405,3,FALSE)</f>
        <v>1.1395</v>
      </c>
      <c r="I388" s="10">
        <f>VLOOKUP(C388,away!$B$2:$E$405,3,FALSE)</f>
        <v>0.73899999999999999</v>
      </c>
      <c r="J388" s="10">
        <f>VLOOKUP(B388,home!$B$2:$E$405,4,FALSE)</f>
        <v>0.87760000000000005</v>
      </c>
      <c r="K388" s="12">
        <f t="shared" si="560"/>
        <v>1.467702926976</v>
      </c>
      <c r="L388" s="12">
        <f t="shared" si="561"/>
        <v>0.73901862279999997</v>
      </c>
      <c r="M388" s="13">
        <f t="shared" si="562"/>
        <v>0.11006088682022495</v>
      </c>
      <c r="N388" s="13">
        <f t="shared" si="563"/>
        <v>0.16153668573161842</v>
      </c>
      <c r="O388" s="13">
        <f t="shared" si="564"/>
        <v>8.1337045002029318E-2</v>
      </c>
      <c r="P388" s="13">
        <f t="shared" si="565"/>
        <v>0.11937861902105705</v>
      </c>
      <c r="Q388" s="13">
        <f t="shared" si="566"/>
        <v>0.11854393323114933</v>
      </c>
      <c r="R388" s="13">
        <f t="shared" si="567"/>
        <v>3.0054795490010656E-2</v>
      </c>
      <c r="S388" s="13">
        <f t="shared" si="568"/>
        <v>3.2371297131770553E-2</v>
      </c>
      <c r="T388" s="13">
        <f t="shared" si="569"/>
        <v>8.7606174277779128E-2</v>
      </c>
      <c r="U388" s="13">
        <f t="shared" si="570"/>
        <v>4.4111511310353721E-2</v>
      </c>
      <c r="V388" s="13">
        <f t="shared" si="571"/>
        <v>3.9013160595404591E-3</v>
      </c>
      <c r="W388" s="13">
        <f t="shared" si="572"/>
        <v>5.7995759259535151E-2</v>
      </c>
      <c r="X388" s="13">
        <f t="shared" si="573"/>
        <v>4.2859946136222016E-2</v>
      </c>
      <c r="Y388" s="13">
        <f t="shared" si="574"/>
        <v>1.5837149183436483E-2</v>
      </c>
      <c r="Z388" s="13">
        <f t="shared" si="575"/>
        <v>7.403684523854444E-3</v>
      </c>
      <c r="AA388" s="13">
        <f t="shared" si="576"/>
        <v>1.0866409446068079E-2</v>
      </c>
      <c r="AB388" s="13">
        <f t="shared" si="577"/>
        <v>7.9743304748568899E-3</v>
      </c>
      <c r="AC388" s="13">
        <f t="shared" si="578"/>
        <v>2.6447504252427335E-4</v>
      </c>
      <c r="AD388" s="13">
        <f t="shared" si="579"/>
        <v>2.1280136404353788E-2</v>
      </c>
      <c r="AE388" s="13">
        <f t="shared" si="580"/>
        <v>1.5726417098541681E-2</v>
      </c>
      <c r="AF388" s="13">
        <f t="shared" si="581"/>
        <v>5.8110575528713213E-3</v>
      </c>
      <c r="AG388" s="13">
        <f t="shared" si="582"/>
        <v>1.431493249911501E-3</v>
      </c>
      <c r="AH388" s="13">
        <f t="shared" si="583"/>
        <v>1.3678651851161459E-3</v>
      </c>
      <c r="AI388" s="13">
        <f t="shared" si="584"/>
        <v>2.0076197359035356E-3</v>
      </c>
      <c r="AJ388" s="13">
        <f t="shared" si="585"/>
        <v>1.4732946813202019E-3</v>
      </c>
      <c r="AK388" s="13">
        <f t="shared" si="586"/>
        <v>7.2078630535727804E-4</v>
      </c>
      <c r="AL388" s="13">
        <f t="shared" si="587"/>
        <v>1.1474617824460873E-5</v>
      </c>
      <c r="AM388" s="13">
        <f t="shared" si="588"/>
        <v>6.2465836974237177E-3</v>
      </c>
      <c r="AN388" s="13">
        <f t="shared" si="589"/>
        <v>4.6163416812750073E-3</v>
      </c>
      <c r="AO388" s="13">
        <f t="shared" si="590"/>
        <v>1.7057812358350459E-3</v>
      </c>
      <c r="AP388" s="13">
        <f t="shared" si="591"/>
        <v>4.202013665682993E-4</v>
      </c>
      <c r="AQ388" s="13">
        <f t="shared" si="592"/>
        <v>7.7634158804995611E-5</v>
      </c>
      <c r="AR388" s="13">
        <f t="shared" si="593"/>
        <v>2.0217556905612028E-4</v>
      </c>
      <c r="AS388" s="13">
        <f t="shared" si="594"/>
        <v>2.9673367446670615E-4</v>
      </c>
      <c r="AT388" s="13">
        <f t="shared" si="595"/>
        <v>2.1775844127356413E-4</v>
      </c>
      <c r="AU388" s="13">
        <f t="shared" si="596"/>
        <v>1.065349005436472E-4</v>
      </c>
      <c r="AV388" s="13">
        <f t="shared" si="597"/>
        <v>3.9090396338251993E-5</v>
      </c>
      <c r="AW388" s="13">
        <f t="shared" si="598"/>
        <v>3.4572379516824356E-7</v>
      </c>
      <c r="AX388" s="13">
        <f t="shared" si="599"/>
        <v>1.5280215293848928E-3</v>
      </c>
      <c r="AY388" s="13">
        <f t="shared" si="600"/>
        <v>1.1292363662547731E-3</v>
      </c>
      <c r="AZ388" s="13">
        <f t="shared" si="601"/>
        <v>4.1726335210263927E-4</v>
      </c>
      <c r="BA388" s="13">
        <f t="shared" si="602"/>
        <v>1.0278846260526802E-4</v>
      </c>
      <c r="BB388" s="13">
        <f t="shared" si="603"/>
        <v>1.8990647018568615E-5</v>
      </c>
      <c r="BC388" s="13">
        <f t="shared" si="604"/>
        <v>2.8068883611487011E-6</v>
      </c>
      <c r="BD388" s="13">
        <f t="shared" si="605"/>
        <v>2.4901918434610039E-5</v>
      </c>
      <c r="BE388" s="13">
        <f t="shared" si="606"/>
        <v>3.6548618573794769E-5</v>
      </c>
      <c r="BF388" s="13">
        <f t="shared" si="607"/>
        <v>2.6821257228843995E-5</v>
      </c>
      <c r="BG388" s="13">
        <f t="shared" si="608"/>
        <v>1.3121879246650182E-5</v>
      </c>
      <c r="BH388" s="13">
        <f t="shared" si="609"/>
        <v>4.8147551444335233E-6</v>
      </c>
      <c r="BI388" s="13">
        <f t="shared" si="610"/>
        <v>1.413326043631567E-6</v>
      </c>
      <c r="BJ388" s="14">
        <f t="shared" si="611"/>
        <v>0.54489440151105339</v>
      </c>
      <c r="BK388" s="14">
        <f t="shared" si="612"/>
        <v>0.26711730505919651</v>
      </c>
      <c r="BL388" s="14">
        <f t="shared" si="613"/>
        <v>0.18088357236736605</v>
      </c>
      <c r="BM388" s="14">
        <f t="shared" si="614"/>
        <v>0.37825810752292072</v>
      </c>
      <c r="BN388" s="14">
        <f t="shared" si="615"/>
        <v>0.62091196529608972</v>
      </c>
    </row>
    <row r="389" spans="1:66" x14ac:dyDescent="0.25">
      <c r="A389" t="s">
        <v>342</v>
      </c>
      <c r="B389" t="s">
        <v>409</v>
      </c>
      <c r="C389" t="s">
        <v>343</v>
      </c>
      <c r="D389" s="11">
        <v>44413</v>
      </c>
      <c r="E389" s="10">
        <f>VLOOKUP(A389,home!$A$2:$E$405,3,FALSE)</f>
        <v>1.1741999999999999</v>
      </c>
      <c r="F389" s="10">
        <f>VLOOKUP(B389,home!$B$2:$E$405,3,FALSE)</f>
        <v>1.0646</v>
      </c>
      <c r="G389" s="10">
        <f>VLOOKUP(C389,away!$B$2:$E$405,4,FALSE)</f>
        <v>1.1496999999999999</v>
      </c>
      <c r="H389" s="10">
        <f>VLOOKUP(A389,away!$A$2:$E$405,3,FALSE)</f>
        <v>0.85970000000000002</v>
      </c>
      <c r="I389" s="10">
        <f>VLOOKUP(C389,away!$B$2:$E$405,3,FALSE)</f>
        <v>0.69789999999999996</v>
      </c>
      <c r="J389" s="10">
        <f>VLOOKUP(B389,home!$B$2:$E$405,4,FALSE)</f>
        <v>1.2795000000000001</v>
      </c>
      <c r="K389" s="12">
        <f t="shared" si="560"/>
        <v>1.4371863020039999</v>
      </c>
      <c r="L389" s="12">
        <f t="shared" si="561"/>
        <v>0.76768033408500003</v>
      </c>
      <c r="M389" s="13">
        <f t="shared" si="562"/>
        <v>0.11026522972622745</v>
      </c>
      <c r="N389" s="13">
        <f t="shared" si="563"/>
        <v>0.15847167774985835</v>
      </c>
      <c r="O389" s="13">
        <f t="shared" si="564"/>
        <v>8.4648448394189571E-2</v>
      </c>
      <c r="P389" s="13">
        <f t="shared" si="565"/>
        <v>0.12165559051802172</v>
      </c>
      <c r="Q389" s="13">
        <f t="shared" si="566"/>
        <v>0.11387666225884427</v>
      </c>
      <c r="R389" s="13">
        <f t="shared" si="567"/>
        <v>3.2491474571514155E-2</v>
      </c>
      <c r="S389" s="13">
        <f t="shared" si="568"/>
        <v>3.3555642928045026E-2</v>
      </c>
      <c r="T389" s="13">
        <f t="shared" si="569"/>
        <v>8.7420874127354289E-2</v>
      </c>
      <c r="U389" s="13">
        <f t="shared" si="570"/>
        <v>4.6696302186091429E-2</v>
      </c>
      <c r="V389" s="13">
        <f t="shared" si="571"/>
        <v>4.1135477165767436E-3</v>
      </c>
      <c r="W389" s="13">
        <f t="shared" si="572"/>
        <v>5.4553993038782264E-2</v>
      </c>
      <c r="X389" s="13">
        <f t="shared" si="573"/>
        <v>4.1880027601683141E-2</v>
      </c>
      <c r="Y389" s="13">
        <f t="shared" si="574"/>
        <v>1.6075236790374564E-2</v>
      </c>
      <c r="Z389" s="13">
        <f t="shared" si="575"/>
        <v>8.3143553513247599E-3</v>
      </c>
      <c r="AA389" s="13">
        <f t="shared" si="576"/>
        <v>1.1949277620917598E-2</v>
      </c>
      <c r="AB389" s="13">
        <f t="shared" si="577"/>
        <v>8.586669057812862E-3</v>
      </c>
      <c r="AC389" s="13">
        <f t="shared" si="578"/>
        <v>2.8365473743780883E-4</v>
      </c>
      <c r="AD389" s="13">
        <f t="shared" si="579"/>
        <v>1.9601062878739858E-2</v>
      </c>
      <c r="AE389" s="13">
        <f t="shared" si="580"/>
        <v>1.5047350499172107E-2</v>
      </c>
      <c r="AF389" s="13">
        <f t="shared" si="581"/>
        <v>5.7757775291492662E-3</v>
      </c>
      <c r="AG389" s="13">
        <f t="shared" si="582"/>
        <v>1.4779836077259819E-3</v>
      </c>
      <c r="AH389" s="13">
        <f t="shared" si="583"/>
        <v>1.5956917734515996E-3</v>
      </c>
      <c r="AI389" s="13">
        <f t="shared" si="584"/>
        <v>2.2933063590251089E-3</v>
      </c>
      <c r="AJ389" s="13">
        <f t="shared" si="585"/>
        <v>1.6479542427447771E-3</v>
      </c>
      <c r="AK389" s="13">
        <f t="shared" si="586"/>
        <v>7.894724213340558E-4</v>
      </c>
      <c r="AL389" s="13">
        <f t="shared" si="587"/>
        <v>1.2518247020174846E-5</v>
      </c>
      <c r="AM389" s="13">
        <f t="shared" si="588"/>
        <v>5.6340758148088017E-3</v>
      </c>
      <c r="AN389" s="13">
        <f t="shared" si="589"/>
        <v>4.3251692037726396E-3</v>
      </c>
      <c r="AO389" s="13">
        <f t="shared" si="590"/>
        <v>1.6601736696631663E-3</v>
      </c>
      <c r="AP389" s="13">
        <f t="shared" si="591"/>
        <v>4.2482755912204686E-4</v>
      </c>
      <c r="AQ389" s="13">
        <f t="shared" si="592"/>
        <v>8.1532940628831991E-5</v>
      </c>
      <c r="AR389" s="13">
        <f t="shared" si="593"/>
        <v>2.4499623874800209E-4</v>
      </c>
      <c r="AS389" s="13">
        <f t="shared" si="594"/>
        <v>3.521052383711302E-4</v>
      </c>
      <c r="AT389" s="13">
        <f t="shared" si="595"/>
        <v>2.530204127254208E-4</v>
      </c>
      <c r="AU389" s="13">
        <f t="shared" si="596"/>
        <v>1.2121249043212441E-4</v>
      </c>
      <c r="AV389" s="13">
        <f t="shared" si="597"/>
        <v>4.3551232720210023E-5</v>
      </c>
      <c r="AW389" s="13">
        <f t="shared" si="598"/>
        <v>3.8364938019371119E-7</v>
      </c>
      <c r="AX389" s="13">
        <f t="shared" si="599"/>
        <v>1.349536097582539E-3</v>
      </c>
      <c r="AY389" s="13">
        <f t="shared" si="600"/>
        <v>1.0360123222519309E-3</v>
      </c>
      <c r="AZ389" s="13">
        <f t="shared" si="601"/>
        <v>3.9766314283126936E-4</v>
      </c>
      <c r="BA389" s="13">
        <f t="shared" si="602"/>
        <v>1.0175939144733336E-4</v>
      </c>
      <c r="BB389" s="13">
        <f t="shared" si="603"/>
        <v>1.9529670905643787E-5</v>
      </c>
      <c r="BC389" s="13">
        <f t="shared" si="604"/>
        <v>2.9985088570829466E-6</v>
      </c>
      <c r="BD389" s="13">
        <f t="shared" si="605"/>
        <v>3.1346465735272438E-5</v>
      </c>
      <c r="BE389" s="13">
        <f t="shared" si="606"/>
        <v>4.5050711170971285E-5</v>
      </c>
      <c r="BF389" s="13">
        <f t="shared" si="607"/>
        <v>3.2373132495229262E-5</v>
      </c>
      <c r="BG389" s="13">
        <f t="shared" si="608"/>
        <v>1.5508740858368019E-5</v>
      </c>
      <c r="BH389" s="13">
        <f t="shared" si="609"/>
        <v>5.572237480744067E-6</v>
      </c>
      <c r="BI389" s="13">
        <f t="shared" si="610"/>
        <v>1.6016686757677297E-6</v>
      </c>
      <c r="BJ389" s="14">
        <f t="shared" si="611"/>
        <v>0.52921392440355552</v>
      </c>
      <c r="BK389" s="14">
        <f t="shared" si="612"/>
        <v>0.27092219619558083</v>
      </c>
      <c r="BL389" s="14">
        <f t="shared" si="613"/>
        <v>0.19184493519649437</v>
      </c>
      <c r="BM389" s="14">
        <f t="shared" si="614"/>
        <v>0.37785069925542802</v>
      </c>
      <c r="BN389" s="14">
        <f t="shared" si="615"/>
        <v>0.62140908321865551</v>
      </c>
    </row>
    <row r="390" spans="1:66" x14ac:dyDescent="0.25">
      <c r="A390" t="s">
        <v>342</v>
      </c>
      <c r="B390" t="s">
        <v>436</v>
      </c>
      <c r="C390" t="s">
        <v>380</v>
      </c>
      <c r="D390" s="11">
        <v>44413</v>
      </c>
      <c r="E390" s="10">
        <f>VLOOKUP(A390,home!$A$2:$E$405,3,FALSE)</f>
        <v>1.1741999999999999</v>
      </c>
      <c r="F390" s="10">
        <f>VLOOKUP(B390,home!$B$2:$E$405,3,FALSE)</f>
        <v>0.85160000000000002</v>
      </c>
      <c r="G390" s="10">
        <f>VLOOKUP(C390,away!$B$2:$E$405,4,FALSE)</f>
        <v>0.63870000000000005</v>
      </c>
      <c r="H390" s="10">
        <f>VLOOKUP(A390,away!$A$2:$E$405,3,FALSE)</f>
        <v>0.85970000000000002</v>
      </c>
      <c r="I390" s="10">
        <f>VLOOKUP(C390,away!$B$2:$E$405,3,FALSE)</f>
        <v>1.7447999999999999</v>
      </c>
      <c r="J390" s="10">
        <f>VLOOKUP(B390,home!$B$2:$E$405,4,FALSE)</f>
        <v>0.69789999999999996</v>
      </c>
      <c r="K390" s="12">
        <f t="shared" si="560"/>
        <v>0.63866724746399994</v>
      </c>
      <c r="L390" s="12">
        <f t="shared" si="561"/>
        <v>1.0468531824239999</v>
      </c>
      <c r="M390" s="13">
        <f t="shared" si="562"/>
        <v>0.18534794624022069</v>
      </c>
      <c r="N390" s="13">
        <f t="shared" si="563"/>
        <v>0.11837566264834717</v>
      </c>
      <c r="O390" s="13">
        <f t="shared" si="564"/>
        <v>0.19403208737732749</v>
      </c>
      <c r="P390" s="13">
        <f t="shared" si="565"/>
        <v>0.12392193916497204</v>
      </c>
      <c r="Q390" s="13">
        <f t="shared" si="566"/>
        <v>3.7801329315173465E-2</v>
      </c>
      <c r="R390" s="13">
        <f t="shared" si="567"/>
        <v>0.10156155408166345</v>
      </c>
      <c r="S390" s="13">
        <f t="shared" si="568"/>
        <v>2.0713268366221893E-2</v>
      </c>
      <c r="T390" s="13">
        <f t="shared" si="569"/>
        <v>3.9572441893446976E-2</v>
      </c>
      <c r="U390" s="13">
        <f t="shared" si="570"/>
        <v>6.4864038193502158E-2</v>
      </c>
      <c r="V390" s="13">
        <f t="shared" si="571"/>
        <v>1.5387446118711385E-3</v>
      </c>
      <c r="W390" s="13">
        <f t="shared" si="572"/>
        <v>8.047490314734014E-3</v>
      </c>
      <c r="X390" s="13">
        <f t="shared" si="573"/>
        <v>8.4245408465056185E-3</v>
      </c>
      <c r="Y390" s="13">
        <f t="shared" si="574"/>
        <v>4.4096286978126927E-3</v>
      </c>
      <c r="Z390" s="13">
        <f t="shared" si="575"/>
        <v>3.5440012034105517E-2</v>
      </c>
      <c r="AA390" s="13">
        <f t="shared" si="576"/>
        <v>2.2634374935913203E-2</v>
      </c>
      <c r="AB390" s="13">
        <f t="shared" si="577"/>
        <v>7.2279169691939179E-3</v>
      </c>
      <c r="AC390" s="13">
        <f t="shared" si="578"/>
        <v>6.4299409587059502E-5</v>
      </c>
      <c r="AD390" s="13">
        <f t="shared" si="579"/>
        <v>1.2849171220760927E-3</v>
      </c>
      <c r="AE390" s="13">
        <f t="shared" si="580"/>
        <v>1.3451195783964448E-3</v>
      </c>
      <c r="AF390" s="13">
        <f t="shared" si="581"/>
        <v>7.0407135569257361E-4</v>
      </c>
      <c r="AG390" s="13">
        <f t="shared" si="582"/>
        <v>2.4568644645345022E-4</v>
      </c>
      <c r="AH390" s="13">
        <f t="shared" si="583"/>
        <v>9.2751223457620546E-3</v>
      </c>
      <c r="AI390" s="13">
        <f t="shared" si="584"/>
        <v>5.9237168584596895E-3</v>
      </c>
      <c r="AJ390" s="13">
        <f t="shared" si="585"/>
        <v>1.8916419703742715E-3</v>
      </c>
      <c r="AK390" s="13">
        <f t="shared" si="586"/>
        <v>4.0270992346877103E-4</v>
      </c>
      <c r="AL390" s="13">
        <f t="shared" si="587"/>
        <v>1.7195998520240688E-6</v>
      </c>
      <c r="AM390" s="13">
        <f t="shared" si="588"/>
        <v>1.6412689631514052E-4</v>
      </c>
      <c r="AN390" s="13">
        <f t="shared" si="589"/>
        <v>1.7181676372887871E-4</v>
      </c>
      <c r="AO390" s="13">
        <f t="shared" si="590"/>
        <v>8.9933462951684591E-5</v>
      </c>
      <c r="AP390" s="13">
        <f t="shared" si="591"/>
        <v>3.1382377299127297E-5</v>
      </c>
      <c r="AQ390" s="13">
        <f t="shared" si="592"/>
        <v>8.2131853869055262E-6</v>
      </c>
      <c r="AR390" s="13">
        <f t="shared" si="593"/>
        <v>1.9419382690065931E-3</v>
      </c>
      <c r="AS390" s="13">
        <f t="shared" si="594"/>
        <v>1.2402523690114452E-3</v>
      </c>
      <c r="AT390" s="13">
        <f t="shared" si="595"/>
        <v>3.9605428333862243E-4</v>
      </c>
      <c r="AU390" s="13">
        <f t="shared" si="596"/>
        <v>8.4315632995401695E-5</v>
      </c>
      <c r="AV390" s="13">
        <f t="shared" si="597"/>
        <v>1.3462408310839503E-5</v>
      </c>
      <c r="AW390" s="13">
        <f t="shared" si="598"/>
        <v>3.1936353067189524E-8</v>
      </c>
      <c r="AX390" s="13">
        <f t="shared" si="599"/>
        <v>1.7470412184066681E-5</v>
      </c>
      <c r="AY390" s="13">
        <f t="shared" si="600"/>
        <v>1.8288956593149224E-5</v>
      </c>
      <c r="AZ390" s="13">
        <f t="shared" si="601"/>
        <v>9.5729262063763323E-6</v>
      </c>
      <c r="BA390" s="13">
        <f t="shared" si="602"/>
        <v>3.3404827547517235E-6</v>
      </c>
      <c r="BB390" s="13">
        <f t="shared" si="603"/>
        <v>8.7424875066108301E-7</v>
      </c>
      <c r="BC390" s="13">
        <f t="shared" si="604"/>
        <v>1.8304201737195219E-7</v>
      </c>
      <c r="BD390" s="13">
        <f t="shared" si="605"/>
        <v>3.3882070949675078E-4</v>
      </c>
      <c r="BE390" s="13">
        <f t="shared" si="606"/>
        <v>2.1639368991808935E-4</v>
      </c>
      <c r="BF390" s="13">
        <f t="shared" si="607"/>
        <v>6.9101781154282224E-5</v>
      </c>
      <c r="BG390" s="13">
        <f t="shared" si="608"/>
        <v>1.4711014788221708E-5</v>
      </c>
      <c r="BH390" s="13">
        <f t="shared" si="609"/>
        <v>2.3488608305489388E-6</v>
      </c>
      <c r="BI390" s="13">
        <f t="shared" si="610"/>
        <v>3.0002809626453918E-7</v>
      </c>
      <c r="BJ390" s="14">
        <f t="shared" si="611"/>
        <v>0.22072609097282664</v>
      </c>
      <c r="BK390" s="14">
        <f t="shared" si="612"/>
        <v>0.33160620634931803</v>
      </c>
      <c r="BL390" s="14">
        <f t="shared" si="613"/>
        <v>0.41213086170261198</v>
      </c>
      <c r="BM390" s="14">
        <f t="shared" si="614"/>
        <v>0.23884439521091785</v>
      </c>
      <c r="BN390" s="14">
        <f t="shared" si="615"/>
        <v>0.76104051882770429</v>
      </c>
    </row>
    <row r="391" spans="1:66" x14ac:dyDescent="0.25">
      <c r="A391" t="s">
        <v>342</v>
      </c>
      <c r="B391" t="s">
        <v>346</v>
      </c>
      <c r="C391" t="s">
        <v>392</v>
      </c>
      <c r="D391" s="11">
        <v>44413</v>
      </c>
      <c r="E391" s="10">
        <f>VLOOKUP(A391,home!$A$2:$E$405,3,FALSE)</f>
        <v>1.1741999999999999</v>
      </c>
      <c r="F391" s="10">
        <f>VLOOKUP(B391,home!$B$2:$E$405,3,FALSE)</f>
        <v>0.80910000000000004</v>
      </c>
      <c r="G391" s="10">
        <f>VLOOKUP(C391,away!$B$2:$E$405,4,FALSE)</f>
        <v>1.2775000000000001</v>
      </c>
      <c r="H391" s="10">
        <f>VLOOKUP(A391,away!$A$2:$E$405,3,FALSE)</f>
        <v>0.85970000000000002</v>
      </c>
      <c r="I391" s="10">
        <f>VLOOKUP(C391,away!$B$2:$E$405,3,FALSE)</f>
        <v>0.63980000000000004</v>
      </c>
      <c r="J391" s="10">
        <f>VLOOKUP(B391,home!$B$2:$E$405,4,FALSE)</f>
        <v>1.1632</v>
      </c>
      <c r="K391" s="12">
        <f t="shared" si="560"/>
        <v>1.21368276855</v>
      </c>
      <c r="L391" s="12">
        <f t="shared" si="561"/>
        <v>0.63980194499200005</v>
      </c>
      <c r="M391" s="13">
        <f t="shared" si="562"/>
        <v>0.15669019340631871</v>
      </c>
      <c r="N391" s="13">
        <f t="shared" si="563"/>
        <v>0.19017218773801586</v>
      </c>
      <c r="O391" s="13">
        <f t="shared" si="564"/>
        <v>0.10025069050253536</v>
      </c>
      <c r="P391" s="13">
        <f t="shared" si="565"/>
        <v>0.12167253559816632</v>
      </c>
      <c r="Q391" s="13">
        <f t="shared" si="566"/>
        <v>0.11540435365754272</v>
      </c>
      <c r="R391" s="13">
        <f t="shared" si="567"/>
        <v>3.2070293385156573E-2</v>
      </c>
      <c r="S391" s="13">
        <f t="shared" si="568"/>
        <v>2.3620185789958396E-2</v>
      </c>
      <c r="T391" s="13">
        <f t="shared" si="569"/>
        <v>7.3835929930640462E-2</v>
      </c>
      <c r="U391" s="13">
        <f t="shared" si="570"/>
        <v>3.8923162463907583E-2</v>
      </c>
      <c r="V391" s="13">
        <f t="shared" si="571"/>
        <v>2.0379406960726043E-3</v>
      </c>
      <c r="W391" s="13">
        <f t="shared" si="572"/>
        <v>4.6688091816603258E-2</v>
      </c>
      <c r="X391" s="13">
        <f t="shared" si="573"/>
        <v>2.9871131952227847E-2</v>
      </c>
      <c r="Y391" s="13">
        <f t="shared" si="574"/>
        <v>9.5558041610740267E-3</v>
      </c>
      <c r="Z391" s="13">
        <f t="shared" si="575"/>
        <v>6.8395453614290861E-3</v>
      </c>
      <c r="AA391" s="13">
        <f t="shared" si="576"/>
        <v>8.3010383498825641E-3</v>
      </c>
      <c r="AB391" s="13">
        <f t="shared" si="577"/>
        <v>5.0374136031625964E-3</v>
      </c>
      <c r="AC391" s="13">
        <f t="shared" si="578"/>
        <v>9.8905923250270183E-5</v>
      </c>
      <c r="AD391" s="13">
        <f t="shared" si="579"/>
        <v>1.4166133133572905E-2</v>
      </c>
      <c r="AE391" s="13">
        <f t="shared" si="580"/>
        <v>9.06351953187556E-3</v>
      </c>
      <c r="AF391" s="13">
        <f t="shared" si="581"/>
        <v>2.8994287124834823E-3</v>
      </c>
      <c r="AG391" s="13">
        <f t="shared" si="582"/>
        <v>6.1835337653752781E-4</v>
      </c>
      <c r="AH391" s="13">
        <f t="shared" si="583"/>
        <v>1.0939886062758348E-3</v>
      </c>
      <c r="AI391" s="13">
        <f t="shared" si="584"/>
        <v>1.3277551204270114E-3</v>
      </c>
      <c r="AJ391" s="13">
        <f t="shared" si="585"/>
        <v>8.0573675525814686E-4</v>
      </c>
      <c r="AK391" s="13">
        <f t="shared" si="586"/>
        <v>3.2596960528140053E-4</v>
      </c>
      <c r="AL391" s="13">
        <f t="shared" si="587"/>
        <v>3.0720836335511762E-6</v>
      </c>
      <c r="AM391" s="13">
        <f t="shared" si="588"/>
        <v>3.4386383362405288E-3</v>
      </c>
      <c r="AN391" s="13">
        <f t="shared" si="589"/>
        <v>2.2000474956507454E-3</v>
      </c>
      <c r="AO391" s="13">
        <f t="shared" si="590"/>
        <v>7.0379733339606275E-4</v>
      </c>
      <c r="AP391" s="13">
        <f t="shared" si="591"/>
        <v>1.5009696759566143E-4</v>
      </c>
      <c r="AQ391" s="13">
        <f t="shared" si="592"/>
        <v>2.4008082951276335E-5</v>
      </c>
      <c r="AR391" s="13">
        <f t="shared" si="593"/>
        <v>1.3998720761887335E-4</v>
      </c>
      <c r="AS391" s="13">
        <f t="shared" si="594"/>
        <v>1.6990006170445785E-4</v>
      </c>
      <c r="AT391" s="13">
        <f t="shared" si="595"/>
        <v>1.0310238863314112E-4</v>
      </c>
      <c r="AU391" s="13">
        <f t="shared" si="596"/>
        <v>4.171119749346293E-5</v>
      </c>
      <c r="AV391" s="13">
        <f t="shared" si="597"/>
        <v>1.265604041335047E-5</v>
      </c>
      <c r="AW391" s="13">
        <f t="shared" si="598"/>
        <v>6.6264553486430902E-8</v>
      </c>
      <c r="AX391" s="13">
        <f t="shared" si="599"/>
        <v>6.9556934932842832E-4</v>
      </c>
      <c r="AY391" s="13">
        <f t="shared" si="600"/>
        <v>4.4502662257714837E-4</v>
      </c>
      <c r="AZ391" s="13">
        <f t="shared" si="601"/>
        <v>1.4236444934904009E-4</v>
      </c>
      <c r="BA391" s="13">
        <f t="shared" si="602"/>
        <v>3.0361683863743658E-5</v>
      </c>
      <c r="BB391" s="13">
        <f t="shared" si="603"/>
        <v>4.8563660973138519E-6</v>
      </c>
      <c r="BC391" s="13">
        <f t="shared" si="604"/>
        <v>6.2142249493092241E-7</v>
      </c>
      <c r="BD391" s="13">
        <f t="shared" si="605"/>
        <v>1.4927347951425683E-5</v>
      </c>
      <c r="BE391" s="13">
        <f t="shared" si="606"/>
        <v>1.8117064988795496E-5</v>
      </c>
      <c r="BF391" s="13">
        <f t="shared" si="607"/>
        <v>1.0994184796800795E-5</v>
      </c>
      <c r="BG391" s="13">
        <f t="shared" si="608"/>
        <v>4.4478175473771705E-6</v>
      </c>
      <c r="BH391" s="13">
        <f t="shared" si="609"/>
        <v>1.3495598787264979E-6</v>
      </c>
      <c r="BI391" s="13">
        <f t="shared" si="610"/>
        <v>3.2758751398735556E-7</v>
      </c>
      <c r="BJ391" s="14">
        <f t="shared" si="611"/>
        <v>0.50011032212011841</v>
      </c>
      <c r="BK391" s="14">
        <f t="shared" si="612"/>
        <v>0.304567860119977</v>
      </c>
      <c r="BL391" s="14">
        <f t="shared" si="613"/>
        <v>0.18865356885042742</v>
      </c>
      <c r="BM391" s="14">
        <f t="shared" si="614"/>
        <v>0.28346608180619282</v>
      </c>
      <c r="BN391" s="14">
        <f t="shared" si="615"/>
        <v>0.71626025428773554</v>
      </c>
    </row>
    <row r="392" spans="1:66" x14ac:dyDescent="0.25">
      <c r="A392" t="s">
        <v>342</v>
      </c>
      <c r="B392" t="s">
        <v>399</v>
      </c>
      <c r="C392" t="s">
        <v>400</v>
      </c>
      <c r="D392" s="11">
        <v>44413</v>
      </c>
      <c r="E392" s="10">
        <f>VLOOKUP(A392,home!$A$2:$E$405,3,FALSE)</f>
        <v>1.1741999999999999</v>
      </c>
      <c r="F392" s="10">
        <f>VLOOKUP(B392,home!$B$2:$E$405,3,FALSE)</f>
        <v>0.72389999999999999</v>
      </c>
      <c r="G392" s="10">
        <f>VLOOKUP(C392,away!$B$2:$E$405,4,FALSE)</f>
        <v>0.59619999999999995</v>
      </c>
      <c r="H392" s="10">
        <f>VLOOKUP(A392,away!$A$2:$E$405,3,FALSE)</f>
        <v>0.85970000000000002</v>
      </c>
      <c r="I392" s="10">
        <f>VLOOKUP(C392,away!$B$2:$E$405,3,FALSE)</f>
        <v>1.105</v>
      </c>
      <c r="J392" s="10">
        <f>VLOOKUP(B392,home!$B$2:$E$405,4,FALSE)</f>
        <v>1.2795000000000001</v>
      </c>
      <c r="K392" s="12">
        <f t="shared" si="560"/>
        <v>0.5067720151559999</v>
      </c>
      <c r="L392" s="12">
        <f t="shared" si="561"/>
        <v>1.2154846957500001</v>
      </c>
      <c r="M392" s="13">
        <f t="shared" si="562"/>
        <v>0.17866250300883793</v>
      </c>
      <c r="N392" s="13">
        <f t="shared" si="563"/>
        <v>9.0541156682603693E-2</v>
      </c>
      <c r="O392" s="13">
        <f t="shared" si="564"/>
        <v>0.21716153811163086</v>
      </c>
      <c r="P392" s="13">
        <f t="shared" si="565"/>
        <v>0.11005139028320764</v>
      </c>
      <c r="Q392" s="13">
        <f t="shared" si="566"/>
        <v>2.2941862213299098E-2</v>
      </c>
      <c r="R392" s="13">
        <f t="shared" si="567"/>
        <v>0.13197826304010887</v>
      </c>
      <c r="S392" s="13">
        <f t="shared" si="568"/>
        <v>1.6947188552860162E-2</v>
      </c>
      <c r="T392" s="13">
        <f t="shared" si="569"/>
        <v>2.7885482412270277E-2</v>
      </c>
      <c r="U392" s="13">
        <f t="shared" si="570"/>
        <v>6.6882890317624594E-2</v>
      </c>
      <c r="V392" s="13">
        <f t="shared" si="571"/>
        <v>1.1598912476034732E-3</v>
      </c>
      <c r="W392" s="13">
        <f t="shared" si="572"/>
        <v>3.8754312484216252E-3</v>
      </c>
      <c r="X392" s="13">
        <f t="shared" si="573"/>
        <v>4.7105273718878017E-3</v>
      </c>
      <c r="Y392" s="13">
        <f t="shared" si="574"/>
        <v>2.8627869647205469E-3</v>
      </c>
      <c r="Z392" s="13">
        <f t="shared" si="575"/>
        <v>5.3472519632306731E-2</v>
      </c>
      <c r="AA392" s="13">
        <f t="shared" si="576"/>
        <v>2.7098376529532845E-2</v>
      </c>
      <c r="AB392" s="13">
        <f t="shared" si="577"/>
        <v>6.8663494406637051E-3</v>
      </c>
      <c r="AC392" s="13">
        <f t="shared" si="578"/>
        <v>4.4653901289577002E-5</v>
      </c>
      <c r="AD392" s="13">
        <f t="shared" si="579"/>
        <v>4.9099002584028972E-4</v>
      </c>
      <c r="AE392" s="13">
        <f t="shared" si="580"/>
        <v>5.9679086217476922E-4</v>
      </c>
      <c r="AF392" s="13">
        <f t="shared" si="581"/>
        <v>3.6269507976843996E-4</v>
      </c>
      <c r="AG392" s="13">
        <f t="shared" si="582"/>
        <v>1.4695010622745472E-4</v>
      </c>
      <c r="AH392" s="13">
        <f t="shared" si="583"/>
        <v>1.6248757314065065E-2</v>
      </c>
      <c r="AI392" s="13">
        <f t="shared" si="584"/>
        <v>8.2344154878295443E-3</v>
      </c>
      <c r="AJ392" s="13">
        <f t="shared" si="585"/>
        <v>2.0864856651995772E-3</v>
      </c>
      <c r="AK392" s="13">
        <f t="shared" si="586"/>
        <v>3.5245751504909894E-4</v>
      </c>
      <c r="AL392" s="13">
        <f t="shared" si="587"/>
        <v>1.1002250244404055E-6</v>
      </c>
      <c r="AM392" s="13">
        <f t="shared" si="588"/>
        <v>4.9764000963316036E-5</v>
      </c>
      <c r="AN392" s="13">
        <f t="shared" si="589"/>
        <v>6.0487381570198905E-5</v>
      </c>
      <c r="AO392" s="13">
        <f t="shared" si="590"/>
        <v>3.67607432922837E-5</v>
      </c>
      <c r="AP392" s="13">
        <f t="shared" si="591"/>
        <v>1.48940402920551E-5</v>
      </c>
      <c r="AQ392" s="13">
        <f t="shared" si="592"/>
        <v>4.5258695082192097E-6</v>
      </c>
      <c r="AR392" s="13">
        <f t="shared" si="593"/>
        <v>3.9500231680403919E-3</v>
      </c>
      <c r="AS392" s="13">
        <f t="shared" si="594"/>
        <v>2.0017612007807162E-3</v>
      </c>
      <c r="AT392" s="13">
        <f t="shared" si="595"/>
        <v>5.0721827879036886E-4</v>
      </c>
      <c r="AU392" s="13">
        <f t="shared" si="596"/>
        <v>8.5681343088851012E-5</v>
      </c>
      <c r="AV392" s="13">
        <f t="shared" si="597"/>
        <v>1.0855226724602405E-5</v>
      </c>
      <c r="AW392" s="13">
        <f t="shared" si="598"/>
        <v>1.8825266684534669E-8</v>
      </c>
      <c r="AX392" s="13">
        <f t="shared" si="599"/>
        <v>4.2031671750674635E-6</v>
      </c>
      <c r="AY392" s="13">
        <f t="shared" si="600"/>
        <v>5.1088853749732629E-6</v>
      </c>
      <c r="AZ392" s="13">
        <f t="shared" si="601"/>
        <v>3.1048859928105018E-6</v>
      </c>
      <c r="BA392" s="13">
        <f t="shared" si="602"/>
        <v>1.2579804687699029E-6</v>
      </c>
      <c r="BB392" s="13">
        <f t="shared" si="603"/>
        <v>3.8226400183555702E-7</v>
      </c>
      <c r="BC392" s="13">
        <f t="shared" si="604"/>
        <v>9.2927208793453887E-8</v>
      </c>
      <c r="BD392" s="13">
        <f t="shared" si="605"/>
        <v>8.0019878476850442E-4</v>
      </c>
      <c r="BE392" s="13">
        <f t="shared" si="606"/>
        <v>4.0551835068251721E-4</v>
      </c>
      <c r="BF392" s="13">
        <f t="shared" si="607"/>
        <v>1.0275267587905835E-4</v>
      </c>
      <c r="BG392" s="13">
        <f t="shared" si="608"/>
        <v>1.735739353930057E-5</v>
      </c>
      <c r="BH392" s="13">
        <f t="shared" si="609"/>
        <v>2.1990603254417707E-6</v>
      </c>
      <c r="BI392" s="13">
        <f t="shared" si="610"/>
        <v>2.2288444651474709E-7</v>
      </c>
      <c r="BJ392" s="14">
        <f t="shared" si="611"/>
        <v>0.15459525511306232</v>
      </c>
      <c r="BK392" s="14">
        <f t="shared" si="612"/>
        <v>0.30687183610419816</v>
      </c>
      <c r="BL392" s="14">
        <f t="shared" si="613"/>
        <v>0.48479332178877044</v>
      </c>
      <c r="BM392" s="14">
        <f t="shared" si="614"/>
        <v>0.24839112923854126</v>
      </c>
      <c r="BN392" s="14">
        <f t="shared" si="615"/>
        <v>0.75133671333968799</v>
      </c>
    </row>
    <row r="393" spans="1:66" x14ac:dyDescent="0.25">
      <c r="A393" t="s">
        <v>40</v>
      </c>
      <c r="B393" t="s">
        <v>333</v>
      </c>
      <c r="C393" t="s">
        <v>332</v>
      </c>
      <c r="D393" s="11">
        <v>44413</v>
      </c>
      <c r="E393" s="10">
        <f>VLOOKUP(A393,home!$A$2:$E$405,3,FALSE)</f>
        <v>1.5047999999999999</v>
      </c>
      <c r="F393" s="10">
        <f>VLOOKUP(B393,home!$B$2:$E$405,3,FALSE)</f>
        <v>0.8639</v>
      </c>
      <c r="G393" s="10">
        <f>VLOOKUP(C393,away!$B$2:$E$405,4,FALSE)</f>
        <v>0.53159999999999996</v>
      </c>
      <c r="H393" s="10">
        <f>VLOOKUP(A393,away!$A$2:$E$405,3,FALSE)</f>
        <v>1.2</v>
      </c>
      <c r="I393" s="10">
        <f>VLOOKUP(C393,away!$B$2:$E$405,3,FALSE)</f>
        <v>1.5832999999999999</v>
      </c>
      <c r="J393" s="10">
        <f>VLOOKUP(B393,home!$B$2:$E$405,4,FALSE)</f>
        <v>1.0417000000000001</v>
      </c>
      <c r="K393" s="12">
        <f t="shared" si="560"/>
        <v>0.69107825635199993</v>
      </c>
      <c r="L393" s="12">
        <f t="shared" si="561"/>
        <v>1.9791883320000001</v>
      </c>
      <c r="M393" s="13">
        <f t="shared" si="562"/>
        <v>6.9233765933365055E-2</v>
      </c>
      <c r="N393" s="13">
        <f t="shared" si="563"/>
        <v>4.7845950241912426E-2</v>
      </c>
      <c r="O393" s="13">
        <f t="shared" si="564"/>
        <v>0.13702666171573524</v>
      </c>
      <c r="P393" s="13">
        <f t="shared" si="565"/>
        <v>9.4696146452245666E-2</v>
      </c>
      <c r="Q393" s="13">
        <f t="shared" si="566"/>
        <v>1.6532647933342689E-2</v>
      </c>
      <c r="R393" s="13">
        <f t="shared" si="567"/>
        <v>0.1356007850203472</v>
      </c>
      <c r="S393" s="13">
        <f t="shared" si="568"/>
        <v>3.2380732262693571E-2</v>
      </c>
      <c r="T393" s="13">
        <f t="shared" si="569"/>
        <v>3.2721223886735769E-2</v>
      </c>
      <c r="U393" s="13">
        <f t="shared" si="570"/>
        <v>9.3710754071823929E-2</v>
      </c>
      <c r="V393" s="13">
        <f t="shared" si="571"/>
        <v>4.921058265012569E-3</v>
      </c>
      <c r="W393" s="13">
        <f t="shared" si="572"/>
        <v>3.8084511688853207E-3</v>
      </c>
      <c r="X393" s="13">
        <f t="shared" si="573"/>
        <v>7.5376421164495902E-3</v>
      </c>
      <c r="Y393" s="13">
        <f t="shared" si="574"/>
        <v>7.4592066638344088E-3</v>
      </c>
      <c r="Z393" s="13">
        <f t="shared" si="575"/>
        <v>8.945983050743718E-2</v>
      </c>
      <c r="AA393" s="13">
        <f t="shared" si="576"/>
        <v>6.1823743680625133E-2</v>
      </c>
      <c r="AB393" s="13">
        <f t="shared" si="577"/>
        <v>2.1362522491979691E-2</v>
      </c>
      <c r="AC393" s="13">
        <f t="shared" si="578"/>
        <v>4.2068097831426726E-4</v>
      </c>
      <c r="AD393" s="13">
        <f t="shared" si="579"/>
        <v>6.5798444829875079E-4</v>
      </c>
      <c r="AE393" s="13">
        <f t="shared" si="580"/>
        <v>1.3022751427103452E-3</v>
      </c>
      <c r="AF393" s="13">
        <f t="shared" si="581"/>
        <v>1.2887238837529752E-3</v>
      </c>
      <c r="AG393" s="13">
        <f t="shared" si="582"/>
        <v>8.5020909129787095E-4</v>
      </c>
      <c r="AH393" s="13">
        <f t="shared" si="583"/>
        <v>4.4264463180754325E-2</v>
      </c>
      <c r="AI393" s="13">
        <f t="shared" si="584"/>
        <v>3.0590208033313002E-2</v>
      </c>
      <c r="AJ393" s="13">
        <f t="shared" si="585"/>
        <v>1.0570113814553443E-2</v>
      </c>
      <c r="AK393" s="13">
        <f t="shared" si="586"/>
        <v>2.4349252748012604E-3</v>
      </c>
      <c r="AL393" s="13">
        <f t="shared" si="587"/>
        <v>2.3015860538606758E-5</v>
      </c>
      <c r="AM393" s="13">
        <f t="shared" si="588"/>
        <v>9.0943749047406715E-5</v>
      </c>
      <c r="AN393" s="13">
        <f t="shared" si="589"/>
        <v>1.7999480698296352E-4</v>
      </c>
      <c r="AO393" s="13">
        <f t="shared" si="590"/>
        <v>1.7812181090063681E-4</v>
      </c>
      <c r="AP393" s="13">
        <f t="shared" si="591"/>
        <v>1.1751220326975026E-4</v>
      </c>
      <c r="AQ393" s="13">
        <f t="shared" si="592"/>
        <v>5.8144695394775493E-5</v>
      </c>
      <c r="AR393" s="13">
        <f t="shared" si="593"/>
        <v>1.7521541809918512E-2</v>
      </c>
      <c r="AS393" s="13">
        <f t="shared" si="594"/>
        <v>1.2108756562597153E-2</v>
      </c>
      <c r="AT393" s="13">
        <f t="shared" si="595"/>
        <v>4.1840491859352373E-3</v>
      </c>
      <c r="AU393" s="13">
        <f t="shared" si="596"/>
        <v>9.6383513863570959E-4</v>
      </c>
      <c r="AV393" s="13">
        <f t="shared" si="597"/>
        <v>1.6652137675478857E-4</v>
      </c>
      <c r="AW393" s="13">
        <f t="shared" si="598"/>
        <v>8.744582257361354E-7</v>
      </c>
      <c r="AX393" s="13">
        <f t="shared" si="599"/>
        <v>1.0474874586299273E-5</v>
      </c>
      <c r="AY393" s="13">
        <f t="shared" si="600"/>
        <v>2.0731749560366854E-5</v>
      </c>
      <c r="AZ393" s="13">
        <f t="shared" si="601"/>
        <v>2.0516018415912111E-5</v>
      </c>
      <c r="BA393" s="13">
        <f t="shared" si="602"/>
        <v>1.3535021422623456E-5</v>
      </c>
      <c r="BB393" s="13">
        <f t="shared" si="603"/>
        <v>6.6970891182565963E-6</v>
      </c>
      <c r="BC393" s="13">
        <f t="shared" si="604"/>
        <v>2.6509601282435248E-6</v>
      </c>
      <c r="BD393" s="13">
        <f t="shared" si="605"/>
        <v>5.7797385181401527E-3</v>
      </c>
      <c r="BE393" s="13">
        <f t="shared" si="606"/>
        <v>3.9942516172867884E-3</v>
      </c>
      <c r="BF393" s="13">
        <f t="shared" si="607"/>
        <v>1.3801702215528546E-3</v>
      </c>
      <c r="BG393" s="13">
        <f t="shared" si="608"/>
        <v>3.1793521005990007E-4</v>
      </c>
      <c r="BH393" s="13">
        <f t="shared" si="609"/>
        <v>5.4929527650275641E-5</v>
      </c>
      <c r="BI393" s="13">
        <f t="shared" si="610"/>
        <v>7.5921204381582947E-6</v>
      </c>
      <c r="BJ393" s="14">
        <f t="shared" si="611"/>
        <v>0.12070363755604742</v>
      </c>
      <c r="BK393" s="14">
        <f t="shared" si="612"/>
        <v>0.20169613150173007</v>
      </c>
      <c r="BL393" s="14">
        <f t="shared" si="613"/>
        <v>0.58386349857290276</v>
      </c>
      <c r="BM393" s="14">
        <f t="shared" si="614"/>
        <v>0.4947672835498344</v>
      </c>
      <c r="BN393" s="14">
        <f t="shared" si="615"/>
        <v>0.50093595729694829</v>
      </c>
    </row>
    <row r="394" spans="1:66" s="10" customFormat="1" x14ac:dyDescent="0.25">
      <c r="A394" t="s">
        <v>40</v>
      </c>
      <c r="B394" t="s">
        <v>335</v>
      </c>
      <c r="C394" t="s">
        <v>334</v>
      </c>
      <c r="D394" s="11">
        <v>44413</v>
      </c>
      <c r="E394" s="10">
        <f>VLOOKUP(A394,home!$A$2:$E$405,3,FALSE)</f>
        <v>1.5047999999999999</v>
      </c>
      <c r="F394" s="10">
        <f>VLOOKUP(B394,home!$B$2:$E$405,3,FALSE)</f>
        <v>0.59809999999999997</v>
      </c>
      <c r="G394" s="10">
        <f>VLOOKUP(C394,away!$B$2:$E$405,4,FALSE)</f>
        <v>1.0632999999999999</v>
      </c>
      <c r="H394" s="10">
        <f>VLOOKUP(A394,away!$A$2:$E$405,3,FALSE)</f>
        <v>1.2</v>
      </c>
      <c r="I394" s="10">
        <f>VLOOKUP(C394,away!$B$2:$E$405,3,FALSE)</f>
        <v>0.875</v>
      </c>
      <c r="J394" s="10">
        <f>VLOOKUP(B394,home!$B$2:$E$405,4,FALSE)</f>
        <v>1.25</v>
      </c>
      <c r="K394" s="12">
        <f t="shared" si="560"/>
        <v>0.95699220170399979</v>
      </c>
      <c r="L394" s="12">
        <f t="shared" si="561"/>
        <v>1.3125</v>
      </c>
      <c r="M394" s="13">
        <f t="shared" si="562"/>
        <v>0.10336465515435074</v>
      </c>
      <c r="N394" s="13">
        <f t="shared" si="563"/>
        <v>9.8919168914536795E-2</v>
      </c>
      <c r="O394" s="13">
        <f t="shared" si="564"/>
        <v>0.13566610989008535</v>
      </c>
      <c r="P394" s="13">
        <f t="shared" si="565"/>
        <v>0.12983140920032957</v>
      </c>
      <c r="Q394" s="13">
        <f t="shared" si="566"/>
        <v>4.7332436625126213E-2</v>
      </c>
      <c r="R394" s="13">
        <f t="shared" si="567"/>
        <v>8.9030884615368538E-2</v>
      </c>
      <c r="S394" s="13">
        <f t="shared" si="568"/>
        <v>4.0768758890001304E-2</v>
      </c>
      <c r="T394" s="13">
        <f t="shared" si="569"/>
        <v>6.212382307047816E-2</v>
      </c>
      <c r="U394" s="13">
        <f t="shared" si="570"/>
        <v>8.5201862287716298E-2</v>
      </c>
      <c r="V394" s="13">
        <f t="shared" si="571"/>
        <v>5.6897435482536072E-3</v>
      </c>
      <c r="W394" s="13">
        <f t="shared" si="572"/>
        <v>1.5098924245964859E-2</v>
      </c>
      <c r="X394" s="13">
        <f t="shared" si="573"/>
        <v>1.9817338072828879E-2</v>
      </c>
      <c r="Y394" s="13">
        <f t="shared" si="574"/>
        <v>1.3005128110293956E-2</v>
      </c>
      <c r="Z394" s="13">
        <f t="shared" si="575"/>
        <v>3.8951012019223741E-2</v>
      </c>
      <c r="AA394" s="13">
        <f t="shared" si="576"/>
        <v>3.7275814750875887E-2</v>
      </c>
      <c r="AB394" s="13">
        <f t="shared" si="577"/>
        <v>1.7836332014375574E-2</v>
      </c>
      <c r="AC394" s="13">
        <f t="shared" si="578"/>
        <v>4.4666345434711443E-4</v>
      </c>
      <c r="AD394" s="13">
        <f t="shared" si="579"/>
        <v>3.6123881893769532E-3</v>
      </c>
      <c r="AE394" s="13">
        <f t="shared" si="580"/>
        <v>4.7412594985572513E-3</v>
      </c>
      <c r="AF394" s="13">
        <f t="shared" si="581"/>
        <v>3.1114515459281971E-3</v>
      </c>
      <c r="AG394" s="13">
        <f t="shared" si="582"/>
        <v>1.3612600513435865E-3</v>
      </c>
      <c r="AH394" s="13">
        <f t="shared" si="583"/>
        <v>1.2780800818807794E-2</v>
      </c>
      <c r="AI394" s="13">
        <f t="shared" si="584"/>
        <v>1.2231126715131154E-2</v>
      </c>
      <c r="AJ394" s="13">
        <f t="shared" si="585"/>
        <v>5.8525464422169871E-3</v>
      </c>
      <c r="AK394" s="13">
        <f t="shared" si="586"/>
        <v>1.8669471017707154E-3</v>
      </c>
      <c r="AL394" s="13">
        <f t="shared" si="587"/>
        <v>2.2441305736308836E-5</v>
      </c>
      <c r="AM394" s="13">
        <f t="shared" si="588"/>
        <v>6.9140546535227546E-4</v>
      </c>
      <c r="AN394" s="13">
        <f t="shared" si="589"/>
        <v>9.0746967327486158E-4</v>
      </c>
      <c r="AO394" s="13">
        <f t="shared" si="590"/>
        <v>5.9552697308662807E-4</v>
      </c>
      <c r="AP394" s="13">
        <f t="shared" si="591"/>
        <v>2.6054305072539981E-4</v>
      </c>
      <c r="AQ394" s="13">
        <f t="shared" si="592"/>
        <v>8.5490688519271853E-5</v>
      </c>
      <c r="AR394" s="13">
        <f t="shared" si="593"/>
        <v>3.3549602149370427E-3</v>
      </c>
      <c r="AS394" s="13">
        <f t="shared" si="594"/>
        <v>3.2106707627219248E-3</v>
      </c>
      <c r="AT394" s="13">
        <f t="shared" si="595"/>
        <v>1.5362934410819574E-3</v>
      </c>
      <c r="AU394" s="13">
        <f t="shared" si="596"/>
        <v>4.9007361421481231E-4</v>
      </c>
      <c r="AV394" s="13">
        <f t="shared" si="597"/>
        <v>1.1724915676611742E-4</v>
      </c>
      <c r="AW394" s="13">
        <f t="shared" si="598"/>
        <v>7.8298480260374866E-7</v>
      </c>
      <c r="AX394" s="13">
        <f t="shared" si="599"/>
        <v>1.1027827309294205E-4</v>
      </c>
      <c r="AY394" s="13">
        <f t="shared" si="600"/>
        <v>1.4474023343448645E-4</v>
      </c>
      <c r="AZ394" s="13">
        <f t="shared" si="601"/>
        <v>9.4985778191381763E-5</v>
      </c>
      <c r="BA394" s="13">
        <f t="shared" si="602"/>
        <v>4.1556277958729533E-5</v>
      </c>
      <c r="BB394" s="13">
        <f t="shared" si="603"/>
        <v>1.3635653705208131E-5</v>
      </c>
      <c r="BC394" s="13">
        <f t="shared" si="604"/>
        <v>3.579359097617131E-6</v>
      </c>
      <c r="BD394" s="13">
        <f t="shared" si="605"/>
        <v>7.3389754701747923E-4</v>
      </c>
      <c r="BE394" s="13">
        <f t="shared" si="606"/>
        <v>7.023342293454222E-4</v>
      </c>
      <c r="BF394" s="13">
        <f t="shared" si="607"/>
        <v>3.3606419023667875E-4</v>
      </c>
      <c r="BG394" s="13">
        <f t="shared" si="608"/>
        <v>1.0720360310949036E-4</v>
      </c>
      <c r="BH394" s="13">
        <f t="shared" si="609"/>
        <v>2.5648253042588228E-5</v>
      </c>
      <c r="BI394" s="13">
        <f t="shared" si="610"/>
        <v>4.9090356298175658E-6</v>
      </c>
      <c r="BJ394" s="14">
        <f t="shared" si="611"/>
        <v>0.27207238975087372</v>
      </c>
      <c r="BK394" s="14">
        <f t="shared" si="612"/>
        <v>0.28026841178645318</v>
      </c>
      <c r="BL394" s="14">
        <f t="shared" si="613"/>
        <v>0.40836172868445164</v>
      </c>
      <c r="BM394" s="14">
        <f t="shared" si="614"/>
        <v>0.39536492059257305</v>
      </c>
      <c r="BN394" s="14">
        <f t="shared" si="615"/>
        <v>0.60414466439979719</v>
      </c>
    </row>
    <row r="395" spans="1:66" x14ac:dyDescent="0.25">
      <c r="A395" t="s">
        <v>40</v>
      </c>
      <c r="B395" t="s">
        <v>321</v>
      </c>
      <c r="C395" t="s">
        <v>320</v>
      </c>
      <c r="D395" s="11">
        <v>44413</v>
      </c>
      <c r="E395" s="10">
        <f>VLOOKUP(A395,home!$A$2:$E$405,3,FALSE)</f>
        <v>1.5047999999999999</v>
      </c>
      <c r="F395" s="10">
        <f>VLOOKUP(B395,home!$B$2:$E$405,3,FALSE)</f>
        <v>1.4952000000000001</v>
      </c>
      <c r="G395" s="10">
        <f>VLOOKUP(C395,away!$B$2:$E$405,4,FALSE)</f>
        <v>0.99680000000000002</v>
      </c>
      <c r="H395" s="10">
        <f>VLOOKUP(A395,away!$A$2:$E$405,3,FALSE)</f>
        <v>1.2</v>
      </c>
      <c r="I395" s="10">
        <f>VLOOKUP(C395,away!$B$2:$E$405,3,FALSE)</f>
        <v>1.6667000000000001</v>
      </c>
      <c r="J395" s="10">
        <f>VLOOKUP(B395,home!$B$2:$E$405,4,FALSE)</f>
        <v>0.70830000000000004</v>
      </c>
      <c r="K395" s="12">
        <f t="shared" si="560"/>
        <v>2.2427770337280002</v>
      </c>
      <c r="L395" s="12">
        <f t="shared" si="561"/>
        <v>1.4166283319999999</v>
      </c>
      <c r="M395" s="13">
        <f t="shared" si="562"/>
        <v>2.574781871061211E-2</v>
      </c>
      <c r="N395" s="13">
        <f t="shared" si="563"/>
        <v>5.7746616472752921E-2</v>
      </c>
      <c r="O395" s="13">
        <f t="shared" si="564"/>
        <v>3.6475089472652822E-2</v>
      </c>
      <c r="P395" s="13">
        <f t="shared" si="565"/>
        <v>8.1805492972439678E-2</v>
      </c>
      <c r="Q395" s="13">
        <f t="shared" si="566"/>
        <v>6.4756392600294657E-2</v>
      </c>
      <c r="R395" s="13">
        <f t="shared" si="567"/>
        <v>2.5835822579597469E-2</v>
      </c>
      <c r="S395" s="13">
        <f t="shared" si="568"/>
        <v>6.4977724479100066E-2</v>
      </c>
      <c r="T395" s="13">
        <f t="shared" si="569"/>
        <v>9.1735740435692562E-2</v>
      </c>
      <c r="U395" s="13">
        <f t="shared" si="570"/>
        <v>5.794398952899249E-2</v>
      </c>
      <c r="V395" s="13">
        <f t="shared" si="571"/>
        <v>2.2938447041035991E-2</v>
      </c>
      <c r="W395" s="13">
        <f t="shared" si="572"/>
        <v>4.8411383370338214E-2</v>
      </c>
      <c r="X395" s="13">
        <f t="shared" si="573"/>
        <v>6.8580937273734766E-2</v>
      </c>
      <c r="Y395" s="13">
        <f t="shared" si="574"/>
        <v>4.8576849388543765E-2</v>
      </c>
      <c r="Z395" s="13">
        <f t="shared" si="575"/>
        <v>1.2199919415594366E-2</v>
      </c>
      <c r="AA395" s="13">
        <f t="shared" si="576"/>
        <v>2.7361699078627365E-2</v>
      </c>
      <c r="AB395" s="13">
        <f t="shared" si="577"/>
        <v>3.0683095148661035E-2</v>
      </c>
      <c r="AC395" s="13">
        <f t="shared" si="578"/>
        <v>4.5549755818750752E-3</v>
      </c>
      <c r="AD395" s="13">
        <f t="shared" si="579"/>
        <v>2.7143984698499046E-2</v>
      </c>
      <c r="AE395" s="13">
        <f t="shared" si="580"/>
        <v>3.8452937767268228E-2</v>
      </c>
      <c r="AF395" s="13">
        <f t="shared" si="581"/>
        <v>2.7236760544872504E-2</v>
      </c>
      <c r="AG395" s="13">
        <f t="shared" si="582"/>
        <v>1.2861455553255382E-2</v>
      </c>
      <c r="AH395" s="13">
        <f t="shared" si="583"/>
        <v>4.320687873061964E-3</v>
      </c>
      <c r="AI395" s="13">
        <f t="shared" si="584"/>
        <v>9.690339531610451E-3</v>
      </c>
      <c r="AJ395" s="13">
        <f t="shared" si="585"/>
        <v>1.086663547526124E-2</v>
      </c>
      <c r="AK395" s="13">
        <f t="shared" si="586"/>
        <v>8.1238134926032851E-3</v>
      </c>
      <c r="AL395" s="13">
        <f t="shared" si="587"/>
        <v>5.7887936394260416E-4</v>
      </c>
      <c r="AM395" s="13">
        <f t="shared" si="588"/>
        <v>1.2175581097131577E-2</v>
      </c>
      <c r="AN395" s="13">
        <f t="shared" si="589"/>
        <v>1.7248273140760235E-2</v>
      </c>
      <c r="AO395" s="13">
        <f t="shared" si="590"/>
        <v>1.2217196204637789E-2</v>
      </c>
      <c r="AP395" s="13">
        <f t="shared" si="591"/>
        <v>5.7690754270309213E-3</v>
      </c>
      <c r="AQ395" s="13">
        <f t="shared" si="592"/>
        <v>2.0431589248442496E-3</v>
      </c>
      <c r="AR395" s="13">
        <f t="shared" si="593"/>
        <v>1.2241617709416789E-3</v>
      </c>
      <c r="AS395" s="13">
        <f t="shared" si="594"/>
        <v>2.7455219054357935E-3</v>
      </c>
      <c r="AT395" s="13">
        <f t="shared" si="595"/>
        <v>3.0787967375542694E-3</v>
      </c>
      <c r="AU395" s="13">
        <f t="shared" si="596"/>
        <v>2.3016848715011356E-3</v>
      </c>
      <c r="AV395" s="13">
        <f t="shared" si="597"/>
        <v>1.2905414921704828E-3</v>
      </c>
      <c r="AW395" s="13">
        <f t="shared" si="598"/>
        <v>5.1089022197203323E-5</v>
      </c>
      <c r="AX395" s="13">
        <f t="shared" si="599"/>
        <v>4.5511856094899144E-3</v>
      </c>
      <c r="AY395" s="13">
        <f t="shared" si="600"/>
        <v>6.4473384785940996E-3</v>
      </c>
      <c r="AZ395" s="13">
        <f t="shared" si="601"/>
        <v>4.5667411773850902E-3</v>
      </c>
      <c r="BA395" s="13">
        <f t="shared" si="602"/>
        <v>2.1564583122649188E-3</v>
      </c>
      <c r="BB395" s="13">
        <f t="shared" si="603"/>
        <v>7.6372498548284639E-4</v>
      </c>
      <c r="BC395" s="13">
        <f t="shared" si="604"/>
        <v>2.1638289045825768E-4</v>
      </c>
      <c r="BD395" s="13">
        <f t="shared" si="605"/>
        <v>2.890303746112124E-4</v>
      </c>
      <c r="BE395" s="13">
        <f t="shared" si="606"/>
        <v>6.4823068622782757E-4</v>
      </c>
      <c r="BF395" s="13">
        <f t="shared" si="607"/>
        <v>7.2691844781475696E-4</v>
      </c>
      <c r="BG395" s="13">
        <f t="shared" si="608"/>
        <v>5.4343866671738078E-4</v>
      </c>
      <c r="BH395" s="13">
        <f t="shared" si="609"/>
        <v>3.0470294023837664E-4</v>
      </c>
      <c r="BI395" s="13">
        <f t="shared" si="610"/>
        <v>1.3667615129520522E-4</v>
      </c>
      <c r="BJ395" s="14">
        <f t="shared" si="611"/>
        <v>0.55365817435333198</v>
      </c>
      <c r="BK395" s="14">
        <f t="shared" si="612"/>
        <v>0.20705067662759963</v>
      </c>
      <c r="BL395" s="14">
        <f t="shared" si="613"/>
        <v>0.22459087622557616</v>
      </c>
      <c r="BM395" s="14">
        <f t="shared" si="614"/>
        <v>0.69873616435735542</v>
      </c>
      <c r="BN395" s="14">
        <f t="shared" si="615"/>
        <v>0.29236723280834964</v>
      </c>
    </row>
    <row r="396" spans="1:66" x14ac:dyDescent="0.25">
      <c r="A396" t="s">
        <v>40</v>
      </c>
      <c r="B396" t="s">
        <v>233</v>
      </c>
      <c r="C396" t="s">
        <v>232</v>
      </c>
      <c r="D396" s="11">
        <v>44413</v>
      </c>
      <c r="E396" s="10">
        <f>VLOOKUP(A396,home!$A$2:$E$405,3,FALSE)</f>
        <v>1.5047999999999999</v>
      </c>
      <c r="F396" s="10">
        <f>VLOOKUP(B396,home!$B$2:$E$405,3,FALSE)</f>
        <v>1.1629</v>
      </c>
      <c r="G396" s="10">
        <f>VLOOKUP(C396,away!$B$2:$E$405,4,FALSE)</f>
        <v>0.96360000000000001</v>
      </c>
      <c r="H396" s="10">
        <f>VLOOKUP(A396,away!$A$2:$E$405,3,FALSE)</f>
        <v>1.2</v>
      </c>
      <c r="I396" s="10">
        <f>VLOOKUP(C396,away!$B$2:$E$405,3,FALSE)</f>
        <v>0.91669999999999996</v>
      </c>
      <c r="J396" s="10">
        <f>VLOOKUP(B396,home!$B$2:$E$405,4,FALSE)</f>
        <v>1.125</v>
      </c>
      <c r="K396" s="12">
        <f t="shared" si="560"/>
        <v>1.6862343981119998</v>
      </c>
      <c r="L396" s="12">
        <f t="shared" si="561"/>
        <v>1.2375449999999999</v>
      </c>
      <c r="M396" s="13">
        <f t="shared" si="562"/>
        <v>5.3730235129947526E-2</v>
      </c>
      <c r="N396" s="13">
        <f t="shared" si="563"/>
        <v>9.0601770694763301E-2</v>
      </c>
      <c r="O396" s="13">
        <f t="shared" si="564"/>
        <v>6.6493583833890896E-2</v>
      </c>
      <c r="P396" s="13">
        <f t="shared" si="565"/>
        <v>0.11212376831445083</v>
      </c>
      <c r="Q396" s="13">
        <f t="shared" si="566"/>
        <v>7.6387911137682812E-2</v>
      </c>
      <c r="R396" s="13">
        <f t="shared" si="567"/>
        <v>4.1144401102856262E-2</v>
      </c>
      <c r="S396" s="13">
        <f t="shared" si="568"/>
        <v>5.8494716199490274E-2</v>
      </c>
      <c r="T396" s="13">
        <f t="shared" si="569"/>
        <v>9.453347748888366E-2</v>
      </c>
      <c r="U396" s="13">
        <f t="shared" si="570"/>
        <v>6.9379104429353536E-2</v>
      </c>
      <c r="V396" s="13">
        <f t="shared" si="571"/>
        <v>1.3562916031477523E-2</v>
      </c>
      <c r="W396" s="13">
        <f t="shared" si="572"/>
        <v>4.2935974453427818E-2</v>
      </c>
      <c r="X396" s="13">
        <f t="shared" si="573"/>
        <v>5.3135200504967325E-2</v>
      </c>
      <c r="Y396" s="13">
        <f t="shared" si="574"/>
        <v>3.28786008544599E-2</v>
      </c>
      <c r="Z396" s="13">
        <f t="shared" si="575"/>
        <v>1.697268262094475E-2</v>
      </c>
      <c r="AA396" s="13">
        <f t="shared" si="576"/>
        <v>2.8619921263674769E-2</v>
      </c>
      <c r="AB396" s="13">
        <f t="shared" si="577"/>
        <v>2.412994785303273E-2</v>
      </c>
      <c r="AC396" s="13">
        <f t="shared" si="578"/>
        <v>1.7689356503650094E-3</v>
      </c>
      <c r="AD396" s="13">
        <f t="shared" si="579"/>
        <v>1.8100029259957025E-2</v>
      </c>
      <c r="AE396" s="13">
        <f t="shared" si="580"/>
        <v>2.2399600710513515E-2</v>
      </c>
      <c r="AF396" s="13">
        <f t="shared" si="581"/>
        <v>1.3860256930646225E-2</v>
      </c>
      <c r="AG396" s="13">
        <f t="shared" si="582"/>
        <v>5.7175638877455274E-3</v>
      </c>
      <c r="AH396" s="13">
        <f t="shared" si="583"/>
        <v>5.2511146285342675E-3</v>
      </c>
      <c r="AI396" s="13">
        <f t="shared" si="584"/>
        <v>8.8546101150635981E-3</v>
      </c>
      <c r="AJ396" s="13">
        <f t="shared" si="585"/>
        <v>7.4654740789453465E-3</v>
      </c>
      <c r="AK396" s="13">
        <f t="shared" si="586"/>
        <v>4.1961797300437125E-3</v>
      </c>
      <c r="AL396" s="13">
        <f t="shared" si="587"/>
        <v>1.4765595612601404E-4</v>
      </c>
      <c r="AM396" s="13">
        <f t="shared" si="588"/>
        <v>6.1041783889946421E-3</v>
      </c>
      <c r="AN396" s="13">
        <f t="shared" si="589"/>
        <v>7.5541954444083735E-3</v>
      </c>
      <c r="AO396" s="13">
        <f t="shared" si="590"/>
        <v>4.6743284006251808E-3</v>
      </c>
      <c r="AP396" s="13">
        <f t="shared" si="591"/>
        <v>1.9282305801838963E-3</v>
      </c>
      <c r="AQ396" s="13">
        <f t="shared" si="592"/>
        <v>5.9656802833841995E-4</v>
      </c>
      <c r="AR396" s="13">
        <f t="shared" si="593"/>
        <v>1.2996981305938883E-3</v>
      </c>
      <c r="AS396" s="13">
        <f t="shared" si="594"/>
        <v>2.1915956949692767E-3</v>
      </c>
      <c r="AT396" s="13">
        <f t="shared" si="595"/>
        <v>1.8477720238056843E-3</v>
      </c>
      <c r="AU396" s="13">
        <f t="shared" si="596"/>
        <v>1.0385922488033896E-3</v>
      </c>
      <c r="AV396" s="13">
        <f t="shared" si="597"/>
        <v>4.3782749388619323E-4</v>
      </c>
      <c r="AW396" s="13">
        <f t="shared" si="598"/>
        <v>8.5590864637022806E-6</v>
      </c>
      <c r="AX396" s="13">
        <f t="shared" si="599"/>
        <v>1.715512595289109E-3</v>
      </c>
      <c r="AY396" s="13">
        <f t="shared" si="600"/>
        <v>2.1230240347370598E-3</v>
      </c>
      <c r="AZ396" s="13">
        <f t="shared" si="601"/>
        <v>1.3136688895343377E-3</v>
      </c>
      <c r="BA396" s="13">
        <f t="shared" si="602"/>
        <v>5.4190812196625731E-4</v>
      </c>
      <c r="BB396" s="13">
        <f t="shared" si="603"/>
        <v>1.6765892169968294E-4</v>
      </c>
      <c r="BC396" s="13">
        <f t="shared" si="604"/>
        <v>4.1497092050966837E-5</v>
      </c>
      <c r="BD396" s="13">
        <f t="shared" si="605"/>
        <v>2.6807248717096856E-4</v>
      </c>
      <c r="BE396" s="13">
        <f t="shared" si="606"/>
        <v>4.5203304905512494E-4</v>
      </c>
      <c r="BF396" s="13">
        <f t="shared" si="607"/>
        <v>3.8111683820010039E-4</v>
      </c>
      <c r="BG396" s="13">
        <f t="shared" si="608"/>
        <v>2.1421744075756483E-4</v>
      </c>
      <c r="BH396" s="13">
        <f t="shared" si="609"/>
        <v>9.0305204320231385E-5</v>
      </c>
      <c r="BI396" s="13">
        <f t="shared" si="610"/>
        <v>3.0455148370661296E-5</v>
      </c>
      <c r="BJ396" s="14">
        <f t="shared" si="611"/>
        <v>0.47731115642087502</v>
      </c>
      <c r="BK396" s="14">
        <f t="shared" si="612"/>
        <v>0.24195125131659423</v>
      </c>
      <c r="BL396" s="14">
        <f t="shared" si="613"/>
        <v>0.2637860227953282</v>
      </c>
      <c r="BM396" s="14">
        <f t="shared" si="614"/>
        <v>0.5574249779918774</v>
      </c>
      <c r="BN396" s="14">
        <f t="shared" si="615"/>
        <v>0.44048167021359169</v>
      </c>
    </row>
    <row r="397" spans="1:66" x14ac:dyDescent="0.25">
      <c r="A397" t="s">
        <v>40</v>
      </c>
      <c r="B397" t="s">
        <v>317</v>
      </c>
      <c r="C397" t="s">
        <v>316</v>
      </c>
      <c r="D397" s="11">
        <v>44413</v>
      </c>
      <c r="E397" s="10">
        <f>VLOOKUP(A397,home!$A$2:$E$405,3,FALSE)</f>
        <v>1.5047999999999999</v>
      </c>
      <c r="F397" s="10">
        <f>VLOOKUP(B397,home!$B$2:$E$405,3,FALSE)</f>
        <v>1.1629</v>
      </c>
      <c r="G397" s="10">
        <f>VLOOKUP(C397,away!$B$2:$E$405,4,FALSE)</f>
        <v>1.6614</v>
      </c>
      <c r="H397" s="10">
        <f>VLOOKUP(A397,away!$A$2:$E$405,3,FALSE)</f>
        <v>1.2</v>
      </c>
      <c r="I397" s="10">
        <f>VLOOKUP(C397,away!$B$2:$E$405,3,FALSE)</f>
        <v>0.875</v>
      </c>
      <c r="J397" s="10">
        <f>VLOOKUP(B397,home!$B$2:$E$405,4,FALSE)</f>
        <v>0.95830000000000004</v>
      </c>
      <c r="K397" s="12">
        <f t="shared" si="560"/>
        <v>2.9073368918879998</v>
      </c>
      <c r="L397" s="12">
        <f t="shared" si="561"/>
        <v>1.0062150000000001</v>
      </c>
      <c r="M397" s="13">
        <f t="shared" si="562"/>
        <v>1.9969445633833002E-2</v>
      </c>
      <c r="N397" s="13">
        <f t="shared" si="563"/>
        <v>5.8057906001794432E-2</v>
      </c>
      <c r="O397" s="13">
        <f t="shared" si="564"/>
        <v>2.0093555738447278E-2</v>
      </c>
      <c r="P397" s="13">
        <f t="shared" si="565"/>
        <v>5.8418735887595594E-2</v>
      </c>
      <c r="Q397" s="13">
        <f t="shared" si="566"/>
        <v>8.4396945992391365E-2</v>
      </c>
      <c r="R397" s="13">
        <f t="shared" si="567"/>
        <v>1.0109218593680863E-2</v>
      </c>
      <c r="S397" s="13">
        <f t="shared" si="568"/>
        <v>4.2724629983251002E-2</v>
      </c>
      <c r="T397" s="13">
        <f t="shared" si="569"/>
        <v>8.4921473011734083E-2</v>
      </c>
      <c r="U397" s="13">
        <f t="shared" si="570"/>
        <v>2.9390904165568492E-2</v>
      </c>
      <c r="V397" s="13">
        <f t="shared" si="571"/>
        <v>1.3887432055800879E-2</v>
      </c>
      <c r="W397" s="13">
        <f t="shared" si="572"/>
        <v>8.1790118215452817E-2</v>
      </c>
      <c r="X397" s="13">
        <f t="shared" si="573"/>
        <v>8.229844380016188E-2</v>
      </c>
      <c r="Y397" s="13">
        <f t="shared" si="574"/>
        <v>4.1404964314189933E-2</v>
      </c>
      <c r="Z397" s="13">
        <f t="shared" si="575"/>
        <v>3.390682462413531E-3</v>
      </c>
      <c r="AA397" s="13">
        <f t="shared" si="576"/>
        <v>9.8578562116525045E-3</v>
      </c>
      <c r="AB397" s="13">
        <f t="shared" si="577"/>
        <v>1.4330054519532308E-2</v>
      </c>
      <c r="AC397" s="13">
        <f t="shared" si="578"/>
        <v>2.5391485581923454E-3</v>
      </c>
      <c r="AD397" s="13">
        <f t="shared" si="579"/>
        <v>5.9447857019916665E-2</v>
      </c>
      <c r="AE397" s="13">
        <f t="shared" si="580"/>
        <v>5.9817325451295457E-2</v>
      </c>
      <c r="AF397" s="13">
        <f t="shared" si="581"/>
        <v>3.0094545064487624E-2</v>
      </c>
      <c r="AG397" s="13">
        <f t="shared" si="582"/>
        <v>1.0093860887354476E-2</v>
      </c>
      <c r="AH397" s="13">
        <f t="shared" si="583"/>
        <v>8.529388884793576E-4</v>
      </c>
      <c r="AI397" s="13">
        <f t="shared" si="584"/>
        <v>2.4797806970019809E-3</v>
      </c>
      <c r="AJ397" s="13">
        <f t="shared" si="585"/>
        <v>3.6047789520927995E-3</v>
      </c>
      <c r="AK397" s="13">
        <f t="shared" si="586"/>
        <v>3.4934356115069202E-3</v>
      </c>
      <c r="AL397" s="13">
        <f t="shared" si="587"/>
        <v>2.9712161613358932E-4</v>
      </c>
      <c r="AM397" s="13">
        <f t="shared" si="588"/>
        <v>3.4566989571537338E-2</v>
      </c>
      <c r="AN397" s="13">
        <f t="shared" si="589"/>
        <v>3.478182341172445E-2</v>
      </c>
      <c r="AO397" s="13">
        <f t="shared" si="590"/>
        <v>1.7498996222114153E-2</v>
      </c>
      <c r="AP397" s="13">
        <f t="shared" si="591"/>
        <v>5.8692508278782004E-3</v>
      </c>
      <c r="AQ397" s="13">
        <f t="shared" si="592"/>
        <v>1.4764320554433656E-3</v>
      </c>
      <c r="AR397" s="13">
        <f t="shared" si="593"/>
        <v>1.7164798073425144E-4</v>
      </c>
      <c r="AS397" s="13">
        <f t="shared" si="594"/>
        <v>4.9903850680676977E-4</v>
      </c>
      <c r="AT397" s="13">
        <f t="shared" si="595"/>
        <v>7.2543653065601152E-4</v>
      </c>
      <c r="AU397" s="13">
        <f t="shared" si="596"/>
        <v>7.0302946276648733E-4</v>
      </c>
      <c r="AV397" s="13">
        <f t="shared" si="597"/>
        <v>5.1098587329630239E-4</v>
      </c>
      <c r="AW397" s="13">
        <f t="shared" si="598"/>
        <v>2.4144482105418796E-5</v>
      </c>
      <c r="AX397" s="13">
        <f t="shared" si="599"/>
        <v>1.6749647337139725E-2</v>
      </c>
      <c r="AY397" s="13">
        <f t="shared" si="600"/>
        <v>1.6853746395340048E-2</v>
      </c>
      <c r="AZ397" s="13">
        <f t="shared" si="601"/>
        <v>8.4792462145935419E-3</v>
      </c>
      <c r="BA397" s="13">
        <f t="shared" si="602"/>
        <v>2.8439815766057482E-3</v>
      </c>
      <c r="BB397" s="13">
        <f t="shared" si="603"/>
        <v>7.1541423052608817E-4</v>
      </c>
      <c r="BC397" s="13">
        <f t="shared" si="604"/>
        <v>1.4397210599376162E-4</v>
      </c>
      <c r="BD397" s="13">
        <f t="shared" si="605"/>
        <v>2.878579548908579E-5</v>
      </c>
      <c r="BE397" s="13">
        <f t="shared" si="606"/>
        <v>8.3690005187762282E-5</v>
      </c>
      <c r="BF397" s="13">
        <f t="shared" si="607"/>
        <v>1.2165751978233972E-4</v>
      </c>
      <c r="BG397" s="13">
        <f t="shared" si="608"/>
        <v>1.178997984795968E-4</v>
      </c>
      <c r="BH397" s="13">
        <f t="shared" si="609"/>
        <v>8.5693608416473108E-5</v>
      </c>
      <c r="BI397" s="13">
        <f t="shared" si="610"/>
        <v>4.9828037829643245E-5</v>
      </c>
      <c r="BJ397" s="14">
        <f t="shared" si="611"/>
        <v>0.73230293970767502</v>
      </c>
      <c r="BK397" s="14">
        <f t="shared" si="612"/>
        <v>0.15469026013014645</v>
      </c>
      <c r="BL397" s="14">
        <f t="shared" si="613"/>
        <v>9.7310216497407204E-2</v>
      </c>
      <c r="BM397" s="14">
        <f t="shared" si="614"/>
        <v>0.71981868903666502</v>
      </c>
      <c r="BN397" s="14">
        <f t="shared" si="615"/>
        <v>0.25104580784774255</v>
      </c>
    </row>
    <row r="398" spans="1:66" x14ac:dyDescent="0.25">
      <c r="A398" t="s">
        <v>40</v>
      </c>
      <c r="B398" t="s">
        <v>42</v>
      </c>
      <c r="C398" t="s">
        <v>41</v>
      </c>
      <c r="D398" s="11">
        <v>44413</v>
      </c>
      <c r="E398" s="10">
        <f>VLOOKUP(A398,home!$A$2:$E$405,3,FALSE)</f>
        <v>1.5047999999999999</v>
      </c>
      <c r="F398" s="10">
        <f>VLOOKUP(B398,home!$B$2:$E$405,3,FALSE)</f>
        <v>1.3955</v>
      </c>
      <c r="G398" s="10">
        <f>VLOOKUP(C398,away!$B$2:$E$405,4,FALSE)</f>
        <v>1.3623000000000001</v>
      </c>
      <c r="H398" s="10">
        <f>VLOOKUP(A398,away!$A$2:$E$405,3,FALSE)</f>
        <v>1.2</v>
      </c>
      <c r="I398" s="10">
        <f>VLOOKUP(C398,away!$B$2:$E$405,3,FALSE)</f>
        <v>0.70830000000000004</v>
      </c>
      <c r="J398" s="10">
        <f>VLOOKUP(B398,home!$B$2:$E$405,4,FALSE)</f>
        <v>0.83330000000000004</v>
      </c>
      <c r="K398" s="12">
        <f t="shared" si="560"/>
        <v>2.8607597053199996</v>
      </c>
      <c r="L398" s="12">
        <f t="shared" si="561"/>
        <v>0.70827166800000008</v>
      </c>
      <c r="M398" s="13">
        <f t="shared" si="562"/>
        <v>2.8183139404079668E-2</v>
      </c>
      <c r="N398" s="13">
        <f t="shared" si="563"/>
        <v>8.0625189576607442E-2</v>
      </c>
      <c r="O398" s="13">
        <f t="shared" si="564"/>
        <v>1.9961319155204035E-2</v>
      </c>
      <c r="P398" s="13">
        <f t="shared" si="565"/>
        <v>5.7104537504239966E-2</v>
      </c>
      <c r="Q398" s="13">
        <f t="shared" si="566"/>
        <v>0.11532464678727232</v>
      </c>
      <c r="R398" s="13">
        <f t="shared" si="567"/>
        <v>7.0690184067683575E-3</v>
      </c>
      <c r="S398" s="13">
        <f t="shared" si="568"/>
        <v>2.8926232780698585E-2</v>
      </c>
      <c r="T398" s="13">
        <f t="shared" si="569"/>
        <v>8.1681179941532206E-2</v>
      </c>
      <c r="U398" s="13">
        <f t="shared" si="570"/>
        <v>2.0222763014248302E-2</v>
      </c>
      <c r="V398" s="13">
        <f t="shared" si="571"/>
        <v>6.5122432915912026E-3</v>
      </c>
      <c r="W398" s="13">
        <f t="shared" si="572"/>
        <v>0.10997203418643005</v>
      </c>
      <c r="X398" s="13">
        <f t="shared" si="573"/>
        <v>7.7890076086575832E-2</v>
      </c>
      <c r="Y398" s="13">
        <f t="shared" si="574"/>
        <v>2.7583667055242993E-2</v>
      </c>
      <c r="Z398" s="13">
        <f t="shared" si="575"/>
        <v>1.6689284860281759E-3</v>
      </c>
      <c r="AA398" s="13">
        <f t="shared" si="576"/>
        <v>4.7744033638901185E-3</v>
      </c>
      <c r="AB398" s="13">
        <f t="shared" si="577"/>
        <v>6.8292103801805559E-3</v>
      </c>
      <c r="AC398" s="13">
        <f t="shared" si="578"/>
        <v>8.2469219439489886E-4</v>
      </c>
      <c r="AD398" s="13">
        <f t="shared" si="579"/>
        <v>7.8650891028153133E-2</v>
      </c>
      <c r="AE398" s="13">
        <f t="shared" si="580"/>
        <v>5.5706197778196256E-2</v>
      </c>
      <c r="AF398" s="13">
        <f t="shared" si="581"/>
        <v>1.9727560809150481E-2</v>
      </c>
      <c r="AG398" s="13">
        <f t="shared" si="582"/>
        <v>4.6574907999561484E-3</v>
      </c>
      <c r="AH398" s="13">
        <f t="shared" si="583"/>
        <v>2.9551369064297273E-4</v>
      </c>
      <c r="AI398" s="13">
        <f t="shared" si="584"/>
        <v>8.4539365856181625E-4</v>
      </c>
      <c r="AJ398" s="13">
        <f t="shared" si="585"/>
        <v>1.209234056773349E-3</v>
      </c>
      <c r="AK398" s="13">
        <f t="shared" si="586"/>
        <v>1.1531093546392778E-3</v>
      </c>
      <c r="AL398" s="13">
        <f t="shared" si="587"/>
        <v>6.6839489624013129E-5</v>
      </c>
      <c r="AM398" s="13">
        <f t="shared" si="588"/>
        <v>4.5000259968170947E-2</v>
      </c>
      <c r="AN398" s="13">
        <f t="shared" si="589"/>
        <v>3.1872409188090062E-2</v>
      </c>
      <c r="AO398" s="13">
        <f t="shared" si="590"/>
        <v>1.1287162209413538E-2</v>
      </c>
      <c r="AP398" s="13">
        <f t="shared" si="591"/>
        <v>2.6647924016826312E-3</v>
      </c>
      <c r="AQ398" s="13">
        <f t="shared" si="592"/>
        <v>4.7184923980337083E-4</v>
      </c>
      <c r="AR398" s="13">
        <f t="shared" si="593"/>
        <v>4.1860794917706884E-5</v>
      </c>
      <c r="AS398" s="13">
        <f t="shared" si="594"/>
        <v>1.197536753332401E-4</v>
      </c>
      <c r="AT398" s="13">
        <f t="shared" si="595"/>
        <v>1.7129324447865346E-4</v>
      </c>
      <c r="AU398" s="13">
        <f t="shared" si="596"/>
        <v>1.6334293719935309E-4</v>
      </c>
      <c r="AV398" s="13">
        <f t="shared" si="597"/>
        <v>1.1682122322213113E-4</v>
      </c>
      <c r="AW398" s="13">
        <f t="shared" si="598"/>
        <v>3.7619400806298728E-6</v>
      </c>
      <c r="AX398" s="13">
        <f t="shared" si="599"/>
        <v>2.1455821740978005E-2</v>
      </c>
      <c r="AY398" s="13">
        <f t="shared" si="600"/>
        <v>1.5196550652793156E-2</v>
      </c>
      <c r="AZ398" s="13">
        <f t="shared" si="601"/>
        <v>5.3816431393501497E-3</v>
      </c>
      <c r="BA398" s="13">
        <f t="shared" si="602"/>
        <v>1.2705551209627624E-3</v>
      </c>
      <c r="BB398" s="13">
        <f t="shared" si="603"/>
        <v>2.249745487025594E-4</v>
      </c>
      <c r="BC398" s="13">
        <f t="shared" si="604"/>
        <v>3.1868619773421814E-5</v>
      </c>
      <c r="BD398" s="13">
        <f t="shared" si="605"/>
        <v>4.9414691733616931E-6</v>
      </c>
      <c r="BE398" s="13">
        <f t="shared" si="606"/>
        <v>1.4136355896234061E-5</v>
      </c>
      <c r="BF398" s="13">
        <f t="shared" si="607"/>
        <v>2.02203586640046E-5</v>
      </c>
      <c r="BG398" s="13">
        <f t="shared" si="608"/>
        <v>1.9281862431034164E-5</v>
      </c>
      <c r="BH398" s="13">
        <f t="shared" si="609"/>
        <v>1.3790193771556516E-5</v>
      </c>
      <c r="BI398" s="13">
        <f t="shared" si="610"/>
        <v>7.8900861340447402E-6</v>
      </c>
      <c r="BJ398" s="14">
        <f t="shared" si="611"/>
        <v>0.7866768208788375</v>
      </c>
      <c r="BK398" s="14">
        <f t="shared" si="612"/>
        <v>0.13681423531742148</v>
      </c>
      <c r="BL398" s="14">
        <f t="shared" si="613"/>
        <v>6.3053297282130091E-2</v>
      </c>
      <c r="BM398" s="14">
        <f t="shared" si="614"/>
        <v>0.66475264241753296</v>
      </c>
      <c r="BN398" s="14">
        <f t="shared" si="615"/>
        <v>0.3082678508341718</v>
      </c>
    </row>
    <row r="399" spans="1:66" x14ac:dyDescent="0.25">
      <c r="A399" t="s">
        <v>40</v>
      </c>
      <c r="B399" t="s">
        <v>237</v>
      </c>
      <c r="C399" t="s">
        <v>236</v>
      </c>
      <c r="D399" s="11">
        <v>44413</v>
      </c>
      <c r="E399" s="10">
        <f>VLOOKUP(A399,home!$A$2:$E$405,3,FALSE)</f>
        <v>1.5047999999999999</v>
      </c>
      <c r="F399" s="10">
        <f>VLOOKUP(B399,home!$B$2:$E$405,3,FALSE)</f>
        <v>0.66449999999999998</v>
      </c>
      <c r="G399" s="10">
        <f>VLOOKUP(C399,away!$B$2:$E$405,4,FALSE)</f>
        <v>0.89710000000000001</v>
      </c>
      <c r="H399" s="10">
        <f>VLOOKUP(A399,away!$A$2:$E$405,3,FALSE)</f>
        <v>1.2</v>
      </c>
      <c r="I399" s="10">
        <f>VLOOKUP(C399,away!$B$2:$E$405,3,FALSE)</f>
        <v>0.91669999999999996</v>
      </c>
      <c r="J399" s="10">
        <f>VLOOKUP(B399,home!$B$2:$E$405,4,FALSE)</f>
        <v>1.0417000000000001</v>
      </c>
      <c r="K399" s="12">
        <f t="shared" si="560"/>
        <v>0.89704581515999993</v>
      </c>
      <c r="L399" s="12">
        <f t="shared" si="561"/>
        <v>1.1459116679999999</v>
      </c>
      <c r="M399" s="13">
        <f t="shared" si="562"/>
        <v>0.129644721256993</v>
      </c>
      <c r="N399" s="13">
        <f t="shared" si="563"/>
        <v>0.11629725466117025</v>
      </c>
      <c r="O399" s="13">
        <f t="shared" si="564"/>
        <v>0.1485613987829959</v>
      </c>
      <c r="P399" s="13">
        <f t="shared" si="565"/>
        <v>0.13326638107260236</v>
      </c>
      <c r="Q399" s="13">
        <f t="shared" si="566"/>
        <v>5.2161982804199779E-2</v>
      </c>
      <c r="R399" s="13">
        <f t="shared" si="567"/>
        <v>8.5119120139918E-2</v>
      </c>
      <c r="S399" s="13">
        <f t="shared" si="568"/>
        <v>3.4247303229922497E-2</v>
      </c>
      <c r="T399" s="13">
        <f t="shared" si="569"/>
        <v>5.9773024721347878E-2</v>
      </c>
      <c r="U399" s="13">
        <f t="shared" si="570"/>
        <v>7.6355750511614709E-2</v>
      </c>
      <c r="V399" s="13">
        <f t="shared" si="571"/>
        <v>3.9115567518305432E-3</v>
      </c>
      <c r="W399" s="13">
        <f t="shared" si="572"/>
        <v>1.5597229461651766E-2</v>
      </c>
      <c r="X399" s="13">
        <f t="shared" si="573"/>
        <v>1.7873047228580116E-2</v>
      </c>
      <c r="Y399" s="13">
        <f t="shared" si="574"/>
        <v>1.0240466680972509E-2</v>
      </c>
      <c r="Z399" s="13">
        <f t="shared" si="575"/>
        <v>3.2512997646075271E-2</v>
      </c>
      <c r="AA399" s="13">
        <f t="shared" si="576"/>
        <v>2.9165648476718747E-2</v>
      </c>
      <c r="AB399" s="13">
        <f t="shared" si="577"/>
        <v>1.3081461456234088E-2</v>
      </c>
      <c r="AC399" s="13">
        <f t="shared" si="578"/>
        <v>2.5130169571426061E-4</v>
      </c>
      <c r="AD399" s="13">
        <f t="shared" si="579"/>
        <v>3.4978573541662437E-3</v>
      </c>
      <c r="AE399" s="13">
        <f t="shared" si="580"/>
        <v>4.0082355551387065E-3</v>
      </c>
      <c r="AF399" s="13">
        <f t="shared" si="581"/>
        <v>2.2965419453629507E-3</v>
      </c>
      <c r="AG399" s="13">
        <f t="shared" si="582"/>
        <v>8.7721140374760775E-4</v>
      </c>
      <c r="AH399" s="13">
        <f t="shared" si="583"/>
        <v>9.3142558410735446E-3</v>
      </c>
      <c r="AI399" s="13">
        <f t="shared" si="584"/>
        <v>8.3553142235646086E-3</v>
      </c>
      <c r="AJ399" s="13">
        <f t="shared" si="585"/>
        <v>3.7475498292977275E-3</v>
      </c>
      <c r="AK399" s="13">
        <f t="shared" si="586"/>
        <v>1.1205746304916997E-3</v>
      </c>
      <c r="AL399" s="13">
        <f t="shared" si="587"/>
        <v>1.0332875020452522E-5</v>
      </c>
      <c r="AM399" s="13">
        <f t="shared" si="588"/>
        <v>6.2754766031629166E-4</v>
      </c>
      <c r="AN399" s="13">
        <f t="shared" si="589"/>
        <v>7.1911418618253919E-4</v>
      </c>
      <c r="AO399" s="13">
        <f t="shared" si="590"/>
        <v>4.1202066828544801E-4</v>
      </c>
      <c r="AP399" s="13">
        <f t="shared" si="591"/>
        <v>1.5737976374848411E-4</v>
      </c>
      <c r="AQ399" s="13">
        <f t="shared" si="592"/>
        <v>4.5085826896617835E-5</v>
      </c>
      <c r="AR399" s="13">
        <f t="shared" si="593"/>
        <v>2.1346628894046661E-3</v>
      </c>
      <c r="AS399" s="13">
        <f t="shared" si="594"/>
        <v>1.9148904117178092E-3</v>
      </c>
      <c r="AT399" s="13">
        <f t="shared" si="595"/>
        <v>8.5887221516073504E-4</v>
      </c>
      <c r="AU399" s="13">
        <f t="shared" si="596"/>
        <v>2.5681590878904551E-4</v>
      </c>
      <c r="AV399" s="13">
        <f t="shared" si="597"/>
        <v>5.7593909061431378E-5</v>
      </c>
      <c r="AW399" s="13">
        <f t="shared" si="598"/>
        <v>2.9504240655625233E-7</v>
      </c>
      <c r="AX399" s="13">
        <f t="shared" si="599"/>
        <v>9.3823167083363081E-5</v>
      </c>
      <c r="AY399" s="13">
        <f t="shared" si="600"/>
        <v>1.0751306188953927E-4</v>
      </c>
      <c r="AZ399" s="13">
        <f t="shared" si="601"/>
        <v>6.16002360408146E-5</v>
      </c>
      <c r="BA399" s="13">
        <f t="shared" si="602"/>
        <v>2.3529476410241184E-5</v>
      </c>
      <c r="BB399" s="13">
        <f t="shared" si="603"/>
        <v>6.7406753901065309E-6</v>
      </c>
      <c r="BC399" s="13">
        <f t="shared" si="604"/>
        <v>1.5448437159447053E-6</v>
      </c>
      <c r="BD399" s="13">
        <f t="shared" si="605"/>
        <v>4.0768918536923307E-4</v>
      </c>
      <c r="BE399" s="13">
        <f t="shared" si="606"/>
        <v>3.6571587762145995E-4</v>
      </c>
      <c r="BF399" s="13">
        <f t="shared" si="607"/>
        <v>1.6403194877894864E-4</v>
      </c>
      <c r="BG399" s="13">
        <f t="shared" si="608"/>
        <v>4.9048057734898455E-5</v>
      </c>
      <c r="BH399" s="13">
        <f t="shared" si="609"/>
        <v>1.0999588733204182E-5</v>
      </c>
      <c r="BI399" s="13">
        <f t="shared" si="610"/>
        <v>1.9734270083203789E-6</v>
      </c>
      <c r="BJ399" s="14">
        <f t="shared" si="611"/>
        <v>0.28487875138229712</v>
      </c>
      <c r="BK399" s="14">
        <f t="shared" si="612"/>
        <v>0.30143910994397261</v>
      </c>
      <c r="BL399" s="14">
        <f t="shared" si="613"/>
        <v>0.38104336731128874</v>
      </c>
      <c r="BM399" s="14">
        <f t="shared" si="614"/>
        <v>0.33471614954627155</v>
      </c>
      <c r="BN399" s="14">
        <f t="shared" si="615"/>
        <v>0.66505085871787928</v>
      </c>
    </row>
    <row r="400" spans="1:66" x14ac:dyDescent="0.25">
      <c r="A400" t="s">
        <v>40</v>
      </c>
      <c r="B400" t="s">
        <v>319</v>
      </c>
      <c r="C400" t="s">
        <v>318</v>
      </c>
      <c r="D400" s="11">
        <v>44413</v>
      </c>
      <c r="E400" s="10">
        <f>VLOOKUP(A400,home!$A$2:$E$405,3,FALSE)</f>
        <v>1.5047999999999999</v>
      </c>
      <c r="F400" s="10">
        <f>VLOOKUP(B400,home!$B$2:$E$405,3,FALSE)</f>
        <v>0.89710000000000001</v>
      </c>
      <c r="G400" s="10">
        <f>VLOOKUP(C400,away!$B$2:$E$405,4,FALSE)</f>
        <v>1.03</v>
      </c>
      <c r="H400" s="10">
        <f>VLOOKUP(A400,away!$A$2:$E$405,3,FALSE)</f>
        <v>1.2</v>
      </c>
      <c r="I400" s="10">
        <f>VLOOKUP(C400,away!$B$2:$E$405,3,FALSE)</f>
        <v>0.95830000000000004</v>
      </c>
      <c r="J400" s="10">
        <f>VLOOKUP(B400,home!$B$2:$E$405,4,FALSE)</f>
        <v>1.25</v>
      </c>
      <c r="K400" s="12">
        <f t="shared" si="560"/>
        <v>1.3904547623999999</v>
      </c>
      <c r="L400" s="12">
        <f t="shared" si="561"/>
        <v>1.4374500000000001</v>
      </c>
      <c r="M400" s="13">
        <f t="shared" si="562"/>
        <v>5.9136629243676471E-2</v>
      </c>
      <c r="N400" s="13">
        <f t="shared" si="563"/>
        <v>8.2226807764153045E-2</v>
      </c>
      <c r="O400" s="13">
        <f t="shared" si="564"/>
        <v>8.5005947706322749E-2</v>
      </c>
      <c r="P400" s="13">
        <f t="shared" si="565"/>
        <v>0.11819692482058181</v>
      </c>
      <c r="Q400" s="13">
        <f t="shared" si="566"/>
        <v>5.7166328226307954E-2</v>
      </c>
      <c r="R400" s="13">
        <f t="shared" si="567"/>
        <v>6.1095899765226842E-2</v>
      </c>
      <c r="S400" s="13">
        <f t="shared" si="568"/>
        <v>5.9060320209813756E-2</v>
      </c>
      <c r="T400" s="13">
        <f t="shared" si="569"/>
        <v>8.2173738508906385E-2</v>
      </c>
      <c r="U400" s="13">
        <f t="shared" si="570"/>
        <v>8.4951084791672682E-2</v>
      </c>
      <c r="V400" s="13">
        <f t="shared" si="571"/>
        <v>1.3116045028077082E-2</v>
      </c>
      <c r="W400" s="13">
        <f t="shared" si="572"/>
        <v>2.6495731110397134E-2</v>
      </c>
      <c r="X400" s="13">
        <f t="shared" si="573"/>
        <v>3.8086288684640368E-2</v>
      </c>
      <c r="Y400" s="13">
        <f t="shared" si="574"/>
        <v>2.7373567834868155E-2</v>
      </c>
      <c r="Z400" s="13">
        <f t="shared" si="575"/>
        <v>2.9274100372508452E-2</v>
      </c>
      <c r="AA400" s="13">
        <f t="shared" si="576"/>
        <v>4.0704312277929984E-2</v>
      </c>
      <c r="AB400" s="13">
        <f t="shared" si="577"/>
        <v>2.8298752428532272E-2</v>
      </c>
      <c r="AC400" s="13">
        <f t="shared" si="578"/>
        <v>1.6384474901111777E-3</v>
      </c>
      <c r="AD400" s="13">
        <f t="shared" si="579"/>
        <v>9.210278876430382E-3</v>
      </c>
      <c r="AE400" s="13">
        <f t="shared" si="580"/>
        <v>1.3239315370924855E-2</v>
      </c>
      <c r="AF400" s="13">
        <f t="shared" si="581"/>
        <v>9.5154269399679702E-3</v>
      </c>
      <c r="AG400" s="13">
        <f t="shared" si="582"/>
        <v>4.5593168182856544E-3</v>
      </c>
      <c r="AH400" s="13">
        <f t="shared" si="583"/>
        <v>1.0520013895115563E-2</v>
      </c>
      <c r="AI400" s="13">
        <f t="shared" si="584"/>
        <v>1.4627603420977606E-2</v>
      </c>
      <c r="AJ400" s="13">
        <f t="shared" si="585"/>
        <v>1.0169510419598423E-2</v>
      </c>
      <c r="AK400" s="13">
        <f t="shared" si="586"/>
        <v>4.7134147314023484E-3</v>
      </c>
      <c r="AL400" s="13">
        <f t="shared" si="587"/>
        <v>1.3099120277089508E-4</v>
      </c>
      <c r="AM400" s="13">
        <f t="shared" si="588"/>
        <v>2.561295225352948E-3</v>
      </c>
      <c r="AN400" s="13">
        <f t="shared" si="589"/>
        <v>3.6817338216835957E-3</v>
      </c>
      <c r="AO400" s="13">
        <f t="shared" si="590"/>
        <v>2.6461541409895433E-3</v>
      </c>
      <c r="AP400" s="13">
        <f t="shared" si="591"/>
        <v>1.2679047566551401E-3</v>
      </c>
      <c r="AQ400" s="13">
        <f t="shared" si="592"/>
        <v>4.5563742311348257E-4</v>
      </c>
      <c r="AR400" s="13">
        <f t="shared" si="593"/>
        <v>3.0243987947067728E-3</v>
      </c>
      <c r="AS400" s="13">
        <f t="shared" si="594"/>
        <v>4.2052897074968511E-3</v>
      </c>
      <c r="AT400" s="13">
        <f t="shared" si="595"/>
        <v>2.9236325505303503E-3</v>
      </c>
      <c r="AU400" s="13">
        <f t="shared" si="596"/>
        <v>1.3550596011308608E-3</v>
      </c>
      <c r="AV400" s="13">
        <f t="shared" si="597"/>
        <v>4.7103726893206238E-4</v>
      </c>
      <c r="AW400" s="13">
        <f t="shared" si="598"/>
        <v>7.2725922739729485E-6</v>
      </c>
      <c r="AX400" s="13">
        <f t="shared" si="599"/>
        <v>5.9356085733406499E-4</v>
      </c>
      <c r="AY400" s="13">
        <f t="shared" si="600"/>
        <v>8.5321405437485177E-4</v>
      </c>
      <c r="AZ400" s="13">
        <f t="shared" si="601"/>
        <v>6.132262712305656E-4</v>
      </c>
      <c r="BA400" s="13">
        <f t="shared" si="602"/>
        <v>2.9382736786012558E-4</v>
      </c>
      <c r="BB400" s="13">
        <f t="shared" si="603"/>
        <v>1.0559053748263434E-4</v>
      </c>
      <c r="BC400" s="13">
        <f t="shared" si="604"/>
        <v>3.0356223620882539E-5</v>
      </c>
      <c r="BD400" s="13">
        <f t="shared" si="605"/>
        <v>7.2457034124187645E-4</v>
      </c>
      <c r="BE400" s="13">
        <f t="shared" si="606"/>
        <v>1.00748228167356E-3</v>
      </c>
      <c r="BF400" s="13">
        <f t="shared" si="607"/>
        <v>7.0042926829331001E-4</v>
      </c>
      <c r="BG400" s="13">
        <f t="shared" si="608"/>
        <v>3.2463840394092658E-4</v>
      </c>
      <c r="BH400" s="13">
        <f t="shared" si="609"/>
        <v>1.1284875370439906E-4</v>
      </c>
      <c r="BI400" s="13">
        <f t="shared" si="610"/>
        <v>3.1382217403837248E-5</v>
      </c>
      <c r="BJ400" s="14">
        <f t="shared" si="611"/>
        <v>0.36314930081457975</v>
      </c>
      <c r="BK400" s="14">
        <f t="shared" si="612"/>
        <v>0.25213257204940598</v>
      </c>
      <c r="BL400" s="14">
        <f t="shared" si="613"/>
        <v>0.35496730862583331</v>
      </c>
      <c r="BM400" s="14">
        <f t="shared" si="614"/>
        <v>0.53584880287395786</v>
      </c>
      <c r="BN400" s="14">
        <f t="shared" si="615"/>
        <v>0.4628285375262689</v>
      </c>
    </row>
    <row r="401" spans="1:66" x14ac:dyDescent="0.25">
      <c r="A401" t="s">
        <v>40</v>
      </c>
      <c r="B401" t="s">
        <v>235</v>
      </c>
      <c r="C401" t="s">
        <v>234</v>
      </c>
      <c r="D401" s="11">
        <v>44413</v>
      </c>
      <c r="E401" s="10">
        <f>VLOOKUP(A401,home!$A$2:$E$405,3,FALSE)</f>
        <v>1.5047999999999999</v>
      </c>
      <c r="F401" s="10">
        <f>VLOOKUP(B401,home!$B$2:$E$405,3,FALSE)</f>
        <v>0.63129999999999997</v>
      </c>
      <c r="G401" s="10">
        <f>VLOOKUP(C401,away!$B$2:$E$405,4,FALSE)</f>
        <v>0.89710000000000001</v>
      </c>
      <c r="H401" s="10">
        <f>VLOOKUP(A401,away!$A$2:$E$405,3,FALSE)</f>
        <v>1.2</v>
      </c>
      <c r="I401" s="10">
        <f>VLOOKUP(C401,away!$B$2:$E$405,3,FALSE)</f>
        <v>0.70830000000000004</v>
      </c>
      <c r="J401" s="10">
        <f>VLOOKUP(B401,home!$B$2:$E$405,4,FALSE)</f>
        <v>0.625</v>
      </c>
      <c r="K401" s="12">
        <f t="shared" si="560"/>
        <v>0.85222727330399994</v>
      </c>
      <c r="L401" s="12">
        <f t="shared" si="561"/>
        <v>0.53122500000000006</v>
      </c>
      <c r="M401" s="13">
        <f t="shared" si="562"/>
        <v>0.25071153259408263</v>
      </c>
      <c r="N401" s="13">
        <f t="shared" si="563"/>
        <v>0.21366320580852194</v>
      </c>
      <c r="O401" s="13">
        <f t="shared" si="564"/>
        <v>0.13318423390229156</v>
      </c>
      <c r="P401" s="13">
        <f t="shared" si="565"/>
        <v>0.11350323650563209</v>
      </c>
      <c r="Q401" s="13">
        <f t="shared" si="566"/>
        <v>9.1044805645793994E-2</v>
      </c>
      <c r="R401" s="13">
        <f t="shared" si="567"/>
        <v>3.5375397327372424E-2</v>
      </c>
      <c r="S401" s="13">
        <f t="shared" si="568"/>
        <v>1.2846422105073039E-2</v>
      </c>
      <c r="T401" s="13">
        <f t="shared" si="569"/>
        <v>4.8365276879186923E-2</v>
      </c>
      <c r="U401" s="13">
        <f t="shared" si="570"/>
        <v>3.0147878406352208E-2</v>
      </c>
      <c r="V401" s="13">
        <f t="shared" si="571"/>
        <v>6.4620990743885715E-4</v>
      </c>
      <c r="W401" s="13">
        <f t="shared" si="572"/>
        <v>2.5863622154669218E-2</v>
      </c>
      <c r="X401" s="13">
        <f t="shared" si="573"/>
        <v>1.3739402679114157E-2</v>
      </c>
      <c r="Y401" s="13">
        <f t="shared" si="574"/>
        <v>3.6493570941062096E-3</v>
      </c>
      <c r="Z401" s="13">
        <f t="shared" si="575"/>
        <v>6.2640984817444725E-3</v>
      </c>
      <c r="AA401" s="13">
        <f t="shared" si="576"/>
        <v>5.3384355688048174E-3</v>
      </c>
      <c r="AB401" s="13">
        <f t="shared" si="577"/>
        <v>2.2747801942558086E-3</v>
      </c>
      <c r="AC401" s="13">
        <f t="shared" si="578"/>
        <v>1.8284688382052901E-5</v>
      </c>
      <c r="AD401" s="13">
        <f t="shared" si="579"/>
        <v>5.5104210466596663E-3</v>
      </c>
      <c r="AE401" s="13">
        <f t="shared" si="580"/>
        <v>2.9272734205117818E-3</v>
      </c>
      <c r="AF401" s="13">
        <f t="shared" si="581"/>
        <v>7.7752041140568575E-4</v>
      </c>
      <c r="AG401" s="13">
        <f t="shared" si="582"/>
        <v>1.3767942684966183E-4</v>
      </c>
      <c r="AH401" s="13">
        <f t="shared" si="583"/>
        <v>8.3191142899117696E-4</v>
      </c>
      <c r="AI401" s="13">
        <f t="shared" si="584"/>
        <v>7.089776087595848E-4</v>
      </c>
      <c r="AJ401" s="13">
        <f t="shared" si="585"/>
        <v>3.021050271733855E-4</v>
      </c>
      <c r="AK401" s="13">
        <f t="shared" si="586"/>
        <v>8.5820714519801726E-5</v>
      </c>
      <c r="AL401" s="13">
        <f t="shared" si="587"/>
        <v>3.3111700740469552E-7</v>
      </c>
      <c r="AM401" s="13">
        <f t="shared" si="588"/>
        <v>9.3922622067034857E-4</v>
      </c>
      <c r="AN401" s="13">
        <f t="shared" si="589"/>
        <v>4.9894044907560604E-4</v>
      </c>
      <c r="AO401" s="13">
        <f t="shared" si="590"/>
        <v>1.3252482003009444E-4</v>
      </c>
      <c r="AP401" s="13">
        <f t="shared" si="591"/>
        <v>2.3466832506828972E-5</v>
      </c>
      <c r="AQ401" s="13">
        <f t="shared" si="592"/>
        <v>3.1165420246100553E-6</v>
      </c>
      <c r="AR401" s="13">
        <f t="shared" si="593"/>
        <v>8.8386429773167646E-5</v>
      </c>
      <c r="AS401" s="13">
        <f t="shared" si="594"/>
        <v>7.5325326042662136E-5</v>
      </c>
      <c r="AT401" s="13">
        <f t="shared" si="595"/>
        <v>3.2097148612036361E-5</v>
      </c>
      <c r="AU401" s="13">
        <f t="shared" si="596"/>
        <v>9.1180218141563398E-6</v>
      </c>
      <c r="AV401" s="13">
        <f t="shared" si="597"/>
        <v>1.9426567171512115E-6</v>
      </c>
      <c r="AW401" s="13">
        <f t="shared" si="598"/>
        <v>4.1640210977872673E-9</v>
      </c>
      <c r="AX401" s="13">
        <f t="shared" si="599"/>
        <v>1.3340570017625198E-4</v>
      </c>
      <c r="AY401" s="13">
        <f t="shared" si="600"/>
        <v>7.086844307612947E-5</v>
      </c>
      <c r="AZ401" s="13">
        <f t="shared" si="601"/>
        <v>1.8823544336558442E-5</v>
      </c>
      <c r="BA401" s="13">
        <f t="shared" si="602"/>
        <v>3.3331791133960862E-6</v>
      </c>
      <c r="BB401" s="13">
        <f t="shared" si="603"/>
        <v>4.4266701862845902E-7</v>
      </c>
      <c r="BC401" s="13">
        <f t="shared" si="604"/>
        <v>4.7031157394180659E-8</v>
      </c>
      <c r="BD401" s="13">
        <f t="shared" si="605"/>
        <v>7.8255135260418265E-6</v>
      </c>
      <c r="BE401" s="13">
        <f t="shared" si="606"/>
        <v>6.6691160545021951E-6</v>
      </c>
      <c r="BF401" s="13">
        <f t="shared" si="607"/>
        <v>2.8418012952381676E-6</v>
      </c>
      <c r="BG401" s="13">
        <f t="shared" si="608"/>
        <v>8.0728685637086644E-7</v>
      </c>
      <c r="BH401" s="13">
        <f t="shared" si="609"/>
        <v>1.7199796909477531E-7</v>
      </c>
      <c r="BI401" s="13">
        <f t="shared" si="610"/>
        <v>2.9316272043093215E-8</v>
      </c>
      <c r="BJ401" s="14">
        <f t="shared" si="611"/>
        <v>0.40750275999600505</v>
      </c>
      <c r="BK401" s="14">
        <f t="shared" si="612"/>
        <v>0.37779688536069223</v>
      </c>
      <c r="BL401" s="14">
        <f t="shared" si="613"/>
        <v>0.20847475479345323</v>
      </c>
      <c r="BM401" s="14">
        <f t="shared" si="614"/>
        <v>0.1624852225691453</v>
      </c>
      <c r="BN401" s="14">
        <f t="shared" si="615"/>
        <v>0.83748241178369465</v>
      </c>
    </row>
    <row r="402" spans="1:66" x14ac:dyDescent="0.25">
      <c r="A402" t="s">
        <v>40</v>
      </c>
      <c r="B402" t="s">
        <v>239</v>
      </c>
      <c r="C402" t="s">
        <v>238</v>
      </c>
      <c r="D402" s="11">
        <v>44413</v>
      </c>
      <c r="E402" s="10">
        <f>VLOOKUP(A402,home!$A$2:$E$405,3,FALSE)</f>
        <v>1.5047999999999999</v>
      </c>
      <c r="F402" s="10">
        <f>VLOOKUP(B402,home!$B$2:$E$405,3,FALSE)</f>
        <v>0.99680000000000002</v>
      </c>
      <c r="G402" s="10">
        <f>VLOOKUP(C402,away!$B$2:$E$405,4,FALSE)</f>
        <v>0.89710000000000001</v>
      </c>
      <c r="H402" s="10">
        <f>VLOOKUP(A402,away!$A$2:$E$405,3,FALSE)</f>
        <v>1.2</v>
      </c>
      <c r="I402" s="10">
        <f>VLOOKUP(C402,away!$B$2:$E$405,3,FALSE)</f>
        <v>0.70830000000000004</v>
      </c>
      <c r="J402" s="10">
        <f>VLOOKUP(B402,home!$B$2:$E$405,4,FALSE)</f>
        <v>1</v>
      </c>
      <c r="K402" s="12">
        <f t="shared" si="560"/>
        <v>1.345636220544</v>
      </c>
      <c r="L402" s="12">
        <f t="shared" si="561"/>
        <v>0.84996000000000005</v>
      </c>
      <c r="M402" s="13">
        <f t="shared" si="562"/>
        <v>0.1112921870316716</v>
      </c>
      <c r="N402" s="13">
        <f t="shared" si="563"/>
        <v>0.14975879793337454</v>
      </c>
      <c r="O402" s="13">
        <f t="shared" si="564"/>
        <v>9.4593907289439574E-2</v>
      </c>
      <c r="P402" s="13">
        <f t="shared" si="565"/>
        <v>0.12728898789145099</v>
      </c>
      <c r="Q402" s="13">
        <f t="shared" si="566"/>
        <v>0.10076043142213936</v>
      </c>
      <c r="R402" s="13">
        <f t="shared" si="567"/>
        <v>4.0200518719866032E-2</v>
      </c>
      <c r="S402" s="13">
        <f t="shared" si="568"/>
        <v>3.6396280077187836E-2</v>
      </c>
      <c r="T402" s="13">
        <f t="shared" si="569"/>
        <v>8.5642336291561566E-2</v>
      </c>
      <c r="U402" s="13">
        <f t="shared" si="570"/>
        <v>5.409527407410885E-2</v>
      </c>
      <c r="V402" s="13">
        <f t="shared" si="571"/>
        <v>4.6253078671197913E-3</v>
      </c>
      <c r="W402" s="13">
        <f t="shared" si="572"/>
        <v>4.5195628706423484E-2</v>
      </c>
      <c r="X402" s="13">
        <f t="shared" si="573"/>
        <v>3.8414476575311697E-2</v>
      </c>
      <c r="Y402" s="13">
        <f t="shared" si="574"/>
        <v>1.6325384254975966E-2</v>
      </c>
      <c r="Z402" s="13">
        <f t="shared" si="575"/>
        <v>1.1389610963712446E-2</v>
      </c>
      <c r="AA402" s="13">
        <f t="shared" si="576"/>
        <v>1.5326273050676522E-2</v>
      </c>
      <c r="AB402" s="13">
        <f t="shared" si="577"/>
        <v>1.0311794071468858E-2</v>
      </c>
      <c r="AC402" s="13">
        <f t="shared" si="578"/>
        <v>3.3063347301981862E-4</v>
      </c>
      <c r="AD402" s="13">
        <f t="shared" si="579"/>
        <v>1.5204218749405416E-2</v>
      </c>
      <c r="AE402" s="13">
        <f t="shared" si="580"/>
        <v>1.2922977768244626E-2</v>
      </c>
      <c r="AF402" s="13">
        <f t="shared" si="581"/>
        <v>5.4920070919486016E-3</v>
      </c>
      <c r="AG402" s="13">
        <f t="shared" si="582"/>
        <v>1.5559954492908781E-3</v>
      </c>
      <c r="AH402" s="13">
        <f t="shared" si="583"/>
        <v>2.4201784336792573E-3</v>
      </c>
      <c r="AI402" s="13">
        <f t="shared" si="584"/>
        <v>3.2566797605382536E-3</v>
      </c>
      <c r="AJ402" s="13">
        <f t="shared" si="585"/>
        <v>2.1911531222464174E-3</v>
      </c>
      <c r="AK402" s="13">
        <f t="shared" si="586"/>
        <v>9.8283166868428436E-4</v>
      </c>
      <c r="AL402" s="13">
        <f t="shared" si="587"/>
        <v>1.5126308958867412E-5</v>
      </c>
      <c r="AM402" s="13">
        <f t="shared" si="588"/>
        <v>4.0918694908548183E-3</v>
      </c>
      <c r="AN402" s="13">
        <f t="shared" si="589"/>
        <v>3.477925392446961E-3</v>
      </c>
      <c r="AO402" s="13">
        <f t="shared" si="590"/>
        <v>1.4780487332821095E-3</v>
      </c>
      <c r="AP402" s="13">
        <f t="shared" si="591"/>
        <v>4.1876076711348738E-4</v>
      </c>
      <c r="AQ402" s="13">
        <f t="shared" si="592"/>
        <v>8.8982475403944912E-5</v>
      </c>
      <c r="AR402" s="13">
        <f t="shared" si="593"/>
        <v>4.114109722980045E-4</v>
      </c>
      <c r="AS402" s="13">
        <f t="shared" si="594"/>
        <v>5.5360950585341909E-4</v>
      </c>
      <c r="AT402" s="13">
        <f t="shared" si="595"/>
        <v>3.7247850155691317E-4</v>
      </c>
      <c r="AU402" s="13">
        <f t="shared" si="596"/>
        <v>1.6707352102297894E-4</v>
      </c>
      <c r="AV402" s="13">
        <f t="shared" si="597"/>
        <v>5.6205045345585036E-5</v>
      </c>
      <c r="AW402" s="13">
        <f t="shared" si="598"/>
        <v>4.8056996264149446E-7</v>
      </c>
      <c r="AX402" s="13">
        <f t="shared" si="599"/>
        <v>9.1769463277219774E-4</v>
      </c>
      <c r="AY402" s="13">
        <f t="shared" si="600"/>
        <v>7.8000373007105714E-4</v>
      </c>
      <c r="AZ402" s="13">
        <f t="shared" si="601"/>
        <v>3.3148598520559784E-4</v>
      </c>
      <c r="BA402" s="13">
        <f t="shared" si="602"/>
        <v>9.3916609328450001E-5</v>
      </c>
      <c r="BB402" s="13">
        <f t="shared" si="603"/>
        <v>1.9956340316202339E-5</v>
      </c>
      <c r="BC402" s="13">
        <f t="shared" si="604"/>
        <v>3.3924182030318692E-6</v>
      </c>
      <c r="BD402" s="13">
        <f t="shared" si="605"/>
        <v>5.828047833573529E-5</v>
      </c>
      <c r="BE402" s="13">
        <f t="shared" si="606"/>
        <v>7.8424322599195316E-5</v>
      </c>
      <c r="BF402" s="13">
        <f t="shared" si="607"/>
        <v>5.2765304530552299E-5</v>
      </c>
      <c r="BG402" s="13">
        <f t="shared" si="608"/>
        <v>2.3667634988115185E-5</v>
      </c>
      <c r="BH402" s="13">
        <f t="shared" si="609"/>
        <v>7.9620067236555723E-6</v>
      </c>
      <c r="BI402" s="13">
        <f t="shared" si="610"/>
        <v>2.1427929271131567E-6</v>
      </c>
      <c r="BJ402" s="14">
        <f t="shared" si="611"/>
        <v>0.48297429081767396</v>
      </c>
      <c r="BK402" s="14">
        <f t="shared" si="612"/>
        <v>0.28072852637947993</v>
      </c>
      <c r="BL402" s="14">
        <f t="shared" si="613"/>
        <v>0.22516263027688932</v>
      </c>
      <c r="BM402" s="14">
        <f t="shared" si="614"/>
        <v>0.37558070498970525</v>
      </c>
      <c r="BN402" s="14">
        <f t="shared" si="615"/>
        <v>0.62389483028794213</v>
      </c>
    </row>
    <row r="403" spans="1:66" x14ac:dyDescent="0.25">
      <c r="A403" t="s">
        <v>13</v>
      </c>
      <c r="B403" t="s">
        <v>53</v>
      </c>
      <c r="C403" t="s">
        <v>249</v>
      </c>
      <c r="D403" s="11">
        <v>44444</v>
      </c>
      <c r="E403" s="10">
        <f>VLOOKUP(A403,home!$A$2:$E$405,3,FALSE)</f>
        <v>1.4837</v>
      </c>
      <c r="F403" s="10">
        <f>VLOOKUP(B403,home!$B$2:$E$405,3,FALSE)</f>
        <v>0.71360000000000001</v>
      </c>
      <c r="G403" s="10">
        <f>VLOOKUP(C403,away!$B$2:$E$405,4,FALSE)</f>
        <v>0.87219999999999998</v>
      </c>
      <c r="H403" s="10">
        <f>VLOOKUP(A403,away!$A$2:$E$405,3,FALSE)</f>
        <v>1.2190000000000001</v>
      </c>
      <c r="I403" s="10">
        <f>VLOOKUP(C403,away!$B$2:$E$405,3,FALSE)</f>
        <v>0.67559999999999998</v>
      </c>
      <c r="J403" s="10">
        <f>VLOOKUP(B403,home!$B$2:$E$405,4,FALSE)</f>
        <v>1.3028999999999999</v>
      </c>
      <c r="K403" s="12">
        <f t="shared" si="560"/>
        <v>0.923457728704</v>
      </c>
      <c r="L403" s="12">
        <f t="shared" si="561"/>
        <v>1.07301163356</v>
      </c>
      <c r="M403" s="13">
        <f t="shared" si="562"/>
        <v>0.13581394759261067</v>
      </c>
      <c r="N403" s="13">
        <f t="shared" si="563"/>
        <v>0.12541843957019633</v>
      </c>
      <c r="O403" s="13">
        <f t="shared" si="564"/>
        <v>0.14572994576657938</v>
      </c>
      <c r="P403" s="13">
        <f t="shared" si="565"/>
        <v>0.13457544472176247</v>
      </c>
      <c r="Q403" s="13">
        <f t="shared" si="566"/>
        <v>5.7909313671546683E-2</v>
      </c>
      <c r="R403" s="13">
        <f t="shared" si="567"/>
        <v>7.818496358280376E-2</v>
      </c>
      <c r="S403" s="13">
        <f t="shared" si="568"/>
        <v>3.3337058974945627E-2</v>
      </c>
      <c r="T403" s="13">
        <f t="shared" si="569"/>
        <v>6.2137367261044733E-2</v>
      </c>
      <c r="U403" s="13">
        <f t="shared" si="570"/>
        <v>7.2200508888980899E-2</v>
      </c>
      <c r="V403" s="13">
        <f t="shared" si="571"/>
        <v>3.6703393926375491E-3</v>
      </c>
      <c r="W403" s="13">
        <f t="shared" si="572"/>
        <v>1.7825601091311337E-2</v>
      </c>
      <c r="X403" s="13">
        <f t="shared" si="573"/>
        <v>1.9127077346176892E-2</v>
      </c>
      <c r="Y403" s="13">
        <f t="shared" si="574"/>
        <v>1.0261788254224866E-2</v>
      </c>
      <c r="Z403" s="13">
        <f t="shared" si="575"/>
        <v>2.7964458497937796E-2</v>
      </c>
      <c r="AA403" s="13">
        <f t="shared" si="576"/>
        <v>2.5823995328942907E-2</v>
      </c>
      <c r="AB403" s="13">
        <f t="shared" si="577"/>
        <v>1.192368403626416E-2</v>
      </c>
      <c r="AC403" s="13">
        <f t="shared" si="578"/>
        <v>2.2730432183115285E-4</v>
      </c>
      <c r="AD403" s="13">
        <f t="shared" si="579"/>
        <v>4.1152972741414764E-3</v>
      </c>
      <c r="AE403" s="13">
        <f t="shared" si="580"/>
        <v>4.41576185071156E-3</v>
      </c>
      <c r="AF403" s="13">
        <f t="shared" si="581"/>
        <v>2.3690819184219694E-3</v>
      </c>
      <c r="AG403" s="13">
        <f t="shared" si="582"/>
        <v>8.4735081977447223E-4</v>
      </c>
      <c r="AH403" s="13">
        <f t="shared" si="583"/>
        <v>7.5015473236232626E-3</v>
      </c>
      <c r="AI403" s="13">
        <f t="shared" si="584"/>
        <v>6.9273618532387079E-3</v>
      </c>
      <c r="AJ403" s="13">
        <f t="shared" si="585"/>
        <v>3.1985629214512741E-3</v>
      </c>
      <c r="AK403" s="13">
        <f t="shared" si="586"/>
        <v>9.8457921685340846E-4</v>
      </c>
      <c r="AL403" s="13">
        <f t="shared" si="587"/>
        <v>9.0092603123098831E-6</v>
      </c>
      <c r="AM403" s="13">
        <f t="shared" si="588"/>
        <v>7.6006061474409028E-4</v>
      </c>
      <c r="AN403" s="13">
        <f t="shared" si="589"/>
        <v>8.1555388183117395E-4</v>
      </c>
      <c r="AO403" s="13">
        <f t="shared" si="590"/>
        <v>4.3754940149993347E-4</v>
      </c>
      <c r="AP403" s="13">
        <f t="shared" si="591"/>
        <v>1.5649853268888137E-4</v>
      </c>
      <c r="AQ403" s="13">
        <f t="shared" si="592"/>
        <v>4.1981186552559902E-5</v>
      </c>
      <c r="AR403" s="13">
        <f t="shared" si="593"/>
        <v>1.6098495095897291E-3</v>
      </c>
      <c r="AS403" s="13">
        <f t="shared" si="594"/>
        <v>1.4866279716809793E-3</v>
      </c>
      <c r="AT403" s="13">
        <f t="shared" si="595"/>
        <v>6.8641904507817575E-4</v>
      </c>
      <c r="AU403" s="13">
        <f t="shared" si="596"/>
        <v>2.1129299076902032E-4</v>
      </c>
      <c r="AV403" s="13">
        <f t="shared" si="597"/>
        <v>4.8780036336658675E-5</v>
      </c>
      <c r="AW403" s="13">
        <f t="shared" si="598"/>
        <v>2.4797510667968963E-7</v>
      </c>
      <c r="AX403" s="13">
        <f t="shared" si="599"/>
        <v>1.169806414948239E-4</v>
      </c>
      <c r="AY403" s="13">
        <f t="shared" si="600"/>
        <v>1.2552158922525769E-4</v>
      </c>
      <c r="AZ403" s="13">
        <f t="shared" si="601"/>
        <v>6.7343062750820513E-5</v>
      </c>
      <c r="BA403" s="13">
        <f t="shared" si="602"/>
        <v>2.4086629923730507E-5</v>
      </c>
      <c r="BB403" s="13">
        <f t="shared" si="603"/>
        <v>6.461308530354311E-6</v>
      </c>
      <c r="BC403" s="13">
        <f t="shared" si="604"/>
        <v>1.3866118442181287E-6</v>
      </c>
      <c r="BD403" s="13">
        <f t="shared" si="605"/>
        <v>2.8789787534510652E-4</v>
      </c>
      <c r="BE403" s="13">
        <f t="shared" si="606"/>
        <v>2.6586151806489941E-4</v>
      </c>
      <c r="BF403" s="13">
        <f t="shared" si="607"/>
        <v>1.2275593681100472E-4</v>
      </c>
      <c r="BG403" s="13">
        <f t="shared" si="608"/>
        <v>3.7786639530807394E-5</v>
      </c>
      <c r="BH403" s="13">
        <f t="shared" si="609"/>
        <v>8.723591079119043E-6</v>
      </c>
      <c r="BI403" s="13">
        <f t="shared" si="610"/>
        <v>1.6111735208131499E-6</v>
      </c>
      <c r="BJ403" s="14">
        <f t="shared" si="611"/>
        <v>0.30698050251863618</v>
      </c>
      <c r="BK403" s="14">
        <f t="shared" si="612"/>
        <v>0.30775862585332503</v>
      </c>
      <c r="BL403" s="14">
        <f t="shared" si="613"/>
        <v>0.35724275520654403</v>
      </c>
      <c r="BM403" s="14">
        <f t="shared" si="614"/>
        <v>0.32218901355682522</v>
      </c>
      <c r="BN403" s="14">
        <f t="shared" si="615"/>
        <v>0.67763205490549938</v>
      </c>
    </row>
    <row r="404" spans="1:66" x14ac:dyDescent="0.25">
      <c r="A404" t="s">
        <v>13</v>
      </c>
      <c r="B404" t="s">
        <v>250</v>
      </c>
      <c r="C404" t="s">
        <v>52</v>
      </c>
      <c r="D404" s="11">
        <v>44444</v>
      </c>
      <c r="E404" s="10">
        <f>VLOOKUP(A404,home!$A$2:$E$405,3,FALSE)</f>
        <v>1.4837</v>
      </c>
      <c r="F404" s="10">
        <f>VLOOKUP(B404,home!$B$2:$E$405,3,FALSE)</f>
        <v>1.3083</v>
      </c>
      <c r="G404" s="10">
        <f>VLOOKUP(C404,away!$B$2:$E$405,4,FALSE)</f>
        <v>1.0705</v>
      </c>
      <c r="H404" s="10">
        <f>VLOOKUP(A404,away!$A$2:$E$405,3,FALSE)</f>
        <v>1.2190000000000001</v>
      </c>
      <c r="I404" s="10">
        <f>VLOOKUP(C404,away!$B$2:$E$405,3,FALSE)</f>
        <v>0.91690000000000005</v>
      </c>
      <c r="J404" s="10">
        <f>VLOOKUP(B404,home!$B$2:$E$405,4,FALSE)</f>
        <v>0.86860000000000004</v>
      </c>
      <c r="K404" s="12">
        <f t="shared" si="560"/>
        <v>2.0779740020549999</v>
      </c>
      <c r="L404" s="12">
        <f t="shared" si="561"/>
        <v>0.97083517546000009</v>
      </c>
      <c r="M404" s="13">
        <f t="shared" si="562"/>
        <v>4.7415354055359411E-2</v>
      </c>
      <c r="N404" s="13">
        <f t="shared" si="563"/>
        <v>9.8527873025269969E-2</v>
      </c>
      <c r="O404" s="13">
        <f t="shared" si="564"/>
        <v>4.6032493573832885E-2</v>
      </c>
      <c r="P404" s="13">
        <f t="shared" si="565"/>
        <v>9.5654324896188581E-2</v>
      </c>
      <c r="Q404" s="13">
        <f t="shared" si="566"/>
        <v>0.10236917931214358</v>
      </c>
      <c r="R404" s="13">
        <f t="shared" si="567"/>
        <v>2.2344981987806684E-2</v>
      </c>
      <c r="S404" s="13">
        <f t="shared" si="568"/>
        <v>4.8242547449202255E-2</v>
      </c>
      <c r="T404" s="13">
        <f t="shared" si="569"/>
        <v>9.9383600159201127E-2</v>
      </c>
      <c r="U404" s="13">
        <f t="shared" si="570"/>
        <v>4.6432291647049539E-2</v>
      </c>
      <c r="V404" s="13">
        <f t="shared" si="571"/>
        <v>1.081367558266285E-2</v>
      </c>
      <c r="W404" s="13">
        <f t="shared" si="572"/>
        <v>7.0906831074113635E-2</v>
      </c>
      <c r="X404" s="13">
        <f t="shared" si="573"/>
        <v>6.8838845787149702E-2</v>
      </c>
      <c r="Y404" s="13">
        <f t="shared" si="574"/>
        <v>3.3415586464115674E-2</v>
      </c>
      <c r="Z404" s="13">
        <f t="shared" si="575"/>
        <v>7.2310981695942814E-3</v>
      </c>
      <c r="AA404" s="13">
        <f t="shared" si="576"/>
        <v>1.5026034002724413E-2</v>
      </c>
      <c r="AB404" s="13">
        <f t="shared" si="577"/>
        <v>1.5611854005827885E-2</v>
      </c>
      <c r="AC404" s="13">
        <f t="shared" si="578"/>
        <v>1.3634492166534509E-3</v>
      </c>
      <c r="AD404" s="13">
        <f t="shared" si="579"/>
        <v>3.6835637885028423E-2</v>
      </c>
      <c r="AE404" s="13">
        <f t="shared" si="580"/>
        <v>3.5761332969292597E-2</v>
      </c>
      <c r="AF404" s="13">
        <f t="shared" si="581"/>
        <v>1.735917998396333E-2</v>
      </c>
      <c r="AG404" s="13">
        <f t="shared" si="582"/>
        <v>5.6176341818575878E-3</v>
      </c>
      <c r="AH404" s="13">
        <f t="shared" si="583"/>
        <v>1.755051115061637E-3</v>
      </c>
      <c r="AI404" s="13">
        <f t="shared" si="584"/>
        <v>3.64695058937572E-3</v>
      </c>
      <c r="AJ404" s="13">
        <f t="shared" si="585"/>
        <v>3.7891342557509538E-3</v>
      </c>
      <c r="AK404" s="13">
        <f t="shared" si="586"/>
        <v>2.6245741579155012E-3</v>
      </c>
      <c r="AL404" s="13">
        <f t="shared" si="587"/>
        <v>1.1002327574899266E-4</v>
      </c>
      <c r="AM404" s="13">
        <f t="shared" si="588"/>
        <v>1.5308699574840268E-2</v>
      </c>
      <c r="AN404" s="13">
        <f t="shared" si="589"/>
        <v>1.486222403780448E-2</v>
      </c>
      <c r="AO404" s="13">
        <f t="shared" si="590"/>
        <v>7.2143849407338709E-3</v>
      </c>
      <c r="AP404" s="13">
        <f t="shared" si="591"/>
        <v>2.3346595565911167E-3</v>
      </c>
      <c r="AQ404" s="13">
        <f t="shared" si="592"/>
        <v>5.6664240506562559E-4</v>
      </c>
      <c r="AR404" s="13">
        <f t="shared" si="593"/>
        <v>3.4077307144642679E-4</v>
      </c>
      <c r="AS404" s="13">
        <f t="shared" si="594"/>
        <v>7.0811758306610589E-4</v>
      </c>
      <c r="AT404" s="13">
        <f t="shared" si="595"/>
        <v>7.3572496400469518E-4</v>
      </c>
      <c r="AU404" s="13">
        <f t="shared" si="596"/>
        <v>5.0960578262153572E-4</v>
      </c>
      <c r="AV404" s="13">
        <f t="shared" si="597"/>
        <v>2.6473689189611069E-4</v>
      </c>
      <c r="AW404" s="13">
        <f t="shared" si="598"/>
        <v>6.1654912178105626E-6</v>
      </c>
      <c r="AX404" s="13">
        <f t="shared" si="599"/>
        <v>5.3018466202980853E-3</v>
      </c>
      <c r="AY404" s="13">
        <f t="shared" si="600"/>
        <v>5.1472191938791E-3</v>
      </c>
      <c r="AZ404" s="13">
        <f t="shared" si="601"/>
        <v>2.4985507246103478E-3</v>
      </c>
      <c r="BA404" s="13">
        <f t="shared" si="602"/>
        <v>8.0856031037426584E-4</v>
      </c>
      <c r="BB404" s="13">
        <f t="shared" si="603"/>
        <v>1.9624469769804809E-4</v>
      </c>
      <c r="BC404" s="13">
        <f t="shared" si="604"/>
        <v>3.8104251104555856E-5</v>
      </c>
      <c r="BD404" s="13">
        <f t="shared" si="605"/>
        <v>5.5139080768289133E-5</v>
      </c>
      <c r="BE404" s="13">
        <f t="shared" si="606"/>
        <v>1.1457757633371565E-4</v>
      </c>
      <c r="BF404" s="13">
        <f t="shared" si="607"/>
        <v>1.190446124199667E-4</v>
      </c>
      <c r="BG404" s="13">
        <f t="shared" si="608"/>
        <v>8.2457203231134856E-5</v>
      </c>
      <c r="BH404" s="13">
        <f t="shared" si="609"/>
        <v>4.2835981149115931E-5</v>
      </c>
      <c r="BI404" s="13">
        <f t="shared" si="610"/>
        <v>1.7802411036076205E-5</v>
      </c>
      <c r="BJ404" s="14">
        <f t="shared" si="611"/>
        <v>0.62329283715513528</v>
      </c>
      <c r="BK404" s="14">
        <f t="shared" si="612"/>
        <v>0.20874659366969464</v>
      </c>
      <c r="BL404" s="14">
        <f t="shared" si="613"/>
        <v>0.16025418049331838</v>
      </c>
      <c r="BM404" s="14">
        <f t="shared" si="614"/>
        <v>0.58203944893448001</v>
      </c>
      <c r="BN404" s="14">
        <f t="shared" si="615"/>
        <v>0.41234420685060114</v>
      </c>
    </row>
    <row r="405" spans="1:66" x14ac:dyDescent="0.25">
      <c r="A405" t="s">
        <v>13</v>
      </c>
      <c r="B405" t="s">
        <v>54</v>
      </c>
      <c r="C405" t="s">
        <v>56</v>
      </c>
      <c r="D405" s="11">
        <v>44444</v>
      </c>
      <c r="E405" s="10">
        <f>VLOOKUP(A405,home!$A$2:$E$405,3,FALSE)</f>
        <v>1.4837</v>
      </c>
      <c r="F405" s="10">
        <f>VLOOKUP(B405,home!$B$2:$E$405,3,FALSE)</f>
        <v>0.71360000000000001</v>
      </c>
      <c r="G405" s="10">
        <f>VLOOKUP(C405,away!$B$2:$E$405,4,FALSE)</f>
        <v>1.1496999999999999</v>
      </c>
      <c r="H405" s="10">
        <f>VLOOKUP(A405,away!$A$2:$E$405,3,FALSE)</f>
        <v>1.2190000000000001</v>
      </c>
      <c r="I405" s="10">
        <f>VLOOKUP(C405,away!$B$2:$E$405,3,FALSE)</f>
        <v>0.53080000000000005</v>
      </c>
      <c r="J405" s="10">
        <f>VLOOKUP(B405,home!$B$2:$E$405,4,FALSE)</f>
        <v>1.2545999999999999</v>
      </c>
      <c r="K405" s="12">
        <f t="shared" si="560"/>
        <v>1.217265937504</v>
      </c>
      <c r="L405" s="12">
        <f t="shared" si="561"/>
        <v>0.81178290792000007</v>
      </c>
      <c r="M405" s="13">
        <f t="shared" si="562"/>
        <v>0.13146050095856154</v>
      </c>
      <c r="N405" s="13">
        <f t="shared" si="563"/>
        <v>0.16002238994406892</v>
      </c>
      <c r="O405" s="13">
        <f t="shared" si="564"/>
        <v>0.10671738774476106</v>
      </c>
      <c r="P405" s="13">
        <f t="shared" si="565"/>
        <v>0.12990344104110443</v>
      </c>
      <c r="Q405" s="13">
        <f t="shared" si="566"/>
        <v>9.7394902258448879E-2</v>
      </c>
      <c r="R405" s="13">
        <f t="shared" si="567"/>
        <v>4.3315675674534142E-2</v>
      </c>
      <c r="S405" s="13">
        <f t="shared" si="568"/>
        <v>3.2091205858935032E-2</v>
      </c>
      <c r="T405" s="13">
        <f t="shared" si="569"/>
        <v>7.90635169719478E-2</v>
      </c>
      <c r="U405" s="13">
        <f t="shared" si="570"/>
        <v>5.2726696558581011E-2</v>
      </c>
      <c r="V405" s="13">
        <f t="shared" si="571"/>
        <v>3.5234563807185555E-3</v>
      </c>
      <c r="W405" s="13">
        <f t="shared" si="572"/>
        <v>3.9518499001913746E-2</v>
      </c>
      <c r="X405" s="13">
        <f t="shared" si="573"/>
        <v>3.2080442036407156E-2</v>
      </c>
      <c r="Y405" s="13">
        <f t="shared" si="574"/>
        <v>1.3021177261836804E-2</v>
      </c>
      <c r="Z405" s="13">
        <f t="shared" si="575"/>
        <v>1.1720975052530983E-2</v>
      </c>
      <c r="AA405" s="13">
        <f t="shared" si="576"/>
        <v>1.4267543685780121E-2</v>
      </c>
      <c r="AB405" s="13">
        <f t="shared" si="577"/>
        <v>8.68369747027521E-3</v>
      </c>
      <c r="AC405" s="13">
        <f t="shared" si="578"/>
        <v>2.1760771528145804E-4</v>
      </c>
      <c r="AD405" s="13">
        <f t="shared" si="579"/>
        <v>1.2026130684078856E-2</v>
      </c>
      <c r="AE405" s="13">
        <f t="shared" si="580"/>
        <v>9.7626073377474719E-3</v>
      </c>
      <c r="AF405" s="13">
        <f t="shared" si="581"/>
        <v>3.9625588867588856E-3</v>
      </c>
      <c r="AG405" s="13">
        <f t="shared" si="582"/>
        <v>1.0722458586324558E-3</v>
      </c>
      <c r="AH405" s="13">
        <f t="shared" si="583"/>
        <v>2.3787218029503437E-3</v>
      </c>
      <c r="AI405" s="13">
        <f t="shared" si="584"/>
        <v>2.8955370255295551E-3</v>
      </c>
      <c r="AJ405" s="13">
        <f t="shared" si="585"/>
        <v>1.7623192959793893E-3</v>
      </c>
      <c r="AK405" s="13">
        <f t="shared" si="586"/>
        <v>7.1507041666724687E-4</v>
      </c>
      <c r="AL405" s="13">
        <f t="shared" si="587"/>
        <v>8.6012120160913858E-6</v>
      </c>
      <c r="AM405" s="13">
        <f t="shared" si="588"/>
        <v>2.9277998483401724E-3</v>
      </c>
      <c r="AN405" s="13">
        <f t="shared" si="589"/>
        <v>2.3767378746933202E-3</v>
      </c>
      <c r="AO405" s="13">
        <f t="shared" si="590"/>
        <v>9.6469759164107189E-4</v>
      </c>
      <c r="AP405" s="13">
        <f t="shared" si="591"/>
        <v>2.6104167206860346E-4</v>
      </c>
      <c r="AQ405" s="13">
        <f t="shared" si="592"/>
        <v>5.2977291910037481E-5</v>
      </c>
      <c r="AR405" s="13">
        <f t="shared" si="593"/>
        <v>3.8620114046634718E-4</v>
      </c>
      <c r="AS405" s="13">
        <f t="shared" si="594"/>
        <v>4.7010949331488208E-4</v>
      </c>
      <c r="AT405" s="13">
        <f t="shared" si="595"/>
        <v>2.8612413655473525E-4</v>
      </c>
      <c r="AU405" s="13">
        <f t="shared" si="596"/>
        <v>1.1609638844194078E-4</v>
      </c>
      <c r="AV405" s="13">
        <f t="shared" si="597"/>
        <v>3.5330044779401896E-5</v>
      </c>
      <c r="AW405" s="13">
        <f t="shared" si="598"/>
        <v>2.3609268138152821E-7</v>
      </c>
      <c r="AX405" s="13">
        <f t="shared" si="599"/>
        <v>5.9398517120231198E-4</v>
      </c>
      <c r="AY405" s="13">
        <f t="shared" si="600"/>
        <v>4.8218700953997186E-4</v>
      </c>
      <c r="AZ405" s="13">
        <f t="shared" si="601"/>
        <v>1.9571558638280354E-4</v>
      </c>
      <c r="BA405" s="13">
        <f t="shared" si="602"/>
        <v>5.2959522613033421E-5</v>
      </c>
      <c r="BB405" s="13">
        <f t="shared" si="603"/>
        <v>1.0747908817215817E-5</v>
      </c>
      <c r="BC405" s="13">
        <f t="shared" si="604"/>
        <v>1.7449937347396933E-6</v>
      </c>
      <c r="BD405" s="13">
        <f t="shared" si="605"/>
        <v>5.2251914141631944E-5</v>
      </c>
      <c r="BE405" s="13">
        <f t="shared" si="606"/>
        <v>6.3604475253992122E-5</v>
      </c>
      <c r="BF405" s="13">
        <f t="shared" si="607"/>
        <v>3.8711780599750355E-5</v>
      </c>
      <c r="BG405" s="13">
        <f t="shared" si="608"/>
        <v>1.570751063473476E-5</v>
      </c>
      <c r="BH405" s="13">
        <f t="shared" si="609"/>
        <v>4.7800544146611137E-6</v>
      </c>
      <c r="BI405" s="13">
        <f t="shared" si="610"/>
        <v>1.1637194836765185E-6</v>
      </c>
      <c r="BJ405" s="14">
        <f t="shared" si="611"/>
        <v>0.4558450647127843</v>
      </c>
      <c r="BK405" s="14">
        <f t="shared" si="612"/>
        <v>0.29768700017615701</v>
      </c>
      <c r="BL405" s="14">
        <f t="shared" si="613"/>
        <v>0.23493273033314377</v>
      </c>
      <c r="BM405" s="14">
        <f t="shared" si="614"/>
        <v>0.33088952173627872</v>
      </c>
      <c r="BN405" s="14">
        <f t="shared" si="615"/>
        <v>0.66881429762147881</v>
      </c>
    </row>
    <row r="406" spans="1:66" x14ac:dyDescent="0.25">
      <c r="A406" t="s">
        <v>16</v>
      </c>
      <c r="B406" t="s">
        <v>63</v>
      </c>
      <c r="C406" t="s">
        <v>256</v>
      </c>
      <c r="D406" s="11">
        <v>44444</v>
      </c>
      <c r="E406" s="10">
        <f>VLOOKUP(A406,home!$A$2:$E$405,3,FALSE)</f>
        <v>1.6373</v>
      </c>
      <c r="F406" s="10">
        <f>VLOOKUP(B406,home!$B$2:$E$405,3,FALSE)</f>
        <v>1.4371</v>
      </c>
      <c r="G406" s="10">
        <f>VLOOKUP(C406,away!$B$2:$E$405,4,FALSE)</f>
        <v>1.0419</v>
      </c>
      <c r="H406" s="10">
        <f>VLOOKUP(A406,away!$A$2:$E$405,3,FALSE)</f>
        <v>1.3301000000000001</v>
      </c>
      <c r="I406" s="10">
        <f>VLOOKUP(C406,away!$B$2:$E$405,3,FALSE)</f>
        <v>0.61909999999999998</v>
      </c>
      <c r="J406" s="10">
        <f>VLOOKUP(B406,home!$B$2:$E$405,4,FALSE)</f>
        <v>0.70760000000000001</v>
      </c>
      <c r="K406" s="12">
        <f t="shared" si="560"/>
        <v>2.4515530144770001</v>
      </c>
      <c r="L406" s="12">
        <f t="shared" si="561"/>
        <v>0.58268377031600005</v>
      </c>
      <c r="M406" s="13">
        <f t="shared" si="562"/>
        <v>4.8111368194620321E-2</v>
      </c>
      <c r="N406" s="13">
        <f t="shared" si="563"/>
        <v>0.11794756972813433</v>
      </c>
      <c r="O406" s="13">
        <f t="shared" si="564"/>
        <v>2.8033713414702652E-2</v>
      </c>
      <c r="P406" s="13">
        <f t="shared" si="565"/>
        <v>6.8726134628798619E-2</v>
      </c>
      <c r="Q406" s="13">
        <f t="shared" si="566"/>
        <v>0.14457736005862196</v>
      </c>
      <c r="R406" s="13">
        <f t="shared" si="567"/>
        <v>8.1673949142185842E-3</v>
      </c>
      <c r="S406" s="13">
        <f t="shared" si="568"/>
        <v>2.4543479837806276E-2</v>
      </c>
      <c r="T406" s="13">
        <f t="shared" si="569"/>
        <v>8.4242881261291702E-2</v>
      </c>
      <c r="U406" s="13">
        <f t="shared" si="570"/>
        <v>2.0022801622376692E-2</v>
      </c>
      <c r="V406" s="13">
        <f t="shared" si="571"/>
        <v>3.895541538745675E-3</v>
      </c>
      <c r="W406" s="13">
        <f t="shared" si="572"/>
        <v>0.11814635429228043</v>
      </c>
      <c r="X406" s="13">
        <f t="shared" si="573"/>
        <v>6.8841963168115888E-2</v>
      </c>
      <c r="Y406" s="13">
        <f t="shared" si="574"/>
        <v>2.0056547327376485E-2</v>
      </c>
      <c r="Z406" s="13">
        <f t="shared" si="575"/>
        <v>1.586336154092203E-3</v>
      </c>
      <c r="AA406" s="13">
        <f t="shared" si="576"/>
        <v>3.8889871805385915E-3</v>
      </c>
      <c r="AB406" s="13">
        <f t="shared" si="577"/>
        <v>4.7670291228558972E-3</v>
      </c>
      <c r="AC406" s="13">
        <f t="shared" si="578"/>
        <v>3.4779398597763325E-4</v>
      </c>
      <c r="AD406" s="13">
        <f t="shared" si="579"/>
        <v>7.2410512753676923E-2</v>
      </c>
      <c r="AE406" s="13">
        <f t="shared" si="580"/>
        <v>4.219243058182727E-2</v>
      </c>
      <c r="AF406" s="13">
        <f t="shared" si="581"/>
        <v>1.2292422265107609E-2</v>
      </c>
      <c r="AG406" s="13">
        <f t="shared" si="582"/>
        <v>2.3875316505830822E-3</v>
      </c>
      <c r="AH406" s="13">
        <f t="shared" si="583"/>
        <v>2.3108308281375697E-4</v>
      </c>
      <c r="AI406" s="13">
        <f t="shared" si="584"/>
        <v>5.6651242826670424E-4</v>
      </c>
      <c r="AJ406" s="13">
        <f t="shared" si="585"/>
        <v>6.944176256279621E-4</v>
      </c>
      <c r="AK406" s="13">
        <f t="shared" si="586"/>
        <v>5.6746720780473045E-4</v>
      </c>
      <c r="AL406" s="13">
        <f t="shared" si="587"/>
        <v>1.9872672260489191E-5</v>
      </c>
      <c r="AM406" s="13">
        <f t="shared" si="588"/>
        <v>3.5503642164220396E-2</v>
      </c>
      <c r="AN406" s="13">
        <f t="shared" si="589"/>
        <v>2.0687396076198048E-2</v>
      </c>
      <c r="AO406" s="13">
        <f t="shared" si="590"/>
        <v>6.0271049718497519E-3</v>
      </c>
      <c r="AP406" s="13">
        <f t="shared" si="591"/>
        <v>1.170632083029241E-3</v>
      </c>
      <c r="AQ406" s="13">
        <f t="shared" si="592"/>
        <v>1.7052707894808769E-4</v>
      </c>
      <c r="AR406" s="13">
        <f t="shared" si="593"/>
        <v>2.6929672390032879E-5</v>
      </c>
      <c r="AS406" s="13">
        <f t="shared" si="594"/>
        <v>6.6019519526663151E-5</v>
      </c>
      <c r="AT406" s="13">
        <f t="shared" si="595"/>
        <v>8.0925176054957114E-5</v>
      </c>
      <c r="AU406" s="13">
        <f t="shared" si="596"/>
        <v>6.6130786434870695E-5</v>
      </c>
      <c r="AV406" s="13">
        <f t="shared" si="597"/>
        <v>4.0530782208535479E-5</v>
      </c>
      <c r="AW406" s="13">
        <f t="shared" si="598"/>
        <v>7.8854772008904703E-7</v>
      </c>
      <c r="AX406" s="13">
        <f t="shared" si="599"/>
        <v>1.4506510162101209E-2</v>
      </c>
      <c r="AY406" s="13">
        <f t="shared" si="600"/>
        <v>8.4527080353805004E-3</v>
      </c>
      <c r="AZ406" s="13">
        <f t="shared" si="601"/>
        <v>2.4626278937179293E-3</v>
      </c>
      <c r="BA406" s="13">
        <f t="shared" si="602"/>
        <v>4.7831110199897105E-4</v>
      </c>
      <c r="BB406" s="13">
        <f t="shared" si="603"/>
        <v>6.9676029074190309E-5</v>
      </c>
      <c r="BC406" s="13">
        <f t="shared" si="604"/>
        <v>8.1198182643192898E-6</v>
      </c>
      <c r="BD406" s="13">
        <f t="shared" si="605"/>
        <v>2.6152471735998402E-6</v>
      </c>
      <c r="BE406" s="13">
        <f t="shared" si="606"/>
        <v>6.4114170920411437E-6</v>
      </c>
      <c r="BF406" s="13">
        <f t="shared" si="607"/>
        <v>7.8589644495314155E-6</v>
      </c>
      <c r="BG406" s="13">
        <f t="shared" si="608"/>
        <v>6.4222226623054388E-6</v>
      </c>
      <c r="BH406" s="13">
        <f t="shared" si="609"/>
        <v>3.9361048318543502E-6</v>
      </c>
      <c r="BI406" s="13">
        <f t="shared" si="610"/>
        <v>1.9299139331660045E-6</v>
      </c>
      <c r="BJ406" s="14">
        <f t="shared" si="611"/>
        <v>0.77263282850179837</v>
      </c>
      <c r="BK406" s="14">
        <f t="shared" si="612"/>
        <v>0.15409689889358955</v>
      </c>
      <c r="BL406" s="14">
        <f t="shared" si="613"/>
        <v>6.7249116405963122E-2</v>
      </c>
      <c r="BM406" s="14">
        <f t="shared" si="614"/>
        <v>0.57154971952868638</v>
      </c>
      <c r="BN406" s="14">
        <f t="shared" si="615"/>
        <v>0.41556354093909653</v>
      </c>
    </row>
    <row r="407" spans="1:66" x14ac:dyDescent="0.25">
      <c r="A407" t="s">
        <v>16</v>
      </c>
      <c r="B407" t="s">
        <v>65</v>
      </c>
      <c r="C407" t="s">
        <v>18</v>
      </c>
      <c r="D407" s="11">
        <v>44444</v>
      </c>
      <c r="E407" s="10">
        <f>VLOOKUP(A407,home!$A$2:$E$405,3,FALSE)</f>
        <v>1.6373</v>
      </c>
      <c r="F407" s="10">
        <f>VLOOKUP(B407,home!$B$2:$E$405,3,FALSE)</f>
        <v>1.0419</v>
      </c>
      <c r="G407" s="10">
        <f>VLOOKUP(C407,away!$B$2:$E$405,4,FALSE)</f>
        <v>0.68259999999999998</v>
      </c>
      <c r="H407" s="10">
        <f>VLOOKUP(A407,away!$A$2:$E$405,3,FALSE)</f>
        <v>1.3301000000000001</v>
      </c>
      <c r="I407" s="10">
        <f>VLOOKUP(C407,away!$B$2:$E$405,3,FALSE)</f>
        <v>0.92869999999999997</v>
      </c>
      <c r="J407" s="10">
        <f>VLOOKUP(B407,home!$B$2:$E$405,4,FALSE)</f>
        <v>1.2383</v>
      </c>
      <c r="K407" s="12">
        <f t="shared" si="560"/>
        <v>1.1644492990620001</v>
      </c>
      <c r="L407" s="12">
        <f t="shared" si="561"/>
        <v>1.529627250221</v>
      </c>
      <c r="M407" s="13">
        <f t="shared" si="562"/>
        <v>6.7604782642730746E-2</v>
      </c>
      <c r="N407" s="13">
        <f t="shared" si="563"/>
        <v>7.87223417615667E-2</v>
      </c>
      <c r="O407" s="13">
        <f t="shared" si="564"/>
        <v>0.10341011777558863</v>
      </c>
      <c r="P407" s="13">
        <f t="shared" si="565"/>
        <v>0.12041583915970308</v>
      </c>
      <c r="Q407" s="13">
        <f t="shared" si="566"/>
        <v>4.583408784238778E-2</v>
      </c>
      <c r="R407" s="13">
        <f t="shared" si="567"/>
        <v>7.908946704905169E-2</v>
      </c>
      <c r="S407" s="13">
        <f t="shared" si="568"/>
        <v>5.3620371790717519E-2</v>
      </c>
      <c r="T407" s="13">
        <f t="shared" si="569"/>
        <v>7.0109069752739395E-2</v>
      </c>
      <c r="U407" s="13">
        <f t="shared" si="570"/>
        <v>9.2095674468455416E-2</v>
      </c>
      <c r="V407" s="13">
        <f t="shared" si="571"/>
        <v>1.061190875825113E-2</v>
      </c>
      <c r="W407" s="13">
        <f t="shared" si="572"/>
        <v>1.7790490487071538E-2</v>
      </c>
      <c r="X407" s="13">
        <f t="shared" si="573"/>
        <v>2.7212819043822098E-2</v>
      </c>
      <c r="Y407" s="13">
        <f t="shared" si="574"/>
        <v>2.0812734782381628E-2</v>
      </c>
      <c r="Z407" s="13">
        <f t="shared" si="575"/>
        <v>4.0325801334561803E-2</v>
      </c>
      <c r="AA407" s="13">
        <f t="shared" si="576"/>
        <v>4.6957351098143967E-2</v>
      </c>
      <c r="AB407" s="13">
        <f t="shared" si="577"/>
        <v>2.7339727286020989E-2</v>
      </c>
      <c r="AC407" s="13">
        <f t="shared" si="578"/>
        <v>1.1813530865153337E-3</v>
      </c>
      <c r="AD407" s="13">
        <f t="shared" si="579"/>
        <v>5.1790310444099078E-3</v>
      </c>
      <c r="AE407" s="13">
        <f t="shared" si="580"/>
        <v>7.9219870152699209E-3</v>
      </c>
      <c r="AF407" s="13">
        <f t="shared" si="581"/>
        <v>6.0588436072268985E-3</v>
      </c>
      <c r="AG407" s="13">
        <f t="shared" si="582"/>
        <v>3.089257428813857E-3</v>
      </c>
      <c r="AH407" s="13">
        <f t="shared" si="583"/>
        <v>1.542086115208602E-2</v>
      </c>
      <c r="AI407" s="13">
        <f t="shared" si="584"/>
        <v>1.7956810959478996E-2</v>
      </c>
      <c r="AJ407" s="13">
        <f t="shared" si="585"/>
        <v>1.0454897967577079E-2</v>
      </c>
      <c r="AK407" s="13">
        <f t="shared" si="586"/>
        <v>4.0580662033699545E-3</v>
      </c>
      <c r="AL407" s="13">
        <f t="shared" si="587"/>
        <v>8.4167786772372698E-5</v>
      </c>
      <c r="AM407" s="13">
        <f t="shared" si="588"/>
        <v>1.2061438138966914E-3</v>
      </c>
      <c r="AN407" s="13">
        <f t="shared" si="589"/>
        <v>1.8449504454218658E-3</v>
      </c>
      <c r="AO407" s="13">
        <f t="shared" si="590"/>
        <v>1.4110432383123289E-3</v>
      </c>
      <c r="AP407" s="13">
        <f t="shared" si="591"/>
        <v>7.1945672952087474E-4</v>
      </c>
      <c r="AQ407" s="13">
        <f t="shared" si="592"/>
        <v>2.7512515470750221E-4</v>
      </c>
      <c r="AR407" s="13">
        <f t="shared" si="593"/>
        <v>4.7176338880210323E-3</v>
      </c>
      <c r="AS407" s="13">
        <f t="shared" si="594"/>
        <v>5.4934454741372299E-3</v>
      </c>
      <c r="AT407" s="13">
        <f t="shared" si="595"/>
        <v>3.1984193658972067E-3</v>
      </c>
      <c r="AU407" s="13">
        <f t="shared" si="596"/>
        <v>1.2414657295751102E-3</v>
      </c>
      <c r="AV407" s="13">
        <f t="shared" si="597"/>
        <v>3.614059746533079E-4</v>
      </c>
      <c r="AW407" s="13">
        <f t="shared" si="598"/>
        <v>4.1643728110394099E-6</v>
      </c>
      <c r="AX407" s="13">
        <f t="shared" si="599"/>
        <v>2.3408221977666137E-4</v>
      </c>
      <c r="AY407" s="13">
        <f t="shared" si="600"/>
        <v>3.5805854216260232E-4</v>
      </c>
      <c r="AZ407" s="13">
        <f t="shared" si="601"/>
        <v>2.7384805163316068E-4</v>
      </c>
      <c r="BA407" s="13">
        <f t="shared" si="602"/>
        <v>1.396284807326701E-4</v>
      </c>
      <c r="BB407" s="13">
        <f t="shared" si="603"/>
        <v>5.339488225891249E-5</v>
      </c>
      <c r="BC407" s="13">
        <f t="shared" si="604"/>
        <v>1.6334853385114859E-5</v>
      </c>
      <c r="BD407" s="13">
        <f t="shared" si="605"/>
        <v>1.2027035586138371E-3</v>
      </c>
      <c r="BE407" s="13">
        <f t="shared" si="606"/>
        <v>1.400487315807256E-3</v>
      </c>
      <c r="BF407" s="13">
        <f t="shared" si="607"/>
        <v>8.1539823661849059E-4</v>
      </c>
      <c r="BG407" s="13">
        <f t="shared" si="608"/>
        <v>3.1649663502893085E-4</v>
      </c>
      <c r="BH407" s="13">
        <f t="shared" si="609"/>
        <v>9.2136071203730046E-5</v>
      </c>
      <c r="BI407" s="13">
        <f t="shared" si="610"/>
        <v>2.1457556706302003E-5</v>
      </c>
      <c r="BJ407" s="14">
        <f t="shared" si="611"/>
        <v>0.28926272917749807</v>
      </c>
      <c r="BK407" s="14">
        <f t="shared" si="612"/>
        <v>0.25387648176685279</v>
      </c>
      <c r="BL407" s="14">
        <f t="shared" si="613"/>
        <v>0.41564402376603515</v>
      </c>
      <c r="BM407" s="14">
        <f t="shared" si="614"/>
        <v>0.50367850564456773</v>
      </c>
      <c r="BN407" s="14">
        <f t="shared" si="615"/>
        <v>0.4950766362310286</v>
      </c>
    </row>
    <row r="408" spans="1:66" x14ac:dyDescent="0.25">
      <c r="A408" t="s">
        <v>16</v>
      </c>
      <c r="B408" t="s">
        <v>252</v>
      </c>
      <c r="C408" t="s">
        <v>257</v>
      </c>
      <c r="D408" s="11">
        <v>44444</v>
      </c>
      <c r="E408" s="10">
        <f>VLOOKUP(A408,home!$A$2:$E$405,3,FALSE)</f>
        <v>1.6373</v>
      </c>
      <c r="F408" s="10">
        <f>VLOOKUP(B408,home!$B$2:$E$405,3,FALSE)</f>
        <v>1.006</v>
      </c>
      <c r="G408" s="10">
        <f>VLOOKUP(C408,away!$B$2:$E$405,4,FALSE)</f>
        <v>1.4012</v>
      </c>
      <c r="H408" s="10">
        <f>VLOOKUP(A408,away!$A$2:$E$405,3,FALSE)</f>
        <v>1.3301000000000001</v>
      </c>
      <c r="I408" s="10">
        <f>VLOOKUP(C408,away!$B$2:$E$405,3,FALSE)</f>
        <v>0.53069999999999995</v>
      </c>
      <c r="J408" s="10">
        <f>VLOOKUP(B408,home!$B$2:$E$405,4,FALSE)</f>
        <v>0.70760000000000001</v>
      </c>
      <c r="K408" s="12">
        <f t="shared" si="560"/>
        <v>2.3079498685599997</v>
      </c>
      <c r="L408" s="12">
        <f t="shared" si="561"/>
        <v>0.49948356793199999</v>
      </c>
      <c r="M408" s="13">
        <f t="shared" si="562"/>
        <v>6.0359710791214778E-2</v>
      </c>
      <c r="N408" s="13">
        <f t="shared" si="563"/>
        <v>0.13930718658690375</v>
      </c>
      <c r="O408" s="13">
        <f t="shared" si="564"/>
        <v>3.0148683705339605E-2</v>
      </c>
      <c r="P408" s="13">
        <f t="shared" si="565"/>
        <v>6.9581650594995548E-2</v>
      </c>
      <c r="Q408" s="13">
        <f t="shared" si="566"/>
        <v>0.16075700148635397</v>
      </c>
      <c r="R408" s="13">
        <f t="shared" si="567"/>
        <v>7.5293860527981876E-3</v>
      </c>
      <c r="S408" s="13">
        <f t="shared" si="568"/>
        <v>2.0053136587546112E-2</v>
      </c>
      <c r="T408" s="13">
        <f t="shared" si="569"/>
        <v>8.0295480672453914E-2</v>
      </c>
      <c r="U408" s="13">
        <f t="shared" si="570"/>
        <v>1.7377445550893073E-2</v>
      </c>
      <c r="V408" s="13">
        <f t="shared" si="571"/>
        <v>2.5685461839766027E-3</v>
      </c>
      <c r="W408" s="13">
        <f t="shared" si="572"/>
        <v>0.12367303348351009</v>
      </c>
      <c r="X408" s="13">
        <f t="shared" si="573"/>
        <v>6.1772648021317329E-2</v>
      </c>
      <c r="Y408" s="13">
        <f t="shared" si="574"/>
        <v>1.5427211317147589E-2</v>
      </c>
      <c r="Z408" s="13">
        <f t="shared" si="575"/>
        <v>1.2536015366630257E-3</v>
      </c>
      <c r="AA408" s="13">
        <f t="shared" si="576"/>
        <v>2.8932495017680434E-3</v>
      </c>
      <c r="AB408" s="13">
        <f t="shared" si="577"/>
        <v>3.338737403658421E-3</v>
      </c>
      <c r="AC408" s="13">
        <f t="shared" si="578"/>
        <v>1.8506102908691152E-4</v>
      </c>
      <c r="AD408" s="13">
        <f t="shared" si="579"/>
        <v>7.1357790343170885E-2</v>
      </c>
      <c r="AE408" s="13">
        <f t="shared" si="580"/>
        <v>3.5642043720350611E-2</v>
      </c>
      <c r="AF408" s="13">
        <f t="shared" si="581"/>
        <v>8.9013075829145281E-3</v>
      </c>
      <c r="AG408" s="13">
        <f t="shared" si="582"/>
        <v>1.4820189569247719E-3</v>
      </c>
      <c r="AH408" s="13">
        <f t="shared" si="583"/>
        <v>1.5653834207437147E-4</v>
      </c>
      <c r="AI408" s="13">
        <f t="shared" si="584"/>
        <v>3.6128264601514593E-4</v>
      </c>
      <c r="AJ408" s="13">
        <f t="shared" si="585"/>
        <v>4.1691111769183252E-4</v>
      </c>
      <c r="AK408" s="13">
        <f t="shared" si="586"/>
        <v>3.2073665309268915E-4</v>
      </c>
      <c r="AL408" s="13">
        <f t="shared" si="587"/>
        <v>8.5334085905196178E-6</v>
      </c>
      <c r="AM408" s="13">
        <f t="shared" si="588"/>
        <v>3.2938040568650677E-2</v>
      </c>
      <c r="AN408" s="13">
        <f t="shared" si="589"/>
        <v>1.6452010023918603E-2</v>
      </c>
      <c r="AO408" s="13">
        <f t="shared" si="590"/>
        <v>4.108754333199946E-3</v>
      </c>
      <c r="AP408" s="13">
        <f t="shared" si="591"/>
        <v>6.8408509136759152E-4</v>
      </c>
      <c r="AQ408" s="13">
        <f t="shared" si="592"/>
        <v>8.5422315551343203E-5</v>
      </c>
      <c r="AR408" s="13">
        <f t="shared" si="593"/>
        <v>1.5637665923493404E-5</v>
      </c>
      <c r="AS408" s="13">
        <f t="shared" si="594"/>
        <v>3.6090949012711787E-5</v>
      </c>
      <c r="AT408" s="13">
        <f t="shared" si="595"/>
        <v>4.1648050515046917E-5</v>
      </c>
      <c r="AU408" s="13">
        <f t="shared" si="596"/>
        <v>3.2040537570660917E-5</v>
      </c>
      <c r="AV408" s="13">
        <f t="shared" si="597"/>
        <v>1.8486988618699646E-5</v>
      </c>
      <c r="AW408" s="13">
        <f t="shared" si="598"/>
        <v>2.7325468481953898E-7</v>
      </c>
      <c r="AX408" s="13">
        <f t="shared" si="599"/>
        <v>1.266989106684021E-2</v>
      </c>
      <c r="AY408" s="13">
        <f t="shared" si="600"/>
        <v>6.3284023953751227E-3</v>
      </c>
      <c r="AZ408" s="13">
        <f t="shared" si="601"/>
        <v>1.5804665038756905E-3</v>
      </c>
      <c r="BA408" s="13">
        <f t="shared" si="602"/>
        <v>2.6313901611761469E-4</v>
      </c>
      <c r="BB408" s="13">
        <f t="shared" si="603"/>
        <v>3.2858403658135559E-5</v>
      </c>
      <c r="BC408" s="13">
        <f t="shared" si="604"/>
        <v>3.2824465391430872E-6</v>
      </c>
      <c r="BD408" s="13">
        <f t="shared" si="605"/>
        <v>1.3017928615991892E-6</v>
      </c>
      <c r="BE408" s="13">
        <f t="shared" si="606"/>
        <v>3.0044726638201945E-6</v>
      </c>
      <c r="BF408" s="13">
        <f t="shared" si="607"/>
        <v>3.4670861447779658E-6</v>
      </c>
      <c r="BG408" s="13">
        <f t="shared" si="608"/>
        <v>2.6672870040421671E-6</v>
      </c>
      <c r="BH408" s="13">
        <f t="shared" si="609"/>
        <v>1.5389911725977287E-6</v>
      </c>
      <c r="BI408" s="13">
        <f t="shared" si="610"/>
        <v>7.1038289490238602E-7</v>
      </c>
      <c r="BJ408" s="14">
        <f t="shared" si="611"/>
        <v>0.77376207433614164</v>
      </c>
      <c r="BK408" s="14">
        <f t="shared" si="612"/>
        <v>0.1590850409907856</v>
      </c>
      <c r="BL408" s="14">
        <f t="shared" si="613"/>
        <v>6.2699565177713745E-2</v>
      </c>
      <c r="BM408" s="14">
        <f t="shared" si="614"/>
        <v>0.52278853368300782</v>
      </c>
      <c r="BN408" s="14">
        <f t="shared" si="615"/>
        <v>0.46768361921760582</v>
      </c>
    </row>
    <row r="409" spans="1:66" x14ac:dyDescent="0.25">
      <c r="A409" t="s">
        <v>69</v>
      </c>
      <c r="B409" t="s">
        <v>70</v>
      </c>
      <c r="C409" t="s">
        <v>73</v>
      </c>
      <c r="D409" s="11">
        <v>44444</v>
      </c>
      <c r="E409" s="10">
        <f>VLOOKUP(A409,home!$A$2:$E$405,3,FALSE)</f>
        <v>1.3526</v>
      </c>
      <c r="F409" s="10">
        <f>VLOOKUP(B409,home!$B$2:$E$405,3,FALSE)</f>
        <v>0.81710000000000005</v>
      </c>
      <c r="G409" s="10">
        <f>VLOOKUP(C409,away!$B$2:$E$405,4,FALSE)</f>
        <v>0.93389999999999995</v>
      </c>
      <c r="H409" s="10">
        <f>VLOOKUP(A409,away!$A$2:$E$405,3,FALSE)</f>
        <v>1.3421000000000001</v>
      </c>
      <c r="I409" s="10">
        <f>VLOOKUP(C409,away!$B$2:$E$405,3,FALSE)</f>
        <v>0.70589999999999997</v>
      </c>
      <c r="J409" s="10">
        <f>VLOOKUP(B409,home!$B$2:$E$405,4,FALSE)</f>
        <v>0.98040000000000005</v>
      </c>
      <c r="K409" s="12">
        <f t="shared" si="560"/>
        <v>1.032155114694</v>
      </c>
      <c r="L409" s="12">
        <f t="shared" si="561"/>
        <v>0.92881957755599998</v>
      </c>
      <c r="M409" s="13">
        <f t="shared" si="562"/>
        <v>0.14072119419760201</v>
      </c>
      <c r="N409" s="13">
        <f t="shared" si="563"/>
        <v>0.14524610033690255</v>
      </c>
      <c r="O409" s="13">
        <f t="shared" si="564"/>
        <v>0.1307046001477925</v>
      </c>
      <c r="P409" s="13">
        <f t="shared" si="565"/>
        <v>0.1349074215565782</v>
      </c>
      <c r="Q409" s="13">
        <f t="shared" si="566"/>
        <v>7.4958252676045931E-2</v>
      </c>
      <c r="R409" s="13">
        <f t="shared" si="567"/>
        <v>6.0700495746949266E-2</v>
      </c>
      <c r="S409" s="13">
        <f t="shared" si="568"/>
        <v>3.2333459957509442E-2</v>
      </c>
      <c r="T409" s="13">
        <f t="shared" si="569"/>
        <v>6.9622692584900878E-2</v>
      </c>
      <c r="U409" s="13">
        <f t="shared" si="570"/>
        <v>6.2652327149675086E-2</v>
      </c>
      <c r="V409" s="13">
        <f t="shared" si="571"/>
        <v>3.4441812705872498E-3</v>
      </c>
      <c r="W409" s="13">
        <f t="shared" si="572"/>
        <v>2.5789514629368675E-2</v>
      </c>
      <c r="X409" s="13">
        <f t="shared" si="573"/>
        <v>2.3953806083424491E-2</v>
      </c>
      <c r="Y409" s="13">
        <f t="shared" si="574"/>
        <v>1.1124382023632338E-2</v>
      </c>
      <c r="Z409" s="13">
        <f t="shared" si="575"/>
        <v>1.8793269605707066E-2</v>
      </c>
      <c r="AA409" s="13">
        <f t="shared" si="576"/>
        <v>1.9397569345353843E-2</v>
      </c>
      <c r="AB409" s="13">
        <f t="shared" si="577"/>
        <v>1.0010650206219256E-2</v>
      </c>
      <c r="AC409" s="13">
        <f t="shared" si="578"/>
        <v>2.0636799650090623E-4</v>
      </c>
      <c r="AD409" s="13">
        <f t="shared" si="579"/>
        <v>6.6546948575446543E-3</v>
      </c>
      <c r="AE409" s="13">
        <f t="shared" si="580"/>
        <v>6.1810108663487105E-3</v>
      </c>
      <c r="AF409" s="13">
        <f t="shared" si="581"/>
        <v>2.8705219508755272E-3</v>
      </c>
      <c r="AG409" s="13">
        <f t="shared" si="582"/>
        <v>8.8873232859247749E-4</v>
      </c>
      <c r="AH409" s="13">
        <f t="shared" si="583"/>
        <v>4.3638891840172122E-3</v>
      </c>
      <c r="AI409" s="13">
        <f t="shared" si="584"/>
        <v>4.5042105412411914E-3</v>
      </c>
      <c r="AJ409" s="13">
        <f t="shared" si="585"/>
        <v>2.3245219739003627E-3</v>
      </c>
      <c r="AK409" s="13">
        <f t="shared" si="586"/>
        <v>7.99755748193284E-4</v>
      </c>
      <c r="AL409" s="13">
        <f t="shared" si="587"/>
        <v>7.9136833533803671E-6</v>
      </c>
      <c r="AM409" s="13">
        <f t="shared" si="588"/>
        <v>1.3737354667885152E-3</v>
      </c>
      <c r="AN409" s="13">
        <f t="shared" si="589"/>
        <v>1.275952395936203E-3</v>
      </c>
      <c r="AO409" s="13">
        <f t="shared" si="590"/>
        <v>5.9256478268751502E-4</v>
      </c>
      <c r="AP409" s="13">
        <f t="shared" si="591"/>
        <v>1.8346192371012689E-4</v>
      </c>
      <c r="AQ409" s="13">
        <f t="shared" si="592"/>
        <v>4.2600756619512776E-5</v>
      </c>
      <c r="AR409" s="13">
        <f t="shared" si="593"/>
        <v>8.1065314168001304E-4</v>
      </c>
      <c r="AS409" s="13">
        <f t="shared" si="594"/>
        <v>8.3671978642778529E-4</v>
      </c>
      <c r="AT409" s="13">
        <f t="shared" si="595"/>
        <v>4.3181230356355494E-4</v>
      </c>
      <c r="AU409" s="13">
        <f t="shared" si="596"/>
        <v>1.4856575923697377E-4</v>
      </c>
      <c r="AV409" s="13">
        <f t="shared" si="597"/>
        <v>3.833572706620997E-5</v>
      </c>
      <c r="AW409" s="13">
        <f t="shared" si="598"/>
        <v>2.107426797417369E-7</v>
      </c>
      <c r="AX409" s="13">
        <f t="shared" si="599"/>
        <v>2.3631801471371921E-4</v>
      </c>
      <c r="AY409" s="13">
        <f t="shared" si="600"/>
        <v>2.1949679859526925E-4</v>
      </c>
      <c r="AZ409" s="13">
        <f t="shared" si="601"/>
        <v>1.0193646187307618E-4</v>
      </c>
      <c r="BA409" s="13">
        <f t="shared" si="602"/>
        <v>3.1560193818167979E-5</v>
      </c>
      <c r="BB409" s="13">
        <f t="shared" si="603"/>
        <v>7.3284314724440645E-6</v>
      </c>
      <c r="BC409" s="13">
        <f t="shared" si="604"/>
        <v>1.3613581248767184E-6</v>
      </c>
      <c r="BD409" s="13">
        <f t="shared" si="605"/>
        <v>1.2549175143327892E-4</v>
      </c>
      <c r="BE409" s="13">
        <f t="shared" si="606"/>
        <v>1.2952695309376697E-4</v>
      </c>
      <c r="BF409" s="13">
        <f t="shared" si="607"/>
        <v>6.6845953563230684E-5</v>
      </c>
      <c r="BG409" s="13">
        <f t="shared" si="608"/>
        <v>2.2998464288962056E-5</v>
      </c>
      <c r="BH409" s="13">
        <f t="shared" si="609"/>
        <v>5.9344956364898742E-6</v>
      </c>
      <c r="BI409" s="13">
        <f t="shared" si="610"/>
        <v>1.2250640048664499E-6</v>
      </c>
      <c r="BJ409" s="14">
        <f t="shared" si="611"/>
        <v>0.37135602492197572</v>
      </c>
      <c r="BK409" s="14">
        <f t="shared" si="612"/>
        <v>0.31184003546072653</v>
      </c>
      <c r="BL409" s="14">
        <f t="shared" si="613"/>
        <v>0.29807612944333711</v>
      </c>
      <c r="BM409" s="14">
        <f t="shared" si="614"/>
        <v>0.31260810871396033</v>
      </c>
      <c r="BN409" s="14">
        <f t="shared" si="615"/>
        <v>0.68723806466187043</v>
      </c>
    </row>
    <row r="410" spans="1:66" x14ac:dyDescent="0.25">
      <c r="A410" t="s">
        <v>69</v>
      </c>
      <c r="B410" t="s">
        <v>351</v>
      </c>
      <c r="C410" t="s">
        <v>261</v>
      </c>
      <c r="D410" s="11">
        <v>44444</v>
      </c>
      <c r="E410" s="10">
        <f>VLOOKUP(A410,home!$A$2:$E$405,3,FALSE)</f>
        <v>1.3526</v>
      </c>
      <c r="F410" s="10">
        <f>VLOOKUP(B410,home!$B$2:$E$405,3,FALSE)</f>
        <v>1.1284000000000001</v>
      </c>
      <c r="G410" s="10">
        <f>VLOOKUP(C410,away!$B$2:$E$405,4,FALSE)</f>
        <v>0.62260000000000004</v>
      </c>
      <c r="H410" s="10">
        <f>VLOOKUP(A410,away!$A$2:$E$405,3,FALSE)</f>
        <v>1.3421000000000001</v>
      </c>
      <c r="I410" s="10">
        <f>VLOOKUP(C410,away!$B$2:$E$405,3,FALSE)</f>
        <v>1.3726</v>
      </c>
      <c r="J410" s="10">
        <f>VLOOKUP(B410,home!$B$2:$E$405,4,FALSE)</f>
        <v>1.0588</v>
      </c>
      <c r="K410" s="12">
        <f t="shared" si="560"/>
        <v>0.9502580927840002</v>
      </c>
      <c r="L410" s="12">
        <f t="shared" si="561"/>
        <v>1.9504858478480001</v>
      </c>
      <c r="M410" s="13">
        <f t="shared" si="562"/>
        <v>5.4982301269764972E-2</v>
      </c>
      <c r="N410" s="13">
        <f t="shared" si="563"/>
        <v>5.2247376741482172E-2</v>
      </c>
      <c r="O410" s="13">
        <f t="shared" si="564"/>
        <v>0.1072422005087917</v>
      </c>
      <c r="P410" s="13">
        <f t="shared" si="565"/>
        <v>0.10190776892144372</v>
      </c>
      <c r="Q410" s="13">
        <f t="shared" si="566"/>
        <v>2.4824246287663988E-2</v>
      </c>
      <c r="R410" s="13">
        <f t="shared" si="567"/>
        <v>0.10458719719223793</v>
      </c>
      <c r="S410" s="13">
        <f t="shared" si="568"/>
        <v>4.7220619757221957E-2</v>
      </c>
      <c r="T410" s="13">
        <f t="shared" si="569"/>
        <v>4.8419341067581854E-2</v>
      </c>
      <c r="U410" s="13">
        <f t="shared" si="570"/>
        <v>9.9384830533520152E-2</v>
      </c>
      <c r="V410" s="13">
        <f t="shared" si="571"/>
        <v>9.7246404659403884E-3</v>
      </c>
      <c r="W410" s="13">
        <f t="shared" si="572"/>
        <v>7.8631469773719608E-3</v>
      </c>
      <c r="X410" s="13">
        <f t="shared" si="573"/>
        <v>1.5336956898912787E-2</v>
      </c>
      <c r="Y410" s="13">
        <f t="shared" si="574"/>
        <v>1.4957258690192075E-2</v>
      </c>
      <c r="Z410" s="13">
        <f t="shared" si="575"/>
        <v>6.7998615996516076E-2</v>
      </c>
      <c r="AA410" s="13">
        <f t="shared" si="576"/>
        <v>6.4616235148800966E-2</v>
      </c>
      <c r="AB410" s="13">
        <f t="shared" si="577"/>
        <v>3.070105018769104E-2</v>
      </c>
      <c r="AC410" s="13">
        <f t="shared" si="578"/>
        <v>1.126517523094448E-3</v>
      </c>
      <c r="AD410" s="13">
        <f t="shared" si="579"/>
        <v>1.8680047624994385E-3</v>
      </c>
      <c r="AE410" s="13">
        <f t="shared" si="580"/>
        <v>3.6435168529678186E-3</v>
      </c>
      <c r="AF410" s="13">
        <f t="shared" si="581"/>
        <v>3.5533140290547075E-3</v>
      </c>
      <c r="AG410" s="13">
        <f t="shared" si="582"/>
        <v>2.3102295755436553E-3</v>
      </c>
      <c r="AH410" s="13">
        <f t="shared" si="583"/>
        <v>3.3157584543613811E-2</v>
      </c>
      <c r="AI410" s="13">
        <f t="shared" si="584"/>
        <v>3.1508263049738701E-2</v>
      </c>
      <c r="AJ410" s="13">
        <f t="shared" si="585"/>
        <v>1.497049097629064E-2</v>
      </c>
      <c r="AK410" s="13">
        <f t="shared" si="586"/>
        <v>4.7419434010566777E-3</v>
      </c>
      <c r="AL410" s="13">
        <f t="shared" si="587"/>
        <v>8.3518430315389979E-5</v>
      </c>
      <c r="AM410" s="13">
        <f t="shared" si="588"/>
        <v>3.5501732858482927E-4</v>
      </c>
      <c r="AN410" s="13">
        <f t="shared" si="589"/>
        <v>6.9245627514551264E-4</v>
      </c>
      <c r="AO410" s="13">
        <f t="shared" si="590"/>
        <v>6.7531308246243182E-4</v>
      </c>
      <c r="AP410" s="13">
        <f t="shared" si="591"/>
        <v>4.3906287006986104E-4</v>
      </c>
      <c r="AQ410" s="13">
        <f t="shared" si="592"/>
        <v>2.1409647859669731E-4</v>
      </c>
      <c r="AR410" s="13">
        <f t="shared" si="593"/>
        <v>1.293467988022845E-2</v>
      </c>
      <c r="AS410" s="13">
        <f t="shared" si="594"/>
        <v>1.2291284233757468E-2</v>
      </c>
      <c r="AT410" s="13">
        <f t="shared" si="595"/>
        <v>5.8399461569182106E-3</v>
      </c>
      <c r="AU410" s="13">
        <f t="shared" si="596"/>
        <v>1.8498186990114505E-3</v>
      </c>
      <c r="AV410" s="13">
        <f t="shared" si="597"/>
        <v>4.3945129722970021E-4</v>
      </c>
      <c r="AW410" s="13">
        <f t="shared" si="598"/>
        <v>4.2999578958969899E-6</v>
      </c>
      <c r="AX410" s="13">
        <f t="shared" si="599"/>
        <v>5.6226348261048404E-5</v>
      </c>
      <c r="AY410" s="13">
        <f t="shared" si="600"/>
        <v>1.0966869655934792E-4</v>
      </c>
      <c r="AZ410" s="13">
        <f t="shared" si="601"/>
        <v>1.0695362029547241E-4</v>
      </c>
      <c r="BA410" s="13">
        <f t="shared" si="602"/>
        <v>6.953717425414255E-5</v>
      </c>
      <c r="BB410" s="13">
        <f t="shared" si="603"/>
        <v>3.390781857051134E-5</v>
      </c>
      <c r="BC410" s="13">
        <f t="shared" si="604"/>
        <v>1.3227344050635978E-5</v>
      </c>
      <c r="BD410" s="13">
        <f t="shared" si="605"/>
        <v>4.2048183421383133E-3</v>
      </c>
      <c r="BE410" s="13">
        <f t="shared" si="606"/>
        <v>3.9956626583035346E-3</v>
      </c>
      <c r="BF410" s="13">
        <f t="shared" si="607"/>
        <v>1.8984553885438822E-3</v>
      </c>
      <c r="BG410" s="13">
        <f t="shared" si="608"/>
        <v>6.0134086558440603E-4</v>
      </c>
      <c r="BH410" s="13">
        <f t="shared" si="609"/>
        <v>1.4285725601082935E-4</v>
      </c>
      <c r="BI410" s="13">
        <f t="shared" si="610"/>
        <v>2.7150252727441279E-5</v>
      </c>
      <c r="BJ410" s="14">
        <f t="shared" si="611"/>
        <v>0.17778885892012097</v>
      </c>
      <c r="BK410" s="14">
        <f t="shared" si="612"/>
        <v>0.21515503506434025</v>
      </c>
      <c r="BL410" s="14">
        <f t="shared" si="613"/>
        <v>0.53513526057219518</v>
      </c>
      <c r="BM410" s="14">
        <f t="shared" si="614"/>
        <v>0.55018131089312439</v>
      </c>
      <c r="BN410" s="14">
        <f t="shared" si="615"/>
        <v>0.44579109092138447</v>
      </c>
    </row>
    <row r="411" spans="1:66" x14ac:dyDescent="0.25">
      <c r="A411" t="s">
        <v>69</v>
      </c>
      <c r="B411" t="s">
        <v>74</v>
      </c>
      <c r="C411" t="s">
        <v>381</v>
      </c>
      <c r="D411" s="11">
        <v>44444</v>
      </c>
      <c r="E411" s="10">
        <f>VLOOKUP(A411,home!$A$2:$E$405,3,FALSE)</f>
        <v>1.3526</v>
      </c>
      <c r="F411" s="10">
        <f>VLOOKUP(B411,home!$B$2:$E$405,3,FALSE)</f>
        <v>1.2452000000000001</v>
      </c>
      <c r="G411" s="10">
        <f>VLOOKUP(C411,away!$B$2:$E$405,4,FALSE)</f>
        <v>0.7782</v>
      </c>
      <c r="H411" s="10">
        <f>VLOOKUP(A411,away!$A$2:$E$405,3,FALSE)</f>
        <v>1.3421000000000001</v>
      </c>
      <c r="I411" s="10">
        <f>VLOOKUP(C411,away!$B$2:$E$405,3,FALSE)</f>
        <v>0.90200000000000002</v>
      </c>
      <c r="J411" s="10">
        <f>VLOOKUP(B411,home!$B$2:$E$405,4,FALSE)</f>
        <v>0.86270000000000002</v>
      </c>
      <c r="K411" s="12">
        <f t="shared" si="560"/>
        <v>1.310689202064</v>
      </c>
      <c r="L411" s="12">
        <f t="shared" si="561"/>
        <v>1.0443623623400002</v>
      </c>
      <c r="M411" s="13">
        <f t="shared" si="562"/>
        <v>9.4888613533668578E-2</v>
      </c>
      <c r="N411" s="13">
        <f t="shared" si="563"/>
        <v>0.12436948115740333</v>
      </c>
      <c r="O411" s="13">
        <f t="shared" si="564"/>
        <v>9.909809658918943E-2</v>
      </c>
      <c r="P411" s="13">
        <f t="shared" si="565"/>
        <v>0.12988680514454587</v>
      </c>
      <c r="Q411" s="13">
        <f t="shared" si="566"/>
        <v>8.1504868009655368E-2</v>
      </c>
      <c r="R411" s="13">
        <f t="shared" si="567"/>
        <v>5.1747161128641701E-2</v>
      </c>
      <c r="S411" s="13">
        <f t="shared" si="568"/>
        <v>4.444838406420383E-2</v>
      </c>
      <c r="T411" s="13">
        <f t="shared" si="569"/>
        <v>8.5120616496773577E-2</v>
      </c>
      <c r="U411" s="13">
        <f t="shared" si="570"/>
        <v>6.7824445328776614E-2</v>
      </c>
      <c r="V411" s="13">
        <f t="shared" si="571"/>
        <v>6.7602755892643435E-3</v>
      </c>
      <c r="W411" s="13">
        <f t="shared" si="572"/>
        <v>3.5609183471968939E-2</v>
      </c>
      <c r="X411" s="13">
        <f t="shared" si="573"/>
        <v>3.7188890971783968E-2</v>
      </c>
      <c r="Y411" s="13">
        <f t="shared" si="574"/>
        <v>1.9419339014048506E-2</v>
      </c>
      <c r="Z411" s="13">
        <f t="shared" si="575"/>
        <v>1.8014262480232295E-2</v>
      </c>
      <c r="AA411" s="13">
        <f t="shared" si="576"/>
        <v>2.3611099315987115E-2</v>
      </c>
      <c r="AB411" s="13">
        <f t="shared" si="577"/>
        <v>1.5473406461162511E-2</v>
      </c>
      <c r="AC411" s="13">
        <f t="shared" si="578"/>
        <v>5.7835614140537041E-4</v>
      </c>
      <c r="AD411" s="13">
        <f t="shared" si="579"/>
        <v>1.1668143067756381E-2</v>
      </c>
      <c r="AE411" s="13">
        <f t="shared" si="580"/>
        <v>1.218576945836315E-2</v>
      </c>
      <c r="AF411" s="13">
        <f t="shared" si="581"/>
        <v>6.3631794892333822E-3</v>
      </c>
      <c r="AG411" s="13">
        <f t="shared" si="582"/>
        <v>2.2151550544564037E-3</v>
      </c>
      <c r="AH411" s="13">
        <f t="shared" si="583"/>
        <v>4.7033544299170567E-3</v>
      </c>
      <c r="AI411" s="13">
        <f t="shared" si="584"/>
        <v>6.1646358647721661E-3</v>
      </c>
      <c r="AJ411" s="13">
        <f t="shared" si="585"/>
        <v>4.039960831306675E-3</v>
      </c>
      <c r="AK411" s="13">
        <f t="shared" si="586"/>
        <v>1.7650443461183865E-3</v>
      </c>
      <c r="AL411" s="13">
        <f t="shared" si="587"/>
        <v>3.1666952923162373E-5</v>
      </c>
      <c r="AM411" s="13">
        <f t="shared" si="588"/>
        <v>3.0586618254092395E-3</v>
      </c>
      <c r="AN411" s="13">
        <f t="shared" si="589"/>
        <v>3.1943512895835705E-3</v>
      </c>
      <c r="AO411" s="13">
        <f t="shared" si="590"/>
        <v>1.668030129466662E-3</v>
      </c>
      <c r="AP411" s="13">
        <f t="shared" si="591"/>
        <v>5.8067596215469989E-4</v>
      </c>
      <c r="AQ411" s="13">
        <f t="shared" si="592"/>
        <v>1.5160902989748372E-4</v>
      </c>
      <c r="AR411" s="13">
        <f t="shared" si="593"/>
        <v>9.8240126867009695E-4</v>
      </c>
      <c r="AS411" s="13">
        <f t="shared" si="594"/>
        <v>1.2876227349398704E-3</v>
      </c>
      <c r="AT411" s="13">
        <f t="shared" si="595"/>
        <v>8.4383660750890239E-4</v>
      </c>
      <c r="AU411" s="13">
        <f t="shared" si="596"/>
        <v>3.6866917658941195E-4</v>
      </c>
      <c r="AV411" s="13">
        <f t="shared" si="597"/>
        <v>1.2080267722239202E-4</v>
      </c>
      <c r="AW411" s="13">
        <f t="shared" si="598"/>
        <v>1.2040782434498164E-6</v>
      </c>
      <c r="AX411" s="13">
        <f t="shared" si="599"/>
        <v>6.6815917122154149E-4</v>
      </c>
      <c r="AY411" s="13">
        <f t="shared" si="600"/>
        <v>6.9780029047606577E-4</v>
      </c>
      <c r="AZ411" s="13">
        <f t="shared" si="601"/>
        <v>3.643781799015612E-4</v>
      </c>
      <c r="BA411" s="13">
        <f t="shared" si="602"/>
        <v>1.2684761891571469E-4</v>
      </c>
      <c r="BB411" s="13">
        <f t="shared" si="603"/>
        <v>3.3118719737004971E-5</v>
      </c>
      <c r="BC411" s="13">
        <f t="shared" si="604"/>
        <v>6.9175888764429825E-6</v>
      </c>
      <c r="BD411" s="13">
        <f t="shared" si="605"/>
        <v>1.709971516190192E-4</v>
      </c>
      <c r="BE411" s="13">
        <f t="shared" si="606"/>
        <v>2.2412412021074907E-4</v>
      </c>
      <c r="BF411" s="13">
        <f t="shared" si="607"/>
        <v>1.4687853214116143E-4</v>
      </c>
      <c r="BG411" s="13">
        <f t="shared" si="608"/>
        <v>6.4170702030810143E-5</v>
      </c>
      <c r="BH411" s="13">
        <f t="shared" si="609"/>
        <v>2.1026961560162299E-5</v>
      </c>
      <c r="BI411" s="13">
        <f t="shared" si="610"/>
        <v>5.5119622938239033E-6</v>
      </c>
      <c r="BJ411" s="14">
        <f t="shared" si="611"/>
        <v>0.42619517599708301</v>
      </c>
      <c r="BK411" s="14">
        <f t="shared" si="612"/>
        <v>0.27729190171648721</v>
      </c>
      <c r="BL411" s="14">
        <f t="shared" si="613"/>
        <v>0.27866324619065802</v>
      </c>
      <c r="BM411" s="14">
        <f t="shared" si="614"/>
        <v>0.41797296460912364</v>
      </c>
      <c r="BN411" s="14">
        <f t="shared" si="615"/>
        <v>0.58149502556310428</v>
      </c>
    </row>
    <row r="412" spans="1:66" x14ac:dyDescent="0.25">
      <c r="A412" t="s">
        <v>69</v>
      </c>
      <c r="B412" t="s">
        <v>324</v>
      </c>
      <c r="C412" t="s">
        <v>71</v>
      </c>
      <c r="D412" s="11">
        <v>44444</v>
      </c>
      <c r="E412" s="10">
        <f>VLOOKUP(A412,home!$A$2:$E$405,3,FALSE)</f>
        <v>1.3526</v>
      </c>
      <c r="F412" s="10">
        <f>VLOOKUP(B412,home!$B$2:$E$405,3,FALSE)</f>
        <v>0.93389999999999995</v>
      </c>
      <c r="G412" s="10">
        <f>VLOOKUP(C412,away!$B$2:$E$405,4,FALSE)</f>
        <v>1.4397</v>
      </c>
      <c r="H412" s="10">
        <f>VLOOKUP(A412,away!$A$2:$E$405,3,FALSE)</f>
        <v>1.3421000000000001</v>
      </c>
      <c r="I412" s="10">
        <f>VLOOKUP(C412,away!$B$2:$E$405,3,FALSE)</f>
        <v>0.7843</v>
      </c>
      <c r="J412" s="10">
        <f>VLOOKUP(B412,home!$B$2:$E$405,4,FALSE)</f>
        <v>0.82350000000000001</v>
      </c>
      <c r="K412" s="12">
        <f t="shared" si="560"/>
        <v>1.818619163658</v>
      </c>
      <c r="L412" s="12">
        <f t="shared" si="561"/>
        <v>0.86682353620499997</v>
      </c>
      <c r="M412" s="13">
        <f t="shared" si="562"/>
        <v>6.8190999167198771E-2</v>
      </c>
      <c r="N412" s="13">
        <f t="shared" si="563"/>
        <v>0.12401345787445438</v>
      </c>
      <c r="O412" s="13">
        <f t="shared" si="564"/>
        <v>5.9109563035463435E-2</v>
      </c>
      <c r="P412" s="13">
        <f t="shared" si="565"/>
        <v>0.10749778409174433</v>
      </c>
      <c r="Q412" s="13">
        <f t="shared" si="566"/>
        <v>0.11276662552098846</v>
      </c>
      <c r="R412" s="13">
        <f t="shared" si="567"/>
        <v>2.561878022696638E-2</v>
      </c>
      <c r="S412" s="13">
        <f t="shared" si="568"/>
        <v>4.2365465111830494E-2</v>
      </c>
      <c r="T412" s="13">
        <f t="shared" si="569"/>
        <v>9.7748765100008198E-2</v>
      </c>
      <c r="U412" s="13">
        <f t="shared" si="570"/>
        <v>4.6590804670303708E-2</v>
      </c>
      <c r="V412" s="13">
        <f t="shared" si="571"/>
        <v>7.4206496412156367E-3</v>
      </c>
      <c r="W412" s="13">
        <f t="shared" si="572"/>
        <v>6.8359848731171638E-2</v>
      </c>
      <c r="X412" s="13">
        <f t="shared" si="573"/>
        <v>5.9255925811593078E-2</v>
      </c>
      <c r="Y412" s="13">
        <f t="shared" si="574"/>
        <v>2.5682215576553119E-2</v>
      </c>
      <c r="Z412" s="13">
        <f t="shared" si="575"/>
        <v>7.4023205565325774E-3</v>
      </c>
      <c r="AA412" s="13">
        <f t="shared" si="576"/>
        <v>1.3462002019649696E-2</v>
      </c>
      <c r="AB412" s="13">
        <f t="shared" si="577"/>
        <v>1.2241127427068822E-2</v>
      </c>
      <c r="AC412" s="13">
        <f t="shared" si="578"/>
        <v>7.3112966034195317E-4</v>
      </c>
      <c r="AD412" s="13">
        <f t="shared" si="579"/>
        <v>3.1080132731817704E-2</v>
      </c>
      <c r="AE412" s="13">
        <f t="shared" si="580"/>
        <v>2.6940990560314987E-2</v>
      </c>
      <c r="AF412" s="13">
        <f t="shared" si="581"/>
        <v>1.167654235317888E-2</v>
      </c>
      <c r="AG412" s="13">
        <f t="shared" si="582"/>
        <v>3.3738339110766561E-3</v>
      </c>
      <c r="AH412" s="13">
        <f t="shared" si="583"/>
        <v>1.6041264202341331E-3</v>
      </c>
      <c r="AI412" s="13">
        <f t="shared" si="584"/>
        <v>2.9172950487679002E-3</v>
      </c>
      <c r="AJ412" s="13">
        <f t="shared" si="585"/>
        <v>2.6527243408669523E-3</v>
      </c>
      <c r="AK412" s="13">
        <f t="shared" si="586"/>
        <v>1.6080984407342257E-3</v>
      </c>
      <c r="AL412" s="13">
        <f t="shared" si="587"/>
        <v>4.6102752169858387E-5</v>
      </c>
      <c r="AM412" s="13">
        <f t="shared" si="588"/>
        <v>1.1304584999023579E-2</v>
      </c>
      <c r="AN412" s="13">
        <f t="shared" si="589"/>
        <v>9.7990803441836138E-3</v>
      </c>
      <c r="AO412" s="13">
        <f t="shared" si="590"/>
        <v>4.2470367377510738E-3</v>
      </c>
      <c r="AP412" s="13">
        <f t="shared" si="591"/>
        <v>1.2271438011366444E-3</v>
      </c>
      <c r="AQ412" s="13">
        <f t="shared" si="592"/>
        <v>2.6592928228332782E-4</v>
      </c>
      <c r="AR412" s="13">
        <f t="shared" si="593"/>
        <v>2.7809890722144386E-4</v>
      </c>
      <c r="AS412" s="13">
        <f t="shared" si="594"/>
        <v>5.0575600206526593E-4</v>
      </c>
      <c r="AT412" s="13">
        <f t="shared" si="595"/>
        <v>4.5988877874547396E-4</v>
      </c>
      <c r="AU412" s="13">
        <f t="shared" si="596"/>
        <v>2.7878751539259764E-4</v>
      </c>
      <c r="AV412" s="13">
        <f t="shared" si="597"/>
        <v>1.267520795203945E-4</v>
      </c>
      <c r="AW412" s="13">
        <f t="shared" si="598"/>
        <v>2.0188163309741334E-6</v>
      </c>
      <c r="AX412" s="13">
        <f t="shared" si="599"/>
        <v>3.4264558194041761E-3</v>
      </c>
      <c r="AY412" s="13">
        <f t="shared" si="600"/>
        <v>2.9701325500261283E-3</v>
      </c>
      <c r="AZ412" s="13">
        <f t="shared" si="601"/>
        <v>1.2872904000056111E-3</v>
      </c>
      <c r="BA412" s="13">
        <f t="shared" si="602"/>
        <v>3.7195120555187097E-4</v>
      </c>
      <c r="BB412" s="13">
        <f t="shared" si="603"/>
        <v>8.0604014823046398E-5</v>
      </c>
      <c r="BC412" s="13">
        <f t="shared" si="604"/>
        <v>1.3973891432246665E-5</v>
      </c>
      <c r="BD412" s="13">
        <f t="shared" si="605"/>
        <v>4.0177113028739673E-5</v>
      </c>
      <c r="BE412" s="13">
        <f t="shared" si="606"/>
        <v>7.3066867694519474E-5</v>
      </c>
      <c r="BF412" s="13">
        <f t="shared" si="607"/>
        <v>6.6440402908858384E-5</v>
      </c>
      <c r="BG412" s="13">
        <f t="shared" si="608"/>
        <v>4.0276596657069535E-5</v>
      </c>
      <c r="BH412" s="13">
        <f t="shared" si="609"/>
        <v>1.8311947631867607E-5</v>
      </c>
      <c r="BI412" s="13">
        <f t="shared" si="610"/>
        <v>6.6604917774432262E-6</v>
      </c>
      <c r="BJ412" s="14">
        <f t="shared" si="611"/>
        <v>0.59589252121677827</v>
      </c>
      <c r="BK412" s="14">
        <f t="shared" si="612"/>
        <v>0.22922226297452714</v>
      </c>
      <c r="BL412" s="14">
        <f t="shared" si="613"/>
        <v>0.16769873833269885</v>
      </c>
      <c r="BM412" s="14">
        <f t="shared" si="614"/>
        <v>0.50005051943002643</v>
      </c>
      <c r="BN412" s="14">
        <f t="shared" si="615"/>
        <v>0.49719720991681571</v>
      </c>
    </row>
    <row r="413" spans="1:66" x14ac:dyDescent="0.25">
      <c r="A413" t="s">
        <v>99</v>
      </c>
      <c r="B413" t="s">
        <v>111</v>
      </c>
      <c r="C413" t="s">
        <v>104</v>
      </c>
      <c r="D413" s="11">
        <v>44444</v>
      </c>
      <c r="E413" s="10">
        <f>VLOOKUP(A413,home!$A$2:$E$405,3,FALSE)</f>
        <v>1.3478000000000001</v>
      </c>
      <c r="F413" s="10">
        <f>VLOOKUP(B413,home!$B$2:$E$405,3,FALSE)</f>
        <v>0.96779999999999999</v>
      </c>
      <c r="G413" s="10">
        <f>VLOOKUP(C413,away!$B$2:$E$405,4,FALSE)</f>
        <v>1.2258</v>
      </c>
      <c r="H413" s="10">
        <f>VLOOKUP(A413,away!$A$2:$E$405,3,FALSE)</f>
        <v>1.2736000000000001</v>
      </c>
      <c r="I413" s="10">
        <f>VLOOKUP(C413,away!$B$2:$E$405,3,FALSE)</f>
        <v>0.58030000000000004</v>
      </c>
      <c r="J413" s="10">
        <f>VLOOKUP(B413,home!$B$2:$E$405,4,FALSE)</f>
        <v>0.61450000000000005</v>
      </c>
      <c r="K413" s="12">
        <f t="shared" si="560"/>
        <v>1.598934549672</v>
      </c>
      <c r="L413" s="12">
        <f t="shared" si="561"/>
        <v>0.45415856416000006</v>
      </c>
      <c r="M413" s="13">
        <f t="shared" si="562"/>
        <v>0.12833732706855061</v>
      </c>
      <c r="N413" s="13">
        <f t="shared" si="563"/>
        <v>0.20520298626246114</v>
      </c>
      <c r="O413" s="13">
        <f t="shared" si="564"/>
        <v>5.8285496189585256E-2</v>
      </c>
      <c r="P413" s="13">
        <f t="shared" si="565"/>
        <v>9.3194693602303591E-2</v>
      </c>
      <c r="Q413" s="13">
        <f t="shared" si="566"/>
        <v>0.16405307221545898</v>
      </c>
      <c r="R413" s="13">
        <f t="shared" si="567"/>
        <v>1.3235428630407593E-2</v>
      </c>
      <c r="S413" s="13">
        <f t="shared" si="568"/>
        <v>1.6918793452407006E-2</v>
      </c>
      <c r="T413" s="13">
        <f t="shared" si="569"/>
        <v>7.4506107723409667E-2</v>
      </c>
      <c r="U413" s="13">
        <f t="shared" si="570"/>
        <v>2.1162584116876663E-2</v>
      </c>
      <c r="V413" s="13">
        <f t="shared" si="571"/>
        <v>1.3651019092793067E-3</v>
      </c>
      <c r="W413" s="13">
        <f t="shared" si="572"/>
        <v>8.7436708381711012E-2</v>
      </c>
      <c r="X413" s="13">
        <f t="shared" si="573"/>
        <v>3.9710129933514526E-2</v>
      </c>
      <c r="Y413" s="13">
        <f t="shared" si="574"/>
        <v>9.0173477966059949E-3</v>
      </c>
      <c r="Z413" s="13">
        <f t="shared" si="575"/>
        <v>2.0036610876093567E-3</v>
      </c>
      <c r="AA413" s="13">
        <f t="shared" si="576"/>
        <v>3.2037229388119769E-3</v>
      </c>
      <c r="AB413" s="13">
        <f t="shared" si="577"/>
        <v>2.5612716472215927E-3</v>
      </c>
      <c r="AC413" s="13">
        <f t="shared" si="578"/>
        <v>6.1955987921216119E-5</v>
      </c>
      <c r="AD413" s="13">
        <f t="shared" si="579"/>
        <v>3.4951393485278266E-2</v>
      </c>
      <c r="AE413" s="13">
        <f t="shared" si="580"/>
        <v>1.5873474680665162E-2</v>
      </c>
      <c r="AF413" s="13">
        <f t="shared" si="581"/>
        <v>3.604537234600501E-3</v>
      </c>
      <c r="AG413" s="13">
        <f t="shared" si="582"/>
        <v>5.4567715164247381E-4</v>
      </c>
      <c r="AH413" s="13">
        <f t="shared" si="583"/>
        <v>2.2749496065298236E-4</v>
      </c>
      <c r="AI413" s="13">
        <f t="shared" si="584"/>
        <v>3.6374955246432577E-4</v>
      </c>
      <c r="AJ413" s="13">
        <f t="shared" si="585"/>
        <v>2.9080586343146916E-4</v>
      </c>
      <c r="AK413" s="13">
        <f t="shared" si="586"/>
        <v>1.5499318076259112E-4</v>
      </c>
      <c r="AL413" s="13">
        <f t="shared" si="587"/>
        <v>1.7996227420449919E-6</v>
      </c>
      <c r="AM413" s="13">
        <f t="shared" si="588"/>
        <v>1.1176998120558439E-2</v>
      </c>
      <c r="AN413" s="13">
        <f t="shared" si="589"/>
        <v>5.0761294180518409E-3</v>
      </c>
      <c r="AO413" s="13">
        <f t="shared" si="590"/>
        <v>1.1526838239963801E-3</v>
      </c>
      <c r="AP413" s="13">
        <f t="shared" si="591"/>
        <v>1.7450041014555143E-4</v>
      </c>
      <c r="AQ413" s="13">
        <f t="shared" si="592"/>
        <v>1.9812713929258684E-5</v>
      </c>
      <c r="AR413" s="13">
        <f t="shared" si="593"/>
        <v>2.0663756936758842E-5</v>
      </c>
      <c r="AS413" s="13">
        <f t="shared" si="594"/>
        <v>3.3039994892208168E-5</v>
      </c>
      <c r="AT413" s="13">
        <f t="shared" si="595"/>
        <v>2.6414394677069026E-5</v>
      </c>
      <c r="AU413" s="13">
        <f t="shared" si="596"/>
        <v>1.4078296085945949E-5</v>
      </c>
      <c r="AV413" s="13">
        <f t="shared" si="597"/>
        <v>5.6275685030827652E-6</v>
      </c>
      <c r="AW413" s="13">
        <f t="shared" si="598"/>
        <v>3.6300881148214725E-8</v>
      </c>
      <c r="AX413" s="13">
        <f t="shared" si="599"/>
        <v>2.978548076096653E-3</v>
      </c>
      <c r="AY413" s="13">
        <f t="shared" si="600"/>
        <v>1.3527331175215867E-3</v>
      </c>
      <c r="AZ413" s="13">
        <f t="shared" si="601"/>
        <v>3.0717766517264212E-4</v>
      </c>
      <c r="BA413" s="13">
        <f t="shared" si="602"/>
        <v>4.650245578560948E-5</v>
      </c>
      <c r="BB413" s="13">
        <f t="shared" si="603"/>
        <v>5.2798721373765715E-6</v>
      </c>
      <c r="BC413" s="13">
        <f t="shared" si="604"/>
        <v>4.7957982977186706E-7</v>
      </c>
      <c r="BD413" s="13">
        <f t="shared" si="605"/>
        <v>1.5641036967582726E-6</v>
      </c>
      <c r="BE413" s="13">
        <f t="shared" si="606"/>
        <v>2.5008994400164995E-6</v>
      </c>
      <c r="BF413" s="13">
        <f t="shared" si="607"/>
        <v>1.9993872599488695E-6</v>
      </c>
      <c r="BG413" s="13">
        <f t="shared" si="608"/>
        <v>1.06562978936876E-6</v>
      </c>
      <c r="BH413" s="13">
        <f t="shared" si="609"/>
        <v>4.2596807184535157E-7</v>
      </c>
      <c r="BI413" s="13">
        <f t="shared" si="610"/>
        <v>1.3621901342613926E-7</v>
      </c>
      <c r="BJ413" s="14">
        <f t="shared" si="611"/>
        <v>0.65719228011857267</v>
      </c>
      <c r="BK413" s="14">
        <f t="shared" si="612"/>
        <v>0.24123240476072538</v>
      </c>
      <c r="BL413" s="14">
        <f t="shared" si="613"/>
        <v>9.9593063298580864E-2</v>
      </c>
      <c r="BM413" s="14">
        <f t="shared" si="614"/>
        <v>0.3363597084800809</v>
      </c>
      <c r="BN413" s="14">
        <f t="shared" si="615"/>
        <v>0.66230900396876713</v>
      </c>
    </row>
    <row r="414" spans="1:66" x14ac:dyDescent="0.25">
      <c r="A414" t="s">
        <v>99</v>
      </c>
      <c r="B414" t="s">
        <v>105</v>
      </c>
      <c r="C414" t="s">
        <v>110</v>
      </c>
      <c r="D414" s="11">
        <v>44444</v>
      </c>
      <c r="E414" s="10">
        <f>VLOOKUP(A414,home!$A$2:$E$405,3,FALSE)</f>
        <v>1.3478000000000001</v>
      </c>
      <c r="F414" s="10">
        <f>VLOOKUP(B414,home!$B$2:$E$405,3,FALSE)</f>
        <v>1.1613</v>
      </c>
      <c r="G414" s="10">
        <f>VLOOKUP(C414,away!$B$2:$E$405,4,FALSE)</f>
        <v>0.7742</v>
      </c>
      <c r="H414" s="10">
        <f>VLOOKUP(A414,away!$A$2:$E$405,3,FALSE)</f>
        <v>1.2736000000000001</v>
      </c>
      <c r="I414" s="10">
        <f>VLOOKUP(C414,away!$B$2:$E$405,3,FALSE)</f>
        <v>1.6386000000000001</v>
      </c>
      <c r="J414" s="10">
        <f>VLOOKUP(B414,home!$B$2:$E$405,4,FALSE)</f>
        <v>1.2630999999999999</v>
      </c>
      <c r="K414" s="12">
        <f t="shared" si="560"/>
        <v>1.2117779483880002</v>
      </c>
      <c r="L414" s="12">
        <f t="shared" si="561"/>
        <v>2.635989864576</v>
      </c>
      <c r="M414" s="13">
        <f t="shared" si="562"/>
        <v>2.1327289844487524E-2</v>
      </c>
      <c r="N414" s="13">
        <f t="shared" si="563"/>
        <v>2.5843939532429326E-2</v>
      </c>
      <c r="O414" s="13">
        <f t="shared" si="564"/>
        <v>5.6218519868943766E-2</v>
      </c>
      <c r="P414" s="13">
        <f t="shared" si="565"/>
        <v>6.8124362668198699E-2</v>
      </c>
      <c r="Q414" s="13">
        <f t="shared" si="566"/>
        <v>1.5658558012435372E-2</v>
      </c>
      <c r="R414" s="13">
        <f t="shared" si="567"/>
        <v>7.4095724288000139E-2</v>
      </c>
      <c r="S414" s="13">
        <f t="shared" si="568"/>
        <v>5.4401295509047189E-2</v>
      </c>
      <c r="T414" s="13">
        <f t="shared" si="569"/>
        <v>4.1275800214654955E-2</v>
      </c>
      <c r="U414" s="13">
        <f t="shared" si="570"/>
        <v>8.9787564762035726E-2</v>
      </c>
      <c r="V414" s="13">
        <f t="shared" si="571"/>
        <v>1.9307832108802377E-2</v>
      </c>
      <c r="W414" s="13">
        <f t="shared" si="572"/>
        <v>6.3248984343411384E-3</v>
      </c>
      <c r="X414" s="13">
        <f t="shared" si="573"/>
        <v>1.6672368167395851E-2</v>
      </c>
      <c r="Y414" s="13">
        <f t="shared" si="574"/>
        <v>2.1974096753867509E-2</v>
      </c>
      <c r="Z414" s="13">
        <f t="shared" si="575"/>
        <v>6.5105192743862048E-2</v>
      </c>
      <c r="AA414" s="13">
        <f t="shared" si="576"/>
        <v>7.8893036892562468E-2</v>
      </c>
      <c r="AB414" s="13">
        <f t="shared" si="577"/>
        <v>4.7800421193884085E-2</v>
      </c>
      <c r="AC414" s="13">
        <f t="shared" si="578"/>
        <v>3.8546088324740925E-3</v>
      </c>
      <c r="AD414" s="13">
        <f t="shared" si="579"/>
        <v>1.9160931121320955E-3</v>
      </c>
      <c r="AE414" s="13">
        <f t="shared" si="580"/>
        <v>5.0508020231640888E-3</v>
      </c>
      <c r="AF414" s="13">
        <f t="shared" si="581"/>
        <v>6.6569314705202482E-3</v>
      </c>
      <c r="AG414" s="13">
        <f t="shared" si="582"/>
        <v>5.849201295156127E-3</v>
      </c>
      <c r="AH414" s="13">
        <f t="shared" si="583"/>
        <v>4.2904157051021838E-2</v>
      </c>
      <c r="AI414" s="13">
        <f t="shared" si="584"/>
        <v>5.1990311408603801E-2</v>
      </c>
      <c r="AJ414" s="13">
        <f t="shared" si="585"/>
        <v>3.150035644738558E-2</v>
      </c>
      <c r="AK414" s="13">
        <f t="shared" si="586"/>
        <v>1.2723812436434537E-2</v>
      </c>
      <c r="AL414" s="13">
        <f t="shared" si="587"/>
        <v>4.9250096371786223E-4</v>
      </c>
      <c r="AM414" s="13">
        <f t="shared" si="588"/>
        <v>4.6437587606796188E-4</v>
      </c>
      <c r="AN414" s="13">
        <f t="shared" si="589"/>
        <v>1.224090102668748E-3</v>
      </c>
      <c r="AO414" s="13">
        <f t="shared" si="590"/>
        <v>1.6133445519813082E-3</v>
      </c>
      <c r="AP414" s="13">
        <f t="shared" si="591"/>
        <v>1.4175866290305453E-3</v>
      </c>
      <c r="AQ414" s="13">
        <f t="shared" si="592"/>
        <v>9.3418599657074425E-4</v>
      </c>
      <c r="AR414" s="13">
        <f t="shared" si="593"/>
        <v>2.2618984626934093E-2</v>
      </c>
      <c r="AS414" s="13">
        <f t="shared" si="594"/>
        <v>2.7409186785845911E-2</v>
      </c>
      <c r="AT414" s="13">
        <f t="shared" si="595"/>
        <v>1.6606924065167925E-2</v>
      </c>
      <c r="AU414" s="13">
        <f t="shared" si="596"/>
        <v>6.7079681242414981E-3</v>
      </c>
      <c r="AV414" s="13">
        <f t="shared" si="597"/>
        <v>2.0321419628613669E-3</v>
      </c>
      <c r="AW414" s="13">
        <f t="shared" si="598"/>
        <v>4.3698986540248975E-5</v>
      </c>
      <c r="AX414" s="13">
        <f t="shared" si="599"/>
        <v>9.3786741063752409E-5</v>
      </c>
      <c r="AY414" s="13">
        <f t="shared" si="600"/>
        <v>2.4722089887566507E-4</v>
      </c>
      <c r="AZ414" s="13">
        <f t="shared" si="601"/>
        <v>3.2583589187381077E-4</v>
      </c>
      <c r="BA414" s="13">
        <f t="shared" si="602"/>
        <v>2.8630003616481552E-4</v>
      </c>
      <c r="BB414" s="13">
        <f t="shared" si="603"/>
        <v>1.8867099838954909E-4</v>
      </c>
      <c r="BC414" s="13">
        <f t="shared" si="604"/>
        <v>9.9466967898857213E-5</v>
      </c>
      <c r="BD414" s="13">
        <f t="shared" si="605"/>
        <v>9.9372357039331002E-3</v>
      </c>
      <c r="BE414" s="13">
        <f t="shared" si="606"/>
        <v>1.2041723093960037E-2</v>
      </c>
      <c r="BF414" s="13">
        <f t="shared" si="607"/>
        <v>7.2959472529276481E-3</v>
      </c>
      <c r="BG414" s="13">
        <f t="shared" si="608"/>
        <v>2.9470226645665772E-3</v>
      </c>
      <c r="BH414" s="13">
        <f t="shared" si="609"/>
        <v>8.9278426958035639E-4</v>
      </c>
      <c r="BI414" s="13">
        <f t="shared" si="610"/>
        <v>2.1637125810903274E-4</v>
      </c>
      <c r="BJ414" s="14">
        <f t="shared" si="611"/>
        <v>0.15411755370668245</v>
      </c>
      <c r="BK414" s="14">
        <f t="shared" si="612"/>
        <v>0.1677551108256034</v>
      </c>
      <c r="BL414" s="14">
        <f t="shared" si="613"/>
        <v>0.59462019415699963</v>
      </c>
      <c r="BM414" s="14">
        <f t="shared" si="614"/>
        <v>0.72012613530631719</v>
      </c>
      <c r="BN414" s="14">
        <f t="shared" si="615"/>
        <v>0.26126839421449483</v>
      </c>
    </row>
    <row r="415" spans="1:66" x14ac:dyDescent="0.25">
      <c r="A415" t="s">
        <v>99</v>
      </c>
      <c r="B415" t="s">
        <v>117</v>
      </c>
      <c r="C415" t="s">
        <v>417</v>
      </c>
      <c r="D415" s="11">
        <v>44444</v>
      </c>
      <c r="E415" s="10">
        <f>VLOOKUP(A415,home!$A$2:$E$405,3,FALSE)</f>
        <v>1.3478000000000001</v>
      </c>
      <c r="F415" s="10">
        <f>VLOOKUP(B415,home!$B$2:$E$405,3,FALSE)</f>
        <v>1.0323</v>
      </c>
      <c r="G415" s="10">
        <f>VLOOKUP(C415,away!$B$2:$E$405,4,FALSE)</f>
        <v>0.8387</v>
      </c>
      <c r="H415" s="10">
        <f>VLOOKUP(A415,away!$A$2:$E$405,3,FALSE)</f>
        <v>1.2736000000000001</v>
      </c>
      <c r="I415" s="10">
        <f>VLOOKUP(C415,away!$B$2:$E$405,3,FALSE)</f>
        <v>0.751</v>
      </c>
      <c r="J415" s="10">
        <f>VLOOKUP(B415,home!$B$2:$E$405,4,FALSE)</f>
        <v>1.0241</v>
      </c>
      <c r="K415" s="12">
        <f t="shared" si="560"/>
        <v>1.1669117754780003</v>
      </c>
      <c r="L415" s="12">
        <f t="shared" si="561"/>
        <v>0.97952461376</v>
      </c>
      <c r="M415" s="13">
        <f t="shared" si="562"/>
        <v>0.11690000248600875</v>
      </c>
      <c r="N415" s="13">
        <f t="shared" si="563"/>
        <v>0.13641198945433111</v>
      </c>
      <c r="O415" s="13">
        <f t="shared" si="564"/>
        <v>0.11450642978365075</v>
      </c>
      <c r="P415" s="13">
        <f t="shared" si="565"/>
        <v>0.13361890128248688</v>
      </c>
      <c r="Q415" s="13">
        <f t="shared" si="566"/>
        <v>7.9590378405319906E-2</v>
      </c>
      <c r="R415" s="13">
        <f t="shared" si="567"/>
        <v>5.6080933203433533E-2</v>
      </c>
      <c r="S415" s="13">
        <f t="shared" si="568"/>
        <v>3.8182229256316411E-2</v>
      </c>
      <c r="T415" s="13">
        <f t="shared" si="569"/>
        <v>7.796073466648322E-2</v>
      </c>
      <c r="U415" s="13">
        <f t="shared" si="570"/>
        <v>6.544150133488176E-2</v>
      </c>
      <c r="V415" s="13">
        <f t="shared" si="571"/>
        <v>4.8492229001503E-3</v>
      </c>
      <c r="W415" s="13">
        <f t="shared" si="572"/>
        <v>3.0958316591972582E-2</v>
      </c>
      <c r="X415" s="13">
        <f t="shared" si="573"/>
        <v>3.032443310241174E-2</v>
      </c>
      <c r="Y415" s="13">
        <f t="shared" si="574"/>
        <v>1.4851764311065409E-2</v>
      </c>
      <c r="Z415" s="13">
        <f t="shared" si="575"/>
        <v>1.8310884811797865E-2</v>
      </c>
      <c r="AA415" s="13">
        <f t="shared" si="576"/>
        <v>2.1367187106308198E-2</v>
      </c>
      <c r="AB415" s="13">
        <f t="shared" si="577"/>
        <v>1.246681112159637E-2</v>
      </c>
      <c r="AC415" s="13">
        <f t="shared" si="578"/>
        <v>3.4642206063549254E-4</v>
      </c>
      <c r="AD415" s="13">
        <f t="shared" si="579"/>
        <v>9.0314060450371915E-3</v>
      </c>
      <c r="AE415" s="13">
        <f t="shared" si="580"/>
        <v>8.8464845179747845E-3</v>
      </c>
      <c r="AF415" s="13">
        <f t="shared" si="581"/>
        <v>4.3326746653015351E-3</v>
      </c>
      <c r="AG415" s="13">
        <f t="shared" si="582"/>
        <v>1.4146538260257414E-3</v>
      </c>
      <c r="AH415" s="13">
        <f t="shared" si="583"/>
        <v>4.4839905932200375E-3</v>
      </c>
      <c r="AI415" s="13">
        <f t="shared" si="584"/>
        <v>5.2324214243610456E-3</v>
      </c>
      <c r="AJ415" s="13">
        <f t="shared" si="585"/>
        <v>3.0528870871751384E-3</v>
      </c>
      <c r="AK415" s="13">
        <f t="shared" si="586"/>
        <v>1.187483297076467E-3</v>
      </c>
      <c r="AL415" s="13">
        <f t="shared" si="587"/>
        <v>1.5838677207100886E-5</v>
      </c>
      <c r="AM415" s="13">
        <f t="shared" si="588"/>
        <v>2.1077708126154195E-3</v>
      </c>
      <c r="AN415" s="13">
        <f t="shared" si="589"/>
        <v>2.0646133911217199E-3</v>
      </c>
      <c r="AO415" s="13">
        <f t="shared" si="590"/>
        <v>1.0111698172511133E-3</v>
      </c>
      <c r="AP415" s="13">
        <f t="shared" si="591"/>
        <v>3.3015524156288889E-4</v>
      </c>
      <c r="AQ415" s="13">
        <f t="shared" si="592"/>
        <v>8.0848796368182034E-5</v>
      </c>
      <c r="AR415" s="13">
        <f t="shared" si="593"/>
        <v>8.7843583078546636E-4</v>
      </c>
      <c r="AS415" s="13">
        <f t="shared" si="594"/>
        <v>1.0250571149453607E-3</v>
      </c>
      <c r="AT415" s="13">
        <f t="shared" si="595"/>
        <v>5.9807560898362394E-4</v>
      </c>
      <c r="AU415" s="13">
        <f t="shared" si="596"/>
        <v>2.3263382358305562E-4</v>
      </c>
      <c r="AV415" s="13">
        <f t="shared" si="597"/>
        <v>6.7865787028384848E-5</v>
      </c>
      <c r="AW415" s="13">
        <f t="shared" si="598"/>
        <v>5.0288627534795061E-7</v>
      </c>
      <c r="AX415" s="13">
        <f t="shared" si="599"/>
        <v>4.0993043020829371E-4</v>
      </c>
      <c r="AY415" s="13">
        <f t="shared" si="600"/>
        <v>4.0153694631824948E-4</v>
      </c>
      <c r="AZ415" s="13">
        <f t="shared" si="601"/>
        <v>1.9665766112637661E-4</v>
      </c>
      <c r="BA415" s="13">
        <f t="shared" si="602"/>
        <v>6.421033985258635E-5</v>
      </c>
      <c r="BB415" s="13">
        <f t="shared" si="603"/>
        <v>1.572390208587574E-5</v>
      </c>
      <c r="BC415" s="13">
        <f t="shared" si="604"/>
        <v>3.0803898234934994E-6</v>
      </c>
      <c r="BD415" s="13">
        <f t="shared" si="605"/>
        <v>1.4340825297717971E-4</v>
      </c>
      <c r="BE415" s="13">
        <f t="shared" si="606"/>
        <v>1.6734477909979901E-4</v>
      </c>
      <c r="BF415" s="13">
        <f t="shared" si="607"/>
        <v>9.7638296648160141E-5</v>
      </c>
      <c r="BG415" s="13">
        <f t="shared" si="608"/>
        <v>3.7978426032117409E-5</v>
      </c>
      <c r="BH415" s="13">
        <f t="shared" si="609"/>
        <v>1.1079368137749509E-5</v>
      </c>
      <c r="BI415" s="13">
        <f t="shared" si="610"/>
        <v>2.5857290289591343E-6</v>
      </c>
      <c r="BJ415" s="14">
        <f t="shared" si="611"/>
        <v>0.40040853331425735</v>
      </c>
      <c r="BK415" s="14">
        <f t="shared" si="612"/>
        <v>0.29431415360912316</v>
      </c>
      <c r="BL415" s="14">
        <f t="shared" si="613"/>
        <v>0.28708174796895314</v>
      </c>
      <c r="BM415" s="14">
        <f t="shared" si="614"/>
        <v>0.36260565102885783</v>
      </c>
      <c r="BN415" s="14">
        <f t="shared" si="615"/>
        <v>0.63710863461523093</v>
      </c>
    </row>
    <row r="416" spans="1:66" x14ac:dyDescent="0.25">
      <c r="A416" t="s">
        <v>99</v>
      </c>
      <c r="B416" t="s">
        <v>121</v>
      </c>
      <c r="C416" t="s">
        <v>114</v>
      </c>
      <c r="D416" s="11">
        <v>44444</v>
      </c>
      <c r="E416" s="10">
        <f>VLOOKUP(A416,home!$A$2:$E$405,3,FALSE)</f>
        <v>1.3478000000000001</v>
      </c>
      <c r="F416" s="10">
        <f>VLOOKUP(B416,home!$B$2:$E$405,3,FALSE)</f>
        <v>1.0968</v>
      </c>
      <c r="G416" s="10">
        <f>VLOOKUP(C416,away!$B$2:$E$405,4,FALSE)</f>
        <v>0.7742</v>
      </c>
      <c r="H416" s="10">
        <f>VLOOKUP(A416,away!$A$2:$E$405,3,FALSE)</f>
        <v>1.2736000000000001</v>
      </c>
      <c r="I416" s="10">
        <f>VLOOKUP(C416,away!$B$2:$E$405,3,FALSE)</f>
        <v>1.0583</v>
      </c>
      <c r="J416" s="10">
        <f>VLOOKUP(B416,home!$B$2:$E$405,4,FALSE)</f>
        <v>1.0924</v>
      </c>
      <c r="K416" s="12">
        <f t="shared" si="560"/>
        <v>1.1444743423680002</v>
      </c>
      <c r="L416" s="12">
        <f t="shared" si="561"/>
        <v>1.4723923013120002</v>
      </c>
      <c r="M416" s="13">
        <f t="shared" si="562"/>
        <v>7.3031337897763629E-2</v>
      </c>
      <c r="N416" s="13">
        <f t="shared" si="563"/>
        <v>8.3582492412798234E-2</v>
      </c>
      <c r="O416" s="13">
        <f t="shared" si="564"/>
        <v>0.10753077967518247</v>
      </c>
      <c r="P416" s="13">
        <f t="shared" si="565"/>
        <v>0.12306621835307278</v>
      </c>
      <c r="Q416" s="13">
        <f t="shared" si="566"/>
        <v>4.7829009018807822E-2</v>
      </c>
      <c r="R416" s="13">
        <f t="shared" si="567"/>
        <v>7.9163746073907804E-2</v>
      </c>
      <c r="S416" s="13">
        <f t="shared" si="568"/>
        <v>5.1845189119115044E-2</v>
      </c>
      <c r="T416" s="13">
        <f t="shared" si="569"/>
        <v>7.0423064658674858E-2</v>
      </c>
      <c r="U416" s="13">
        <f t="shared" si="570"/>
        <v>9.0600876227322977E-2</v>
      </c>
      <c r="V416" s="13">
        <f t="shared" si="571"/>
        <v>9.7072351987691381E-3</v>
      </c>
      <c r="W416" s="13">
        <f t="shared" si="572"/>
        <v>1.8246357880971065E-2</v>
      </c>
      <c r="X416" s="13">
        <f t="shared" si="573"/>
        <v>2.686579687092534E-2</v>
      </c>
      <c r="Y416" s="13">
        <f t="shared" si="574"/>
        <v>1.9778496240681249E-2</v>
      </c>
      <c r="Z416" s="13">
        <f t="shared" si="575"/>
        <v>3.8853363420746648E-2</v>
      </c>
      <c r="AA416" s="13">
        <f t="shared" si="576"/>
        <v>4.4466677549743934E-2</v>
      </c>
      <c r="AB416" s="13">
        <f t="shared" si="577"/>
        <v>2.5445485773016561E-2</v>
      </c>
      <c r="AC416" s="13">
        <f t="shared" si="578"/>
        <v>1.0223631054869214E-3</v>
      </c>
      <c r="AD416" s="13">
        <f t="shared" si="579"/>
        <v>5.2206221091088863E-3</v>
      </c>
      <c r="AE416" s="13">
        <f t="shared" si="580"/>
        <v>7.6868038015111403E-3</v>
      </c>
      <c r="AF416" s="13">
        <f t="shared" si="581"/>
        <v>5.6589953695204108E-3</v>
      </c>
      <c r="AG416" s="13">
        <f t="shared" si="582"/>
        <v>2.7774204050807039E-3</v>
      </c>
      <c r="AH416" s="13">
        <f t="shared" si="583"/>
        <v>1.4301848295196163E-2</v>
      </c>
      <c r="AI416" s="13">
        <f t="shared" si="584"/>
        <v>1.6368098422291533E-2</v>
      </c>
      <c r="AJ416" s="13">
        <f t="shared" si="585"/>
        <v>9.3664343388334039E-3</v>
      </c>
      <c r="AK416" s="13">
        <f t="shared" si="586"/>
        <v>3.5732145934231361E-3</v>
      </c>
      <c r="AL416" s="13">
        <f t="shared" si="587"/>
        <v>6.8911984798696466E-5</v>
      </c>
      <c r="AM416" s="13">
        <f t="shared" si="588"/>
        <v>1.1949736110148464E-3</v>
      </c>
      <c r="AN416" s="13">
        <f t="shared" si="589"/>
        <v>1.7594699451292607E-3</v>
      </c>
      <c r="AO416" s="13">
        <f t="shared" si="590"/>
        <v>1.2953150007990856E-3</v>
      </c>
      <c r="AP416" s="13">
        <f t="shared" si="591"/>
        <v>6.3573727831684043E-4</v>
      </c>
      <c r="AQ416" s="13">
        <f t="shared" si="592"/>
        <v>2.3401366856269008E-4</v>
      </c>
      <c r="AR416" s="13">
        <f t="shared" si="593"/>
        <v>4.2115862648757904E-3</v>
      </c>
      <c r="AS416" s="13">
        <f t="shared" si="594"/>
        <v>4.8200524208198217E-3</v>
      </c>
      <c r="AT416" s="13">
        <f t="shared" si="595"/>
        <v>2.7582131622485274E-3</v>
      </c>
      <c r="AU416" s="13">
        <f t="shared" si="596"/>
        <v>1.0522347316583812E-3</v>
      </c>
      <c r="AV416" s="13">
        <f t="shared" si="597"/>
        <v>3.010639131328738E-4</v>
      </c>
      <c r="AW416" s="13">
        <f t="shared" si="598"/>
        <v>3.2256842718715953E-6</v>
      </c>
      <c r="AX416" s="13">
        <f t="shared" si="599"/>
        <v>2.279361062688882E-4</v>
      </c>
      <c r="AY416" s="13">
        <f t="shared" si="600"/>
        <v>3.3561136806134495E-4</v>
      </c>
      <c r="AZ416" s="13">
        <f t="shared" si="601"/>
        <v>2.4707579728315625E-4</v>
      </c>
      <c r="BA416" s="13">
        <f t="shared" si="602"/>
        <v>1.2126416725341456E-4</v>
      </c>
      <c r="BB416" s="13">
        <f t="shared" si="603"/>
        <v>4.4637106572234591E-5</v>
      </c>
      <c r="BC416" s="13">
        <f t="shared" si="604"/>
        <v>1.3144666413960278E-5</v>
      </c>
      <c r="BD416" s="13">
        <f t="shared" si="605"/>
        <v>1.0335178654524147E-3</v>
      </c>
      <c r="BE416" s="13">
        <f t="shared" si="606"/>
        <v>1.1828346793892315E-3</v>
      </c>
      <c r="BF416" s="13">
        <f t="shared" si="607"/>
        <v>6.7686197091202781E-4</v>
      </c>
      <c r="BG416" s="13">
        <f t="shared" si="608"/>
        <v>2.582170530111503E-4</v>
      </c>
      <c r="BH416" s="13">
        <f t="shared" si="609"/>
        <v>7.3880697983284848E-5</v>
      </c>
      <c r="BI416" s="13">
        <f t="shared" si="610"/>
        <v>1.6910912647621748E-5</v>
      </c>
      <c r="BJ416" s="14">
        <f t="shared" si="611"/>
        <v>0.29417823748375543</v>
      </c>
      <c r="BK416" s="14">
        <f t="shared" si="612"/>
        <v>0.25907686702706756</v>
      </c>
      <c r="BL416" s="14">
        <f t="shared" si="613"/>
        <v>0.40720253462104916</v>
      </c>
      <c r="BM416" s="14">
        <f t="shared" si="614"/>
        <v>0.4847750334372965</v>
      </c>
      <c r="BN416" s="14">
        <f t="shared" si="615"/>
        <v>0.51420358343153283</v>
      </c>
    </row>
    <row r="417" spans="1:66" x14ac:dyDescent="0.25">
      <c r="A417" t="s">
        <v>99</v>
      </c>
      <c r="B417" t="s">
        <v>103</v>
      </c>
      <c r="C417" t="s">
        <v>116</v>
      </c>
      <c r="D417" s="11">
        <v>44444</v>
      </c>
      <c r="E417" s="10">
        <f>VLOOKUP(A417,home!$A$2:$E$405,3,FALSE)</f>
        <v>1.3478000000000001</v>
      </c>
      <c r="F417" s="10">
        <f>VLOOKUP(B417,home!$B$2:$E$405,3,FALSE)</f>
        <v>1</v>
      </c>
      <c r="G417" s="10">
        <f>VLOOKUP(C417,away!$B$2:$E$405,4,FALSE)</f>
        <v>1.3226</v>
      </c>
      <c r="H417" s="10">
        <f>VLOOKUP(A417,away!$A$2:$E$405,3,FALSE)</f>
        <v>1.2736000000000001</v>
      </c>
      <c r="I417" s="10">
        <f>VLOOKUP(C417,away!$B$2:$E$405,3,FALSE)</f>
        <v>0.751</v>
      </c>
      <c r="J417" s="10">
        <f>VLOOKUP(B417,home!$B$2:$E$405,4,FALSE)</f>
        <v>1.0241</v>
      </c>
      <c r="K417" s="12">
        <f t="shared" si="560"/>
        <v>1.78260028</v>
      </c>
      <c r="L417" s="12">
        <f t="shared" si="561"/>
        <v>0.97952461376</v>
      </c>
      <c r="M417" s="13">
        <f t="shared" si="562"/>
        <v>6.3157422861498724E-2</v>
      </c>
      <c r="N417" s="13">
        <f t="shared" si="563"/>
        <v>0.11258443967698602</v>
      </c>
      <c r="O417" s="13">
        <f t="shared" si="564"/>
        <v>6.1864250234486523E-2</v>
      </c>
      <c r="P417" s="13">
        <f t="shared" si="565"/>
        <v>0.11027922978998575</v>
      </c>
      <c r="Q417" s="13">
        <f t="shared" si="566"/>
        <v>0.10034652684591922</v>
      </c>
      <c r="R417" s="13">
        <f t="shared" si="567"/>
        <v>3.0298777908243701E-2</v>
      </c>
      <c r="S417" s="13">
        <f t="shared" si="568"/>
        <v>4.8139664239237975E-2</v>
      </c>
      <c r="T417" s="13">
        <f t="shared" si="569"/>
        <v>9.8291892950906484E-2</v>
      </c>
      <c r="U417" s="13">
        <f t="shared" si="570"/>
        <v>5.4010609982893039E-2</v>
      </c>
      <c r="V417" s="13">
        <f t="shared" si="571"/>
        <v>9.3396342981351115E-3</v>
      </c>
      <c r="W417" s="13">
        <f t="shared" si="572"/>
        <v>5.9625915617521029E-2</v>
      </c>
      <c r="X417" s="13">
        <f t="shared" si="573"/>
        <v>5.8405051965338635E-2</v>
      </c>
      <c r="Y417" s="13">
        <f t="shared" si="574"/>
        <v>2.860459298399053E-2</v>
      </c>
      <c r="Z417" s="13">
        <f t="shared" si="575"/>
        <v>9.8927995759908131E-3</v>
      </c>
      <c r="AA417" s="13">
        <f t="shared" si="576"/>
        <v>1.7634907294145102E-2</v>
      </c>
      <c r="AB417" s="13">
        <f t="shared" si="577"/>
        <v>1.5717995340158556E-2</v>
      </c>
      <c r="AC417" s="13">
        <f t="shared" si="578"/>
        <v>1.0192464621074167E-3</v>
      </c>
      <c r="AD417" s="13">
        <f t="shared" si="579"/>
        <v>2.6572293468762356E-2</v>
      </c>
      <c r="AE417" s="13">
        <f t="shared" si="580"/>
        <v>2.6028215496706815E-2</v>
      </c>
      <c r="AF417" s="13">
        <f t="shared" si="581"/>
        <v>1.2747638865636896E-2</v>
      </c>
      <c r="AG417" s="13">
        <f t="shared" si="582"/>
        <v>4.1622086787383153E-3</v>
      </c>
      <c r="AH417" s="13">
        <f t="shared" si="583"/>
        <v>2.4225601709193722E-3</v>
      </c>
      <c r="AI417" s="13">
        <f t="shared" si="584"/>
        <v>4.318456438997721E-3</v>
      </c>
      <c r="AJ417" s="13">
        <f t="shared" si="585"/>
        <v>3.849040828662571E-3</v>
      </c>
      <c r="AK417" s="13">
        <f t="shared" si="586"/>
        <v>2.2871004196351103E-3</v>
      </c>
      <c r="AL417" s="13">
        <f t="shared" si="587"/>
        <v>7.1188284584610485E-5</v>
      </c>
      <c r="AM417" s="13">
        <f t="shared" si="588"/>
        <v>9.473555555531591E-3</v>
      </c>
      <c r="AN417" s="13">
        <f t="shared" si="589"/>
        <v>9.2795808464659832E-3</v>
      </c>
      <c r="AO417" s="13">
        <f t="shared" si="590"/>
        <v>4.5447889222446428E-3</v>
      </c>
      <c r="AP417" s="13">
        <f t="shared" si="591"/>
        <v>1.4839108712274703E-3</v>
      </c>
      <c r="AQ417" s="13">
        <f t="shared" si="592"/>
        <v>3.6338180574833814E-4</v>
      </c>
      <c r="AR417" s="13">
        <f t="shared" si="593"/>
        <v>4.7459146314603174E-4</v>
      </c>
      <c r="AS417" s="13">
        <f t="shared" si="594"/>
        <v>8.4600687508972578E-4</v>
      </c>
      <c r="AT417" s="13">
        <f t="shared" si="595"/>
        <v>7.5404604620843538E-4</v>
      </c>
      <c r="AU417" s="13">
        <f t="shared" si="596"/>
        <v>4.4805423103468317E-4</v>
      </c>
      <c r="AV417" s="13">
        <f t="shared" si="597"/>
        <v>1.9967539942440286E-4</v>
      </c>
      <c r="AW417" s="13">
        <f t="shared" si="598"/>
        <v>3.4528312299169622E-6</v>
      </c>
      <c r="AX417" s="13">
        <f t="shared" si="599"/>
        <v>2.8145937976476942E-3</v>
      </c>
      <c r="AY417" s="13">
        <f t="shared" si="600"/>
        <v>2.7569639025321487E-3</v>
      </c>
      <c r="AZ417" s="13">
        <f t="shared" si="601"/>
        <v>1.3502570008890327E-3</v>
      </c>
      <c r="BA417" s="13">
        <f t="shared" si="602"/>
        <v>4.4086998909085532E-4</v>
      </c>
      <c r="BB417" s="13">
        <f t="shared" si="603"/>
        <v>1.0796075144564883E-4</v>
      </c>
      <c r="BC417" s="13">
        <f t="shared" si="604"/>
        <v>2.1150042672207716E-5</v>
      </c>
      <c r="BD417" s="13">
        <f t="shared" si="605"/>
        <v>7.7479003271984972E-5</v>
      </c>
      <c r="BE417" s="13">
        <f t="shared" si="606"/>
        <v>1.3811409292676131E-4</v>
      </c>
      <c r="BF417" s="13">
        <f t="shared" si="607"/>
        <v>1.231011103615954E-4</v>
      </c>
      <c r="BG417" s="13">
        <f t="shared" si="608"/>
        <v>7.3146691266296951E-5</v>
      </c>
      <c r="BH417" s="13">
        <f t="shared" si="609"/>
        <v>3.2597828083093639E-5</v>
      </c>
      <c r="BI417" s="13">
        <f t="shared" si="610"/>
        <v>1.162177949366292E-5</v>
      </c>
      <c r="BJ417" s="14">
        <f t="shared" si="611"/>
        <v>0.56000579003600193</v>
      </c>
      <c r="BK417" s="14">
        <f t="shared" si="612"/>
        <v>0.23476334983808173</v>
      </c>
      <c r="BL417" s="14">
        <f t="shared" si="613"/>
        <v>0.19558213313844838</v>
      </c>
      <c r="BM417" s="14">
        <f t="shared" si="614"/>
        <v>0.51895991420010068</v>
      </c>
      <c r="BN417" s="14">
        <f t="shared" si="615"/>
        <v>0.47853064731711992</v>
      </c>
    </row>
    <row r="418" spans="1:66" x14ac:dyDescent="0.25">
      <c r="A418" t="s">
        <v>99</v>
      </c>
      <c r="B418" t="s">
        <v>107</v>
      </c>
      <c r="C418" t="s">
        <v>108</v>
      </c>
      <c r="D418" s="11">
        <v>44444</v>
      </c>
      <c r="E418" s="10">
        <f>VLOOKUP(A418,home!$A$2:$E$405,3,FALSE)</f>
        <v>1.3478000000000001</v>
      </c>
      <c r="F418" s="10">
        <f>VLOOKUP(B418,home!$B$2:$E$405,3,FALSE)</f>
        <v>0.80649999999999999</v>
      </c>
      <c r="G418" s="10">
        <f>VLOOKUP(C418,away!$B$2:$E$405,4,FALSE)</f>
        <v>0.9355</v>
      </c>
      <c r="H418" s="10">
        <f>VLOOKUP(A418,away!$A$2:$E$405,3,FALSE)</f>
        <v>1.2736000000000001</v>
      </c>
      <c r="I418" s="10">
        <f>VLOOKUP(C418,away!$B$2:$E$405,3,FALSE)</f>
        <v>0.78520000000000001</v>
      </c>
      <c r="J418" s="10">
        <f>VLOOKUP(B418,home!$B$2:$E$405,4,FALSE)</f>
        <v>0.61450000000000005</v>
      </c>
      <c r="K418" s="12">
        <f t="shared" si="560"/>
        <v>1.0168891548500001</v>
      </c>
      <c r="L418" s="12">
        <f t="shared" si="561"/>
        <v>0.61451887744000011</v>
      </c>
      <c r="M418" s="13">
        <f t="shared" si="562"/>
        <v>0.19565389308941999</v>
      </c>
      <c r="N418" s="13">
        <f t="shared" si="563"/>
        <v>0.19895832198681254</v>
      </c>
      <c r="O418" s="13">
        <f t="shared" si="564"/>
        <v>0.12023301074807616</v>
      </c>
      <c r="P418" s="13">
        <f t="shared" si="565"/>
        <v>0.12226364468468214</v>
      </c>
      <c r="Q418" s="13">
        <f t="shared" si="566"/>
        <v>0.101159279947772</v>
      </c>
      <c r="R418" s="13">
        <f t="shared" si="567"/>
        <v>3.6942727398069621E-2</v>
      </c>
      <c r="S418" s="13">
        <f t="shared" si="568"/>
        <v>1.9100563980025579E-2</v>
      </c>
      <c r="T418" s="13">
        <f t="shared" si="569"/>
        <v>6.2164287156143562E-2</v>
      </c>
      <c r="U418" s="13">
        <f t="shared" si="570"/>
        <v>3.7566658841676953E-2</v>
      </c>
      <c r="V418" s="13">
        <f t="shared" si="571"/>
        <v>1.3262106938237207E-3</v>
      </c>
      <c r="W418" s="13">
        <f t="shared" si="572"/>
        <v>3.4289258230441474E-2</v>
      </c>
      <c r="X418" s="13">
        <f t="shared" si="573"/>
        <v>2.107139647602118E-2</v>
      </c>
      <c r="Y418" s="13">
        <f t="shared" si="574"/>
        <v>6.4743854542688552E-3</v>
      </c>
      <c r="Z418" s="13">
        <f t="shared" si="575"/>
        <v>7.5673344567445591E-3</v>
      </c>
      <c r="AA418" s="13">
        <f t="shared" si="576"/>
        <v>7.6951403401862581E-3</v>
      </c>
      <c r="AB418" s="13">
        <f t="shared" si="577"/>
        <v>3.9125523784920733E-3</v>
      </c>
      <c r="AC418" s="13">
        <f t="shared" si="578"/>
        <v>5.1796615980375204E-5</v>
      </c>
      <c r="AD418" s="13">
        <f t="shared" si="579"/>
        <v>8.7170937055967603E-3</v>
      </c>
      <c r="AE418" s="13">
        <f t="shared" si="580"/>
        <v>5.3568186385026121E-3</v>
      </c>
      <c r="AF418" s="13">
        <f t="shared" si="581"/>
        <v>1.6459330881911476E-3</v>
      </c>
      <c r="AG418" s="13">
        <f t="shared" si="582"/>
        <v>3.3715231789885889E-4</v>
      </c>
      <c r="AH418" s="13">
        <f t="shared" si="583"/>
        <v>1.1625674688929249E-3</v>
      </c>
      <c r="AI418" s="13">
        <f t="shared" si="584"/>
        <v>1.18220225089863E-3</v>
      </c>
      <c r="AJ418" s="13">
        <f t="shared" si="585"/>
        <v>6.0108432388903787E-4</v>
      </c>
      <c r="AK418" s="13">
        <f t="shared" si="586"/>
        <v>2.0374537670436911E-4</v>
      </c>
      <c r="AL418" s="13">
        <f t="shared" si="587"/>
        <v>1.2947032031096297E-6</v>
      </c>
      <c r="AM418" s="13">
        <f t="shared" si="588"/>
        <v>1.7728636102065092E-3</v>
      </c>
      <c r="AN418" s="13">
        <f t="shared" si="589"/>
        <v>1.08945815559833E-3</v>
      </c>
      <c r="AO418" s="13">
        <f t="shared" si="590"/>
        <v>3.3474630139806939E-4</v>
      </c>
      <c r="AP418" s="13">
        <f t="shared" si="591"/>
        <v>6.8569307120777838E-5</v>
      </c>
      <c r="AQ418" s="13">
        <f t="shared" si="592"/>
        <v>1.0534283409674751E-5</v>
      </c>
      <c r="AR418" s="13">
        <f t="shared" si="593"/>
        <v>1.4288393118646857E-4</v>
      </c>
      <c r="AS418" s="13">
        <f t="shared" si="594"/>
        <v>1.4529712002585358E-4</v>
      </c>
      <c r="AT418" s="13">
        <f t="shared" si="595"/>
        <v>7.387553279261464E-5</v>
      </c>
      <c r="AU418" s="13">
        <f t="shared" si="596"/>
        <v>2.5041076035191784E-5</v>
      </c>
      <c r="AV418" s="13">
        <f t="shared" si="597"/>
        <v>6.3659996614901916E-6</v>
      </c>
      <c r="AW418" s="13">
        <f t="shared" si="598"/>
        <v>2.2473802803511696E-8</v>
      </c>
      <c r="AX418" s="13">
        <f t="shared" si="599"/>
        <v>3.0046762970786941E-4</v>
      </c>
      <c r="AY418" s="13">
        <f t="shared" si="600"/>
        <v>1.8464303051513755E-4</v>
      </c>
      <c r="AZ418" s="13">
        <f t="shared" si="601"/>
        <v>5.6733313919641008E-5</v>
      </c>
      <c r="BA418" s="13">
        <f t="shared" si="602"/>
        <v>1.1621230794449642E-5</v>
      </c>
      <c r="BB418" s="13">
        <f t="shared" si="603"/>
        <v>1.7853664255690886E-6</v>
      </c>
      <c r="BC418" s="13">
        <f t="shared" si="604"/>
        <v>2.1942827433195649E-7</v>
      </c>
      <c r="BD418" s="13">
        <f t="shared" si="605"/>
        <v>1.4634145499487136E-5</v>
      </c>
      <c r="BE418" s="13">
        <f t="shared" si="606"/>
        <v>1.4881303848925404E-5</v>
      </c>
      <c r="BF418" s="13">
        <f t="shared" si="607"/>
        <v>7.566318246999904E-6</v>
      </c>
      <c r="BG418" s="13">
        <f t="shared" si="608"/>
        <v>2.5647023225059556E-6</v>
      </c>
      <c r="BH418" s="13">
        <f t="shared" si="609"/>
        <v>6.5200449429372843E-7</v>
      </c>
      <c r="BI418" s="13">
        <f t="shared" si="610"/>
        <v>1.3260325983215023E-7</v>
      </c>
      <c r="BJ418" s="14">
        <f t="shared" si="611"/>
        <v>0.44400556865901952</v>
      </c>
      <c r="BK418" s="14">
        <f t="shared" si="612"/>
        <v>0.33858204679765003</v>
      </c>
      <c r="BL418" s="14">
        <f t="shared" si="613"/>
        <v>0.2099335838642597</v>
      </c>
      <c r="BM418" s="14">
        <f t="shared" si="614"/>
        <v>0.22469303536612886</v>
      </c>
      <c r="BN418" s="14">
        <f t="shared" si="615"/>
        <v>0.77521087785483234</v>
      </c>
    </row>
    <row r="419" spans="1:66" x14ac:dyDescent="0.25">
      <c r="A419" t="s">
        <v>99</v>
      </c>
      <c r="B419" t="s">
        <v>395</v>
      </c>
      <c r="C419" t="s">
        <v>100</v>
      </c>
      <c r="D419" s="11">
        <v>44444</v>
      </c>
      <c r="E419" s="10">
        <f>VLOOKUP(A419,home!$A$2:$E$405,3,FALSE)</f>
        <v>1.3478000000000001</v>
      </c>
      <c r="F419" s="10">
        <f>VLOOKUP(B419,home!$B$2:$E$405,3,FALSE)</f>
        <v>1.1291</v>
      </c>
      <c r="G419" s="10">
        <f>VLOOKUP(C419,away!$B$2:$E$405,4,FALSE)</f>
        <v>1.3549</v>
      </c>
      <c r="H419" s="10">
        <f>VLOOKUP(A419,away!$A$2:$E$405,3,FALSE)</f>
        <v>1.2736000000000001</v>
      </c>
      <c r="I419" s="10">
        <f>VLOOKUP(C419,away!$B$2:$E$405,3,FALSE)</f>
        <v>1.0924</v>
      </c>
      <c r="J419" s="10">
        <f>VLOOKUP(B419,home!$B$2:$E$405,4,FALSE)</f>
        <v>1.0241</v>
      </c>
      <c r="K419" s="12">
        <f t="shared" si="560"/>
        <v>2.0618881478020001</v>
      </c>
      <c r="L419" s="12">
        <f t="shared" si="561"/>
        <v>1.4248105034240002</v>
      </c>
      <c r="M419" s="13">
        <f t="shared" si="562"/>
        <v>3.0601732584260688E-2</v>
      </c>
      <c r="N419" s="13">
        <f t="shared" si="563"/>
        <v>6.3097349717693388E-2</v>
      </c>
      <c r="O419" s="13">
        <f t="shared" si="564"/>
        <v>4.3601670009027094E-2</v>
      </c>
      <c r="P419" s="13">
        <f t="shared" si="565"/>
        <v>8.9901766615986894E-2</v>
      </c>
      <c r="Q419" s="13">
        <f t="shared" si="566"/>
        <v>6.5049838770314936E-2</v>
      </c>
      <c r="R419" s="13">
        <f t="shared" si="567"/>
        <v>3.1062058697844518E-2</v>
      </c>
      <c r="S419" s="13">
        <f t="shared" si="568"/>
        <v>6.6028350015975415E-2</v>
      </c>
      <c r="T419" s="13">
        <f t="shared" si="569"/>
        <v>9.2683693525982463E-2</v>
      </c>
      <c r="U419" s="13">
        <f t="shared" si="570"/>
        <v>6.4046490675415638E-2</v>
      </c>
      <c r="V419" s="13">
        <f t="shared" si="571"/>
        <v>2.1553119933941989E-2</v>
      </c>
      <c r="W419" s="13">
        <f t="shared" si="572"/>
        <v>4.470849719231447E-2</v>
      </c>
      <c r="X419" s="13">
        <f t="shared" si="573"/>
        <v>6.3701136391912064E-2</v>
      </c>
      <c r="Y419" s="13">
        <f t="shared" si="574"/>
        <v>4.5381024105620574E-2</v>
      </c>
      <c r="Z419" s="13">
        <f t="shared" si="575"/>
        <v>1.475251583022057E-2</v>
      </c>
      <c r="AA419" s="13">
        <f t="shared" si="576"/>
        <v>3.041803754059318E-2</v>
      </c>
      <c r="AB419" s="13">
        <f t="shared" si="577"/>
        <v>3.1359295542172691E-2</v>
      </c>
      <c r="AC419" s="13">
        <f t="shared" si="578"/>
        <v>3.9574220855231506E-3</v>
      </c>
      <c r="AD419" s="13">
        <f t="shared" si="579"/>
        <v>2.3045980116718053E-2</v>
      </c>
      <c r="AE419" s="13">
        <f t="shared" si="580"/>
        <v>3.283615453200054E-2</v>
      </c>
      <c r="AF419" s="13">
        <f t="shared" si="581"/>
        <v>2.3392648934623981E-2</v>
      </c>
      <c r="AG419" s="13">
        <f t="shared" si="582"/>
        <v>1.1110030634987503E-2</v>
      </c>
      <c r="AH419" s="13">
        <f t="shared" si="583"/>
        <v>5.2548848767067736E-3</v>
      </c>
      <c r="AI419" s="13">
        <f t="shared" si="584"/>
        <v>1.0834984845345671E-2</v>
      </c>
      <c r="AJ419" s="13">
        <f t="shared" si="585"/>
        <v>1.1170263417116263E-2</v>
      </c>
      <c r="AK419" s="13">
        <f t="shared" si="586"/>
        <v>7.6772779158594305E-3</v>
      </c>
      <c r="AL419" s="13">
        <f t="shared" si="587"/>
        <v>4.650445666813536E-4</v>
      </c>
      <c r="AM419" s="13">
        <f t="shared" si="588"/>
        <v>9.5036466514282977E-3</v>
      </c>
      <c r="AN419" s="13">
        <f t="shared" si="589"/>
        <v>1.3540895569785364E-2</v>
      </c>
      <c r="AO419" s="13">
        <f t="shared" si="590"/>
        <v>9.6466051167988509E-3</v>
      </c>
      <c r="AP419" s="13">
        <f t="shared" si="591"/>
        <v>4.5815280975995704E-3</v>
      </c>
      <c r="AQ419" s="13">
        <f t="shared" si="592"/>
        <v>1.6319523387980108E-3</v>
      </c>
      <c r="AR419" s="13">
        <f t="shared" si="593"/>
        <v>1.4974430333231483E-3</v>
      </c>
      <c r="AS419" s="13">
        <f t="shared" si="594"/>
        <v>3.0875600424176753E-3</v>
      </c>
      <c r="AT419" s="13">
        <f t="shared" si="595"/>
        <v>3.1831017285440227E-3</v>
      </c>
      <c r="AU419" s="13">
        <f t="shared" si="596"/>
        <v>2.1877332424443266E-3</v>
      </c>
      <c r="AV419" s="13">
        <f t="shared" si="597"/>
        <v>1.1277153107870992E-3</v>
      </c>
      <c r="AW419" s="13">
        <f t="shared" si="598"/>
        <v>3.7950218799524066E-5</v>
      </c>
      <c r="AX419" s="13">
        <f t="shared" si="599"/>
        <v>3.2659093985796992E-3</v>
      </c>
      <c r="AY419" s="13">
        <f t="shared" si="600"/>
        <v>4.6533020143275138E-3</v>
      </c>
      <c r="AZ419" s="13">
        <f t="shared" si="601"/>
        <v>3.3150367928089504E-3</v>
      </c>
      <c r="BA419" s="13">
        <f t="shared" si="602"/>
        <v>1.5744330805437352E-3</v>
      </c>
      <c r="BB419" s="13">
        <f t="shared" si="603"/>
        <v>5.6081719752422942E-4</v>
      </c>
      <c r="BC419" s="13">
        <f t="shared" si="604"/>
        <v>1.5981164670666683E-4</v>
      </c>
      <c r="BD419" s="13">
        <f t="shared" si="605"/>
        <v>3.5559542702631947E-4</v>
      </c>
      <c r="BE419" s="13">
        <f t="shared" si="606"/>
        <v>7.3319799639815907E-4</v>
      </c>
      <c r="BF419" s="13">
        <f t="shared" si="607"/>
        <v>7.5588612938276892E-4</v>
      </c>
      <c r="BG419" s="13">
        <f t="shared" si="608"/>
        <v>5.1951755042075351E-4</v>
      </c>
      <c r="BH419" s="13">
        <f t="shared" si="609"/>
        <v>2.6779676994691991E-4</v>
      </c>
      <c r="BI419" s="13">
        <f t="shared" si="610"/>
        <v>1.1043339719464256E-4</v>
      </c>
      <c r="BJ419" s="14">
        <f t="shared" si="611"/>
        <v>0.51744029182706897</v>
      </c>
      <c r="BK419" s="14">
        <f t="shared" si="612"/>
        <v>0.21716073781669704</v>
      </c>
      <c r="BL419" s="14">
        <f t="shared" si="613"/>
        <v>0.24925094414796709</v>
      </c>
      <c r="BM419" s="14">
        <f t="shared" si="614"/>
        <v>0.67067472143129814</v>
      </c>
      <c r="BN419" s="14">
        <f t="shared" si="615"/>
        <v>0.32331441639512748</v>
      </c>
    </row>
    <row r="420" spans="1:66" x14ac:dyDescent="0.25">
      <c r="A420" t="s">
        <v>99</v>
      </c>
      <c r="B420" t="s">
        <v>115</v>
      </c>
      <c r="C420" t="s">
        <v>118</v>
      </c>
      <c r="D420" s="11">
        <v>44444</v>
      </c>
      <c r="E420" s="10">
        <f>VLOOKUP(A420,home!$A$2:$E$405,3,FALSE)</f>
        <v>1.3478000000000001</v>
      </c>
      <c r="F420" s="10">
        <f>VLOOKUP(B420,home!$B$2:$E$405,3,FALSE)</f>
        <v>1.1613</v>
      </c>
      <c r="G420" s="10">
        <f>VLOOKUP(C420,away!$B$2:$E$405,4,FALSE)</f>
        <v>1.1613</v>
      </c>
      <c r="H420" s="10">
        <f>VLOOKUP(A420,away!$A$2:$E$405,3,FALSE)</f>
        <v>1.2736000000000001</v>
      </c>
      <c r="I420" s="10">
        <f>VLOOKUP(C420,away!$B$2:$E$405,3,FALSE)</f>
        <v>1.1607000000000001</v>
      </c>
      <c r="J420" s="10">
        <f>VLOOKUP(B420,home!$B$2:$E$405,4,FALSE)</f>
        <v>0.95589999999999997</v>
      </c>
      <c r="K420" s="12">
        <f t="shared" si="560"/>
        <v>1.8176669225820001</v>
      </c>
      <c r="L420" s="12">
        <f t="shared" si="561"/>
        <v>1.4130759223680001</v>
      </c>
      <c r="M420" s="13">
        <f t="shared" si="562"/>
        <v>3.9528124611769279E-2</v>
      </c>
      <c r="N420" s="13">
        <f t="shared" si="563"/>
        <v>7.1848964618512465E-2</v>
      </c>
      <c r="O420" s="13">
        <f t="shared" si="564"/>
        <v>5.5856241145253123E-2</v>
      </c>
      <c r="P420" s="13">
        <f t="shared" si="565"/>
        <v>0.10152804194949032</v>
      </c>
      <c r="Q420" s="13">
        <f t="shared" si="566"/>
        <v>6.5298743204417295E-2</v>
      </c>
      <c r="R420" s="13">
        <f t="shared" si="567"/>
        <v>3.9464554738169004E-2</v>
      </c>
      <c r="S420" s="13">
        <f t="shared" si="568"/>
        <v>6.5193728537201692E-2</v>
      </c>
      <c r="T420" s="13">
        <f t="shared" si="569"/>
        <v>9.2272081783053156E-2</v>
      </c>
      <c r="U420" s="13">
        <f t="shared" si="570"/>
        <v>7.1733415761996516E-2</v>
      </c>
      <c r="V420" s="13">
        <f t="shared" si="571"/>
        <v>1.8605575624326572E-2</v>
      </c>
      <c r="W420" s="13">
        <f t="shared" si="572"/>
        <v>3.9563788536281834E-2</v>
      </c>
      <c r="X420" s="13">
        <f t="shared" si="573"/>
        <v>5.590663697827896E-2</v>
      </c>
      <c r="Y420" s="13">
        <f t="shared" si="574"/>
        <v>3.9500161307287243E-2</v>
      </c>
      <c r="Z420" s="13">
        <f t="shared" si="575"/>
        <v>1.8588804029160196E-2</v>
      </c>
      <c r="AA420" s="13">
        <f t="shared" si="576"/>
        <v>3.3788254214163489E-2</v>
      </c>
      <c r="AB420" s="13">
        <f t="shared" si="577"/>
        <v>3.0707896028438434E-2</v>
      </c>
      <c r="AC420" s="13">
        <f t="shared" si="578"/>
        <v>2.9867778971206993E-3</v>
      </c>
      <c r="AD420" s="13">
        <f t="shared" si="579"/>
        <v>1.7978447438607097E-2</v>
      </c>
      <c r="AE420" s="13">
        <f t="shared" si="580"/>
        <v>2.5404911197054333E-2</v>
      </c>
      <c r="AF420" s="13">
        <f t="shared" si="581"/>
        <v>1.7949534161227344E-2</v>
      </c>
      <c r="AG420" s="13">
        <f t="shared" si="582"/>
        <v>8.4546848469840858E-3</v>
      </c>
      <c r="AH420" s="13">
        <f t="shared" si="583"/>
        <v>6.5668478498058895E-3</v>
      </c>
      <c r="AI420" s="13">
        <f t="shared" si="584"/>
        <v>1.1936342122220892E-2</v>
      </c>
      <c r="AJ420" s="13">
        <f t="shared" si="585"/>
        <v>1.0848147126091577E-2</v>
      </c>
      <c r="AK420" s="13">
        <f t="shared" si="586"/>
        <v>6.5727727341332162E-3</v>
      </c>
      <c r="AL420" s="13">
        <f t="shared" si="587"/>
        <v>3.0686172401145671E-4</v>
      </c>
      <c r="AM420" s="13">
        <f t="shared" si="588"/>
        <v>6.5357658457070398E-3</v>
      </c>
      <c r="AN420" s="13">
        <f t="shared" si="589"/>
        <v>9.2355333508037478E-3</v>
      </c>
      <c r="AO420" s="13">
        <f t="shared" si="590"/>
        <v>6.5252549041237172E-3</v>
      </c>
      <c r="AP420" s="13">
        <f t="shared" si="591"/>
        <v>3.073560197443646E-3</v>
      </c>
      <c r="AQ420" s="13">
        <f t="shared" si="592"/>
        <v>1.0857934777390638E-3</v>
      </c>
      <c r="AR420" s="13">
        <f t="shared" si="593"/>
        <v>1.855890916482952E-3</v>
      </c>
      <c r="AS420" s="13">
        <f t="shared" si="594"/>
        <v>3.3733915308114541E-3</v>
      </c>
      <c r="AT420" s="13">
        <f t="shared" si="595"/>
        <v>3.0658511012371203E-3</v>
      </c>
      <c r="AU420" s="13">
        <f t="shared" si="596"/>
        <v>1.8575653787601043E-3</v>
      </c>
      <c r="AV420" s="13">
        <f t="shared" si="597"/>
        <v>8.4410878637643618E-4</v>
      </c>
      <c r="AW420" s="13">
        <f t="shared" si="598"/>
        <v>2.1893743234245513E-5</v>
      </c>
      <c r="AX420" s="13">
        <f t="shared" si="599"/>
        <v>1.97997423191381E-3</v>
      </c>
      <c r="AY420" s="13">
        <f t="shared" si="600"/>
        <v>2.7978539140264794E-3</v>
      </c>
      <c r="AZ420" s="13">
        <f t="shared" si="601"/>
        <v>1.9767900001069435E-3</v>
      </c>
      <c r="BA420" s="13">
        <f t="shared" si="602"/>
        <v>9.3111811757631943E-4</v>
      </c>
      <c r="BB420" s="13">
        <f t="shared" si="603"/>
        <v>3.2893514820692859E-4</v>
      </c>
      <c r="BC420" s="13">
        <f t="shared" si="604"/>
        <v>9.296206759035193E-5</v>
      </c>
      <c r="BD420" s="13">
        <f t="shared" si="605"/>
        <v>4.3708579477059057E-4</v>
      </c>
      <c r="BE420" s="13">
        <f t="shared" si="606"/>
        <v>7.9447639148496685E-4</v>
      </c>
      <c r="BF420" s="13">
        <f t="shared" si="607"/>
        <v>7.2204672878726627E-4</v>
      </c>
      <c r="BG420" s="13">
        <f t="shared" si="608"/>
        <v>4.3748015182505011E-4</v>
      </c>
      <c r="BH420" s="13">
        <f t="shared" si="609"/>
        <v>1.987983003146362E-4</v>
      </c>
      <c r="BI420" s="13">
        <f t="shared" si="610"/>
        <v>7.2269818949487403E-5</v>
      </c>
      <c r="BJ420" s="14">
        <f t="shared" si="611"/>
        <v>0.46874149532694187</v>
      </c>
      <c r="BK420" s="14">
        <f t="shared" si="612"/>
        <v>0.23094696425794653</v>
      </c>
      <c r="BL420" s="14">
        <f t="shared" si="613"/>
        <v>0.28113343662007217</v>
      </c>
      <c r="BM420" s="14">
        <f t="shared" si="614"/>
        <v>0.62311006979571737</v>
      </c>
      <c r="BN420" s="14">
        <f t="shared" si="615"/>
        <v>0.37352467026761149</v>
      </c>
    </row>
    <row r="421" spans="1:66" x14ac:dyDescent="0.25">
      <c r="A421" t="s">
        <v>99</v>
      </c>
      <c r="B421" t="s">
        <v>113</v>
      </c>
      <c r="C421" t="s">
        <v>106</v>
      </c>
      <c r="D421" s="11">
        <v>44444</v>
      </c>
      <c r="E421" s="10">
        <f>VLOOKUP(A421,home!$A$2:$E$405,3,FALSE)</f>
        <v>1.3478000000000001</v>
      </c>
      <c r="F421" s="10">
        <f>VLOOKUP(B421,home!$B$2:$E$405,3,FALSE)</f>
        <v>1.2581</v>
      </c>
      <c r="G421" s="10">
        <f>VLOOKUP(C421,away!$B$2:$E$405,4,FALSE)</f>
        <v>1</v>
      </c>
      <c r="H421" s="10">
        <f>VLOOKUP(A421,away!$A$2:$E$405,3,FALSE)</f>
        <v>1.2736000000000001</v>
      </c>
      <c r="I421" s="10">
        <f>VLOOKUP(C421,away!$B$2:$E$405,3,FALSE)</f>
        <v>0.99</v>
      </c>
      <c r="J421" s="10">
        <f>VLOOKUP(B421,home!$B$2:$E$405,4,FALSE)</f>
        <v>0.71689999999999998</v>
      </c>
      <c r="K421" s="12">
        <f t="shared" si="560"/>
        <v>1.6956671800000001</v>
      </c>
      <c r="L421" s="12">
        <f t="shared" si="561"/>
        <v>0.9039134016</v>
      </c>
      <c r="M421" s="13">
        <f t="shared" si="562"/>
        <v>7.4304736453383424E-2</v>
      </c>
      <c r="N421" s="13">
        <f t="shared" si="563"/>
        <v>0.12599610292255187</v>
      </c>
      <c r="O421" s="13">
        <f t="shared" si="564"/>
        <v>6.7165047082569332E-2</v>
      </c>
      <c r="P421" s="13">
        <f t="shared" si="565"/>
        <v>0.11388956598106756</v>
      </c>
      <c r="Q421" s="13">
        <f t="shared" si="566"/>
        <v>0.10682372826683668</v>
      </c>
      <c r="R421" s="13">
        <f t="shared" si="567"/>
        <v>3.0355693088514699E-2</v>
      </c>
      <c r="S421" s="13">
        <f t="shared" si="568"/>
        <v>4.3640667669595526E-2</v>
      </c>
      <c r="T421" s="13">
        <f t="shared" si="569"/>
        <v>9.6559399589270414E-2</v>
      </c>
      <c r="U421" s="13">
        <f t="shared" si="570"/>
        <v>5.1473152496347201E-2</v>
      </c>
      <c r="V421" s="13">
        <f t="shared" si="571"/>
        <v>7.4321816664815908E-3</v>
      </c>
      <c r="W421" s="13">
        <f t="shared" si="572"/>
        <v>6.0379163355771093E-2</v>
      </c>
      <c r="X421" s="13">
        <f t="shared" si="573"/>
        <v>5.4577534934677117E-2</v>
      </c>
      <c r="Y421" s="13">
        <f t="shared" si="574"/>
        <v>2.466668262687341E-2</v>
      </c>
      <c r="Z421" s="13">
        <f t="shared" si="575"/>
        <v>9.1463059325216454E-3</v>
      </c>
      <c r="AA421" s="13">
        <f t="shared" si="576"/>
        <v>1.5509090788016247E-2</v>
      </c>
      <c r="AB421" s="13">
        <f t="shared" si="577"/>
        <v>1.3149128120439748E-2</v>
      </c>
      <c r="AC421" s="13">
        <f t="shared" si="578"/>
        <v>7.1197340900592502E-4</v>
      </c>
      <c r="AD421" s="13">
        <f t="shared" si="579"/>
        <v>2.5595741414559923E-2</v>
      </c>
      <c r="AE421" s="13">
        <f t="shared" si="580"/>
        <v>2.3136333688508856E-2</v>
      </c>
      <c r="AF421" s="13">
        <f t="shared" si="581"/>
        <v>1.0456621042466356E-2</v>
      </c>
      <c r="AG421" s="13">
        <f t="shared" si="582"/>
        <v>3.1506266319126348E-3</v>
      </c>
      <c r="AH421" s="13">
        <f t="shared" si="583"/>
        <v>2.0668671268849748E-3</v>
      </c>
      <c r="AI421" s="13">
        <f t="shared" si="584"/>
        <v>3.5047187524797473E-3</v>
      </c>
      <c r="AJ421" s="13">
        <f t="shared" si="585"/>
        <v>2.9714182818552266E-3</v>
      </c>
      <c r="AK421" s="13">
        <f t="shared" si="586"/>
        <v>1.6795121528646326E-3</v>
      </c>
      <c r="AL421" s="13">
        <f t="shared" si="587"/>
        <v>4.365069922163957E-5</v>
      </c>
      <c r="AM421" s="13">
        <f t="shared" si="588"/>
        <v>8.6803717328872067E-3</v>
      </c>
      <c r="AN421" s="13">
        <f t="shared" si="589"/>
        <v>7.8463043402265623E-3</v>
      </c>
      <c r="AO421" s="13">
        <f t="shared" si="590"/>
        <v>3.5461898230815174E-3</v>
      </c>
      <c r="AP421" s="13">
        <f t="shared" si="591"/>
        <v>1.0684828352336391E-3</v>
      </c>
      <c r="AQ421" s="13">
        <f t="shared" si="592"/>
        <v>2.4145398853681272E-4</v>
      </c>
      <c r="AR421" s="13">
        <f t="shared" si="593"/>
        <v>3.7365377906356338E-4</v>
      </c>
      <c r="AS421" s="13">
        <f t="shared" si="594"/>
        <v>6.3359244984105556E-4</v>
      </c>
      <c r="AT421" s="13">
        <f t="shared" si="595"/>
        <v>5.3718096134563727E-4</v>
      </c>
      <c r="AU421" s="13">
        <f t="shared" si="596"/>
        <v>3.0362670862488195E-4</v>
      </c>
      <c r="AV421" s="13">
        <f t="shared" si="597"/>
        <v>1.2871246119665881E-4</v>
      </c>
      <c r="AW421" s="13">
        <f t="shared" si="598"/>
        <v>1.8584725200606574E-6</v>
      </c>
      <c r="AX421" s="13">
        <f t="shared" si="599"/>
        <v>2.4531702429427594E-3</v>
      </c>
      <c r="AY421" s="13">
        <f t="shared" si="600"/>
        <v>2.2174534590022883E-3</v>
      </c>
      <c r="AZ421" s="13">
        <f t="shared" si="601"/>
        <v>1.0021929495082221E-3</v>
      </c>
      <c r="BA421" s="13">
        <f t="shared" si="602"/>
        <v>3.0196521268317143E-4</v>
      </c>
      <c r="BB421" s="13">
        <f t="shared" si="603"/>
        <v>6.8237600640328223E-5</v>
      </c>
      <c r="BC421" s="13">
        <f t="shared" si="604"/>
        <v>1.233617634236429E-5</v>
      </c>
      <c r="BD421" s="13">
        <f t="shared" si="605"/>
        <v>5.6291776409006714E-5</v>
      </c>
      <c r="BE421" s="13">
        <f t="shared" si="606"/>
        <v>9.5452117760650928E-5</v>
      </c>
      <c r="BF421" s="13">
        <f t="shared" si="607"/>
        <v>8.0927511674115465E-5</v>
      </c>
      <c r="BG421" s="13">
        <f t="shared" si="608"/>
        <v>4.5742041834954822E-5</v>
      </c>
      <c r="BH421" s="13">
        <f t="shared" si="609"/>
        <v>1.9390819771429967E-5</v>
      </c>
      <c r="BI421" s="13">
        <f t="shared" si="610"/>
        <v>6.5760753359417791E-6</v>
      </c>
      <c r="BJ421" s="14">
        <f t="shared" si="611"/>
        <v>0.55878009283451324</v>
      </c>
      <c r="BK421" s="14">
        <f t="shared" si="612"/>
        <v>0.24224022933775796</v>
      </c>
      <c r="BL421" s="14">
        <f t="shared" si="613"/>
        <v>0.19015577459282973</v>
      </c>
      <c r="BM421" s="14">
        <f t="shared" si="614"/>
        <v>0.47957193391621677</v>
      </c>
      <c r="BN421" s="14">
        <f t="shared" si="615"/>
        <v>0.51853487379492347</v>
      </c>
    </row>
    <row r="422" spans="1:66" x14ac:dyDescent="0.25">
      <c r="A422" t="s">
        <v>99</v>
      </c>
      <c r="B422" t="s">
        <v>109</v>
      </c>
      <c r="C422" t="s">
        <v>102</v>
      </c>
      <c r="D422" s="11">
        <v>44444</v>
      </c>
      <c r="E422" s="10">
        <f>VLOOKUP(A422,home!$A$2:$E$405,3,FALSE)</f>
        <v>1.3478000000000001</v>
      </c>
      <c r="F422" s="10">
        <f>VLOOKUP(B422,home!$B$2:$E$405,3,FALSE)</f>
        <v>0.9355</v>
      </c>
      <c r="G422" s="10">
        <f>VLOOKUP(C422,away!$B$2:$E$405,4,FALSE)</f>
        <v>1</v>
      </c>
      <c r="H422" s="10">
        <f>VLOOKUP(A422,away!$A$2:$E$405,3,FALSE)</f>
        <v>1.2736000000000001</v>
      </c>
      <c r="I422" s="10">
        <f>VLOOKUP(C422,away!$B$2:$E$405,3,FALSE)</f>
        <v>0.751</v>
      </c>
      <c r="J422" s="10">
        <f>VLOOKUP(B422,home!$B$2:$E$405,4,FALSE)</f>
        <v>0.81930000000000003</v>
      </c>
      <c r="K422" s="12">
        <f t="shared" si="560"/>
        <v>1.2608669000000001</v>
      </c>
      <c r="L422" s="12">
        <f t="shared" si="561"/>
        <v>0.78363882048000011</v>
      </c>
      <c r="M422" s="13">
        <f t="shared" si="562"/>
        <v>0.12944415576275711</v>
      </c>
      <c r="N422" s="13">
        <f t="shared" si="563"/>
        <v>0.1632118513997047</v>
      </c>
      <c r="O422" s="13">
        <f t="shared" si="564"/>
        <v>0.1014374655399564</v>
      </c>
      <c r="P422" s="13">
        <f t="shared" si="565"/>
        <v>0.12789914271922165</v>
      </c>
      <c r="Q422" s="13">
        <f t="shared" si="566"/>
        <v>0.10289421055880321</v>
      </c>
      <c r="R422" s="13">
        <f t="shared" si="567"/>
        <v>3.974516792410604E-2</v>
      </c>
      <c r="S422" s="13">
        <f t="shared" si="568"/>
        <v>3.1593142641164945E-2</v>
      </c>
      <c r="T422" s="13">
        <f t="shared" si="569"/>
        <v>8.0631897796521329E-2</v>
      </c>
      <c r="U422" s="13">
        <f t="shared" si="570"/>
        <v>5.0113366670447017E-2</v>
      </c>
      <c r="V422" s="13">
        <f t="shared" si="571"/>
        <v>3.4684505331454545E-3</v>
      </c>
      <c r="W422" s="13">
        <f t="shared" si="572"/>
        <v>4.3245301431741837E-2</v>
      </c>
      <c r="X422" s="13">
        <f t="shared" si="573"/>
        <v>3.3888697005272236E-2</v>
      </c>
      <c r="Y422" s="13">
        <f t="shared" si="574"/>
        <v>1.3278249274407822E-2</v>
      </c>
      <c r="Z422" s="13">
        <f t="shared" si="575"/>
        <v>1.0381952170608664E-2</v>
      </c>
      <c r="AA422" s="13">
        <f t="shared" si="576"/>
        <v>1.3090259849303619E-2</v>
      </c>
      <c r="AB422" s="13">
        <f t="shared" si="577"/>
        <v>8.2525376781929644E-3</v>
      </c>
      <c r="AC422" s="13">
        <f t="shared" si="578"/>
        <v>2.1419074848306343E-4</v>
      </c>
      <c r="AD422" s="13">
        <f t="shared" si="579"/>
        <v>1.3631642288951482E-2</v>
      </c>
      <c r="AE422" s="13">
        <f t="shared" si="580"/>
        <v>1.068228408451923E-2</v>
      </c>
      <c r="AF422" s="13">
        <f t="shared" si="581"/>
        <v>4.1855262500124632E-3</v>
      </c>
      <c r="AG422" s="13">
        <f t="shared" si="582"/>
        <v>1.0933136178826149E-3</v>
      </c>
      <c r="AH422" s="13">
        <f t="shared" si="583"/>
        <v>2.0339251883138873E-3</v>
      </c>
      <c r="AI422" s="13">
        <f t="shared" si="584"/>
        <v>2.5645089470212475E-3</v>
      </c>
      <c r="AJ422" s="13">
        <f t="shared" si="585"/>
        <v>1.6167522230264731E-3</v>
      </c>
      <c r="AK422" s="13">
        <f t="shared" si="586"/>
        <v>6.7950312117183269E-4</v>
      </c>
      <c r="AL422" s="13">
        <f t="shared" si="587"/>
        <v>8.4653688528297657E-6</v>
      </c>
      <c r="AM422" s="13">
        <f t="shared" si="588"/>
        <v>3.4375373109558289E-3</v>
      </c>
      <c r="AN422" s="13">
        <f t="shared" si="589"/>
        <v>2.6937876837134175E-3</v>
      </c>
      <c r="AO422" s="13">
        <f t="shared" si="590"/>
        <v>1.0554783015443668E-3</v>
      </c>
      <c r="AP422" s="13">
        <f t="shared" si="591"/>
        <v>2.7570459042148719E-4</v>
      </c>
      <c r="AQ422" s="13">
        <f t="shared" si="592"/>
        <v>5.4013205009703928E-5</v>
      </c>
      <c r="AR422" s="13">
        <f t="shared" si="593"/>
        <v>3.1877254710297142E-4</v>
      </c>
      <c r="AS422" s="13">
        <f t="shared" si="594"/>
        <v>4.0192975327082758E-4</v>
      </c>
      <c r="AT422" s="13">
        <f t="shared" si="595"/>
        <v>2.5338996101217676E-4</v>
      </c>
      <c r="AU422" s="13">
        <f t="shared" si="596"/>
        <v>1.0649700487751474E-4</v>
      </c>
      <c r="AV422" s="13">
        <f t="shared" si="597"/>
        <v>3.3569637099799251E-5</v>
      </c>
      <c r="AW422" s="13">
        <f t="shared" si="598"/>
        <v>2.3234245358526669E-7</v>
      </c>
      <c r="AX422" s="13">
        <f t="shared" si="599"/>
        <v>7.2237950214986866E-4</v>
      </c>
      <c r="AY422" s="13">
        <f t="shared" si="600"/>
        <v>5.6608462100365292E-4</v>
      </c>
      <c r="AZ422" s="13">
        <f t="shared" si="601"/>
        <v>2.2180294234758519E-4</v>
      </c>
      <c r="BA422" s="13">
        <f t="shared" si="602"/>
        <v>5.7937798706751715E-5</v>
      </c>
      <c r="BB422" s="13">
        <f t="shared" si="603"/>
        <v>1.1350577059941645E-5</v>
      </c>
      <c r="BC422" s="13">
        <f t="shared" si="604"/>
        <v>1.7789505638040038E-6</v>
      </c>
      <c r="BD422" s="13">
        <f t="shared" si="605"/>
        <v>4.1633757135529612E-5</v>
      </c>
      <c r="BE422" s="13">
        <f t="shared" si="606"/>
        <v>5.2494626294828108E-5</v>
      </c>
      <c r="BF422" s="13">
        <f t="shared" si="607"/>
        <v>3.3094368361509215E-5</v>
      </c>
      <c r="BG422" s="13">
        <f t="shared" si="608"/>
        <v>1.3909197881144738E-5</v>
      </c>
      <c r="BH422" s="13">
        <f t="shared" si="609"/>
        <v>4.384411803471387E-6</v>
      </c>
      <c r="BI422" s="13">
        <f t="shared" si="610"/>
        <v>1.1056319437932743E-6</v>
      </c>
      <c r="BJ422" s="14">
        <f t="shared" si="611"/>
        <v>0.47584082919129328</v>
      </c>
      <c r="BK422" s="14">
        <f t="shared" si="612"/>
        <v>0.29319363239462876</v>
      </c>
      <c r="BL422" s="14">
        <f t="shared" si="613"/>
        <v>0.22079426803832311</v>
      </c>
      <c r="BM422" s="14">
        <f t="shared" si="614"/>
        <v>0.33501283561175443</v>
      </c>
      <c r="BN422" s="14">
        <f t="shared" si="615"/>
        <v>0.66463199390454908</v>
      </c>
    </row>
    <row r="423" spans="1:66" x14ac:dyDescent="0.25">
      <c r="A423" t="s">
        <v>99</v>
      </c>
      <c r="B423" t="s">
        <v>101</v>
      </c>
      <c r="C423" t="s">
        <v>112</v>
      </c>
      <c r="D423" s="11">
        <v>44444</v>
      </c>
      <c r="E423" s="10">
        <f>VLOOKUP(A423,home!$A$2:$E$405,3,FALSE)</f>
        <v>1.3478000000000001</v>
      </c>
      <c r="F423" s="10">
        <f>VLOOKUP(B423,home!$B$2:$E$405,3,FALSE)</f>
        <v>1.0323</v>
      </c>
      <c r="G423" s="10">
        <f>VLOOKUP(C423,away!$B$2:$E$405,4,FALSE)</f>
        <v>1.3226</v>
      </c>
      <c r="H423" s="10">
        <f>VLOOKUP(A423,away!$A$2:$E$405,3,FALSE)</f>
        <v>1.2736000000000001</v>
      </c>
      <c r="I423" s="10">
        <f>VLOOKUP(C423,away!$B$2:$E$405,3,FALSE)</f>
        <v>0.71689999999999998</v>
      </c>
      <c r="J423" s="10">
        <f>VLOOKUP(B423,home!$B$2:$E$405,4,FALSE)</f>
        <v>0.85350000000000004</v>
      </c>
      <c r="K423" s="12">
        <f t="shared" si="560"/>
        <v>1.8401782690440003</v>
      </c>
      <c r="L423" s="12">
        <f t="shared" si="561"/>
        <v>0.77928291744000011</v>
      </c>
      <c r="M423" s="13">
        <f t="shared" si="562"/>
        <v>7.2842100563892564E-2</v>
      </c>
      <c r="N423" s="13">
        <f t="shared" si="563"/>
        <v>0.13404245052919281</v>
      </c>
      <c r="O423" s="13">
        <f t="shared" si="564"/>
        <v>5.6764604639888076E-2</v>
      </c>
      <c r="P423" s="13">
        <f t="shared" si="565"/>
        <v>0.10445699190919626</v>
      </c>
      <c r="Q423" s="13">
        <f t="shared" si="566"/>
        <v>0.12333100229661305</v>
      </c>
      <c r="R423" s="13">
        <f t="shared" si="567"/>
        <v>2.2117843355550074E-2</v>
      </c>
      <c r="S423" s="13">
        <f t="shared" si="568"/>
        <v>3.7448340569020293E-2</v>
      </c>
      <c r="T423" s="13">
        <f t="shared" si="569"/>
        <v>9.6109743280503979E-2</v>
      </c>
      <c r="U423" s="13">
        <f t="shared" si="570"/>
        <v>4.0700774701002466E-2</v>
      </c>
      <c r="V423" s="13">
        <f t="shared" si="571"/>
        <v>5.9668500275848087E-3</v>
      </c>
      <c r="W423" s="13">
        <f t="shared" si="572"/>
        <v>7.5650343441881027E-2</v>
      </c>
      <c r="X423" s="13">
        <f t="shared" si="573"/>
        <v>5.8953020342727029E-2</v>
      </c>
      <c r="Y423" s="13">
        <f t="shared" si="574"/>
        <v>2.2970540842289996E-2</v>
      </c>
      <c r="Z423" s="13">
        <f t="shared" si="575"/>
        <v>5.745352499197995E-3</v>
      </c>
      <c r="AA423" s="13">
        <f t="shared" si="576"/>
        <v>1.0572472817021785E-2</v>
      </c>
      <c r="AB423" s="13">
        <f t="shared" si="577"/>
        <v>9.7276173639709498E-3</v>
      </c>
      <c r="AC423" s="13">
        <f t="shared" si="578"/>
        <v>5.3478620213261142E-4</v>
      </c>
      <c r="AD423" s="13">
        <f t="shared" si="579"/>
        <v>3.4802529511866187E-2</v>
      </c>
      <c r="AE423" s="13">
        <f t="shared" si="580"/>
        <v>2.7121016732298789E-2</v>
      </c>
      <c r="AF423" s="13">
        <f t="shared" si="581"/>
        <v>1.0567472521542429E-2</v>
      </c>
      <c r="AG423" s="13">
        <f t="shared" si="582"/>
        <v>2.7450169388515393E-3</v>
      </c>
      <c r="AH423" s="13">
        <f t="shared" si="583"/>
        <v>1.119313764324052E-3</v>
      </c>
      <c r="AI423" s="13">
        <f t="shared" si="584"/>
        <v>2.0597368653509579E-3</v>
      </c>
      <c r="AJ423" s="13">
        <f t="shared" si="585"/>
        <v>1.8951415097838208E-3</v>
      </c>
      <c r="AK423" s="13">
        <f t="shared" si="586"/>
        <v>1.1624660743558084E-3</v>
      </c>
      <c r="AL423" s="13">
        <f t="shared" si="587"/>
        <v>3.0675753476009193E-5</v>
      </c>
      <c r="AM423" s="13">
        <f t="shared" si="588"/>
        <v>1.2808571703099722E-2</v>
      </c>
      <c r="AN423" s="13">
        <f t="shared" si="589"/>
        <v>9.9815011250309841E-3</v>
      </c>
      <c r="AO423" s="13">
        <f t="shared" si="590"/>
        <v>3.8892066585723938E-3</v>
      </c>
      <c r="AP423" s="13">
        <f t="shared" si="591"/>
        <v>1.0102641038064566E-3</v>
      </c>
      <c r="AQ423" s="13">
        <f t="shared" si="592"/>
        <v>1.968203895498006E-4</v>
      </c>
      <c r="AR423" s="13">
        <f t="shared" si="593"/>
        <v>1.7445241915863924E-4</v>
      </c>
      <c r="AS423" s="13">
        <f t="shared" si="594"/>
        <v>3.2102355071788306E-4</v>
      </c>
      <c r="AT423" s="13">
        <f t="shared" si="595"/>
        <v>2.9537028094119651E-4</v>
      </c>
      <c r="AU423" s="13">
        <f t="shared" si="596"/>
        <v>1.8117799076980374E-4</v>
      </c>
      <c r="AV423" s="13">
        <f t="shared" si="597"/>
        <v>8.3349950360911824E-5</v>
      </c>
      <c r="AW423" s="13">
        <f t="shared" si="598"/>
        <v>1.2219341210671097E-6</v>
      </c>
      <c r="AX423" s="13">
        <f t="shared" si="599"/>
        <v>3.9283425509226734E-3</v>
      </c>
      <c r="AY423" s="13">
        <f t="shared" si="600"/>
        <v>3.061290243786713E-3</v>
      </c>
      <c r="AZ423" s="13">
        <f t="shared" si="601"/>
        <v>1.1928055961543595E-3</v>
      </c>
      <c r="BA423" s="13">
        <f t="shared" si="602"/>
        <v>3.0984434163664262E-4</v>
      </c>
      <c r="BB423" s="13">
        <f t="shared" si="603"/>
        <v>6.0364100625719725E-5</v>
      </c>
      <c r="BC423" s="13">
        <f t="shared" si="604"/>
        <v>9.4081424888505224E-6</v>
      </c>
      <c r="BD423" s="13">
        <f t="shared" si="605"/>
        <v>2.2657965026068354E-5</v>
      </c>
      <c r="BE423" s="13">
        <f t="shared" si="606"/>
        <v>4.1694694861729954E-5</v>
      </c>
      <c r="BF423" s="13">
        <f t="shared" si="607"/>
        <v>3.8362835709488011E-5</v>
      </c>
      <c r="BG423" s="13">
        <f t="shared" si="608"/>
        <v>2.3531485537168341E-5</v>
      </c>
      <c r="BH423" s="13">
        <f t="shared" si="609"/>
        <v>1.082553208095509E-5</v>
      </c>
      <c r="BI423" s="13">
        <f t="shared" si="610"/>
        <v>3.9841817772424439E-6</v>
      </c>
      <c r="BJ423" s="14">
        <f t="shared" si="611"/>
        <v>0.622741555393441</v>
      </c>
      <c r="BK423" s="14">
        <f t="shared" si="612"/>
        <v>0.22434103526908927</v>
      </c>
      <c r="BL423" s="14">
        <f t="shared" si="613"/>
        <v>0.1473164019781891</v>
      </c>
      <c r="BM423" s="14">
        <f t="shared" si="614"/>
        <v>0.48352928353591901</v>
      </c>
      <c r="BN423" s="14">
        <f t="shared" si="615"/>
        <v>0.51355499329433285</v>
      </c>
    </row>
    <row r="424" spans="1:66" x14ac:dyDescent="0.25">
      <c r="A424" t="s">
        <v>99</v>
      </c>
      <c r="B424" t="s">
        <v>119</v>
      </c>
      <c r="C424" t="s">
        <v>120</v>
      </c>
      <c r="D424" s="11">
        <v>44444</v>
      </c>
      <c r="E424" s="10">
        <f>VLOOKUP(A424,home!$A$2:$E$405,3,FALSE)</f>
        <v>1.3478000000000001</v>
      </c>
      <c r="F424" s="10">
        <f>VLOOKUP(B424,home!$B$2:$E$405,3,FALSE)</f>
        <v>0.8387</v>
      </c>
      <c r="G424" s="10">
        <f>VLOOKUP(C424,away!$B$2:$E$405,4,FALSE)</f>
        <v>1.6452</v>
      </c>
      <c r="H424" s="10">
        <f>VLOOKUP(A424,away!$A$2:$E$405,3,FALSE)</f>
        <v>1.2736000000000001</v>
      </c>
      <c r="I424" s="10">
        <f>VLOOKUP(C424,away!$B$2:$E$405,3,FALSE)</f>
        <v>1.0241</v>
      </c>
      <c r="J424" s="10">
        <f>VLOOKUP(B424,home!$B$2:$E$405,4,FALSE)</f>
        <v>1.4338</v>
      </c>
      <c r="K424" s="12">
        <f t="shared" ref="K424:K462" si="616">E424*F424*G424</f>
        <v>1.859733849672</v>
      </c>
      <c r="L424" s="12">
        <f t="shared" ref="L424:L462" si="617">H424*I424*J424</f>
        <v>1.8700963930880001</v>
      </c>
      <c r="M424" s="13">
        <f t="shared" ref="M424:M462" si="618">_xlfn.POISSON.DIST(0,K424,FALSE) * _xlfn.POISSON.DIST(0,L424,FALSE)</f>
        <v>2.3996909140027171E-2</v>
      </c>
      <c r="N424" s="13">
        <f t="shared" ref="N424:N462" si="619">_xlfn.POISSON.DIST(1,K424,FALSE) * _xlfn.POISSON.DIST(0,L424,FALSE)</f>
        <v>4.4627864215211935E-2</v>
      </c>
      <c r="O424" s="13">
        <f t="shared" ref="O424:O462" si="620">_xlfn.POISSON.DIST(0,K424,FALSE) * _xlfn.POISSON.DIST(1,L424,FALSE)</f>
        <v>4.4876533228025275E-2</v>
      </c>
      <c r="P424" s="13">
        <f t="shared" ref="P424:P462" si="621">_xlfn.POISSON.DIST(1,K424,FALSE) * _xlfn.POISSON.DIST(1,L424,FALSE)</f>
        <v>8.3458407900088863E-2</v>
      </c>
      <c r="Q424" s="13">
        <f t="shared" ref="Q424:Q462" si="622">_xlfn.POISSON.DIST(2,K424,FALSE) * _xlfn.POISSON.DIST(0,L424,FALSE)</f>
        <v>4.1497974859797691E-2</v>
      </c>
      <c r="R424" s="13">
        <f t="shared" ref="R424:R462" si="623">_xlfn.POISSON.DIST(0,K424,FALSE) * _xlfn.POISSON.DIST(2,L424,FALSE)</f>
        <v>4.1961721462011929E-2</v>
      </c>
      <c r="S424" s="13">
        <f t="shared" ref="S424:S462" si="624">_xlfn.POISSON.DIST(2,K424,FALSE) * _xlfn.POISSON.DIST(2,L424,FALSE)</f>
        <v>7.2564614556957591E-2</v>
      </c>
      <c r="T424" s="13">
        <f t="shared" ref="T424:T462" si="625">_xlfn.POISSON.DIST(2,K424,FALSE) * _xlfn.POISSON.DIST(1,L424,FALSE)</f>
        <v>7.7605213105764168E-2</v>
      </c>
      <c r="U424" s="13">
        <f t="shared" ref="U424:U462" si="626">_xlfn.POISSON.DIST(1,K424,FALSE) * _xlfn.POISSON.DIST(2,L424,FALSE)</f>
        <v>7.8037633793411623E-2</v>
      </c>
      <c r="V424" s="13">
        <f t="shared" ref="V424:V462" si="627">_xlfn.POISSON.DIST(3,K424,FALSE) * _xlfn.POISSON.DIST(3,L424,FALSE)</f>
        <v>2.8041237243737773E-2</v>
      </c>
      <c r="W424" s="13">
        <f t="shared" ref="W424:W462" si="628">_xlfn.POISSON.DIST(3,K424,FALSE) * _xlfn.POISSON.DIST(0,L424,FALSE)</f>
        <v>2.5725062846534471E-2</v>
      </c>
      <c r="X424" s="13">
        <f t="shared" ref="X424:X462" si="629">_xlfn.POISSON.DIST(3,K424,FALSE) * _xlfn.POISSON.DIST(1,L424,FALSE)</f>
        <v>4.8108347241266239E-2</v>
      </c>
      <c r="Y424" s="13">
        <f t="shared" ref="Y424:Y462" si="630">_xlfn.POISSON.DIST(3,K424,FALSE) * _xlfn.POISSON.DIST(2,L424,FALSE)</f>
        <v>4.498362332665852E-2</v>
      </c>
      <c r="Z424" s="13">
        <f t="shared" ref="Z424:Z462" si="631">_xlfn.POISSON.DIST(0,K424,FALSE) * _xlfn.POISSON.DIST(3,L424,FALSE)</f>
        <v>2.6157487984623945E-2</v>
      </c>
      <c r="AA424" s="13">
        <f t="shared" ref="AA424:AA462" si="632">_xlfn.POISSON.DIST(1,K424,FALSE) * _xlfn.POISSON.DIST(3,L424,FALSE)</f>
        <v>4.8645965827393771E-2</v>
      </c>
      <c r="AB424" s="13">
        <f t="shared" ref="AB424:AB462" si="633">_xlfn.POISSON.DIST(2,K424,FALSE) * _xlfn.POISSON.DIST(3,L424,FALSE)</f>
        <v>4.5234274649595792E-2</v>
      </c>
      <c r="AC424" s="13">
        <f t="shared" ref="AC424:AC462" si="634">_xlfn.POISSON.DIST(4,K424,FALSE) * _xlfn.POISSON.DIST(4,L424,FALSE)</f>
        <v>6.0952563782667992E-3</v>
      </c>
      <c r="AD424" s="13">
        <f t="shared" ref="AD424:AD462" si="635">_xlfn.POISSON.DIST(4,K424,FALSE) * _xlfn.POISSON.DIST(0,L424,FALSE)</f>
        <v>1.1960442540159924E-2</v>
      </c>
      <c r="AE424" s="13">
        <f t="shared" ref="AE424:AE462" si="636">_xlfn.POISSON.DIST(4,K424,FALSE) * _xlfn.POISSON.DIST(1,L424,FALSE)</f>
        <v>2.236718045408935E-2</v>
      </c>
      <c r="AF424" s="13">
        <f t="shared" ref="AF424:AF462" si="637">_xlfn.POISSON.DIST(4,K424,FALSE) * _xlfn.POISSON.DIST(2,L424,FALSE)</f>
        <v>2.0914391745370457E-2</v>
      </c>
      <c r="AG424" s="13">
        <f t="shared" ref="AG424:AG462" si="638">_xlfn.POISSON.DIST(4,K424,FALSE) * _xlfn.POISSON.DIST(3,L424,FALSE)</f>
        <v>1.3037309522215578E-2</v>
      </c>
      <c r="AH424" s="13">
        <f t="shared" ref="AH424:AH462" si="639">_xlfn.POISSON.DIST(0,K424,FALSE) * _xlfn.POISSON.DIST(4,L424,FALSE)</f>
        <v>1.2229255983071988E-2</v>
      </c>
      <c r="AI424" s="13">
        <f t="shared" ref="AI424:AI462" si="640">_xlfn.POISSON.DIST(1,K424,FALSE) * _xlfn.POISSON.DIST(4,L424,FALSE)</f>
        <v>2.2743161308022806E-2</v>
      </c>
      <c r="AJ424" s="13">
        <f t="shared" ref="AJ424:AJ462" si="641">_xlfn.POISSON.DIST(2,K424,FALSE) * _xlfn.POISSON.DIST(4,L424,FALSE)</f>
        <v>2.1148113466540268E-2</v>
      </c>
      <c r="AK424" s="13">
        <f t="shared" ref="AK424:AK462" si="642">_xlfn.POISSON.DIST(3,K424,FALSE) * _xlfn.POISSON.DIST(4,L424,FALSE)</f>
        <v>1.310995415680973E-2</v>
      </c>
      <c r="AL424" s="13">
        <f t="shared" ref="AL424:AL462" si="643">_xlfn.POISSON.DIST(5,K424,FALSE) * _xlfn.POISSON.DIST(5,L424,FALSE)</f>
        <v>8.4794319152459456E-4</v>
      </c>
      <c r="AM424" s="13">
        <f t="shared" ref="AM424:AM462" si="644">_xlfn.POISSON.DIST(5,K424,FALSE) * _xlfn.POISSON.DIST(0,L424,FALSE)</f>
        <v>4.4486479697984733E-3</v>
      </c>
      <c r="AN424" s="13">
        <f t="shared" ref="AN424:AN462" si="645">_xlfn.POISSON.DIST(5,K424,FALSE) * _xlfn.POISSON.DIST(1,L424,FALSE)</f>
        <v>8.3194005224383801E-3</v>
      </c>
      <c r="AO424" s="13">
        <f t="shared" ref="AO424:AO462" si="646">_xlfn.POISSON.DIST(5,K424,FALSE) * _xlfn.POISSON.DIST(2,L424,FALSE)</f>
        <v>7.7790404548332198E-3</v>
      </c>
      <c r="AP424" s="13">
        <f t="shared" ref="AP424:AP462" si="647">_xlfn.POISSON.DIST(5,K424,FALSE) * _xlfn.POISSON.DIST(3,L424,FALSE)</f>
        <v>4.8491851654230795E-3</v>
      </c>
      <c r="AQ424" s="13">
        <f t="shared" ref="AQ424:AQ462" si="648">_xlfn.POISSON.DIST(5,K424,FALSE) * _xlfn.POISSON.DIST(4,L424,FALSE)</f>
        <v>2.2671109218183852E-3</v>
      </c>
      <c r="AR424" s="13">
        <f t="shared" ref="AR424:AR462" si="649">_xlfn.POISSON.DIST(0,K424,FALSE) * _xlfn.POISSON.DIST(5,L424,FALSE)</f>
        <v>4.5739775008185532E-3</v>
      </c>
      <c r="AS424" s="13">
        <f t="shared" ref="AS424:AS462" si="650">_xlfn.POISSON.DIST(1,K424,FALSE) * _xlfn.POISSON.DIST(5,L424,FALSE)</f>
        <v>8.5063807859104019E-3</v>
      </c>
      <c r="AT424" s="13">
        <f t="shared" ref="AT424:AT462" si="651">_xlfn.POISSON.DIST(2,K424,FALSE) * _xlfn.POISSON.DIST(5,L424,FALSE)</f>
        <v>7.9098021428785428E-3</v>
      </c>
      <c r="AU424" s="13">
        <f t="shared" ref="AU424:AU462" si="652">_xlfn.POISSON.DIST(3,K424,FALSE) * _xlfn.POISSON.DIST(5,L424,FALSE)</f>
        <v>4.903375596439781E-3</v>
      </c>
      <c r="AV424" s="13">
        <f t="shared" ref="AV424:AV462" si="653">_xlfn.POISSON.DIST(4,K424,FALSE) * _xlfn.POISSON.DIST(5,L424,FALSE)</f>
        <v>2.2797433935886732E-3</v>
      </c>
      <c r="AW424" s="13">
        <f t="shared" ref="AW424:AW462" si="654">_xlfn.POISSON.DIST(6,K424,FALSE) * _xlfn.POISSON.DIST(6,L424,FALSE)</f>
        <v>8.1917944262247761E-5</v>
      </c>
      <c r="AX424" s="13">
        <f t="shared" ref="AX424:AX462" si="655">_xlfn.POISSON.DIST(6,K424,FALSE) * _xlfn.POISSON.DIST(0,L424,FALSE)</f>
        <v>1.3788835357848087E-3</v>
      </c>
      <c r="AY424" s="13">
        <f t="shared" ref="AY424:AY462" si="656">_xlfn.POISSON.DIST(6,K424,FALSE) * _xlfn.POISSON.DIST(1,L424,FALSE)</f>
        <v>2.578645126759599E-3</v>
      </c>
      <c r="AZ424" s="13">
        <f t="shared" ref="AZ424:AZ462" si="657">_xlfn.POISSON.DIST(6,K424,FALSE) * _xlfn.POISSON.DIST(2,L424,FALSE)</f>
        <v>2.4111574753035376E-3</v>
      </c>
      <c r="BA424" s="13">
        <f t="shared" ref="BA424:BA462" si="658">_xlfn.POISSON.DIST(6,K424,FALSE) * _xlfn.POISSON.DIST(3,L424,FALSE)</f>
        <v>1.5030322992441048E-3</v>
      </c>
      <c r="BB424" s="13">
        <f t="shared" ref="BB424:BB462" si="659">_xlfn.POISSON.DIST(6,K424,FALSE) * _xlfn.POISSON.DIST(4,L424,FALSE)</f>
        <v>7.0270382037779125E-4</v>
      </c>
      <c r="BC424" s="13">
        <f t="shared" ref="BC424:BC462" si="660">_xlfn.POISSON.DIST(6,K424,FALSE) * _xlfn.POISSON.DIST(5,L424,FALSE)</f>
        <v>2.6282477597953301E-4</v>
      </c>
      <c r="BD424" s="13">
        <f t="shared" ref="BD424:BD462" si="661">_xlfn.POISSON.DIST(0,K424,FALSE) * _xlfn.POISSON.DIST(6,L424,FALSE)</f>
        <v>1.4256298043910742E-3</v>
      </c>
      <c r="BE424" s="13">
        <f t="shared" ref="BE424:BE462" si="662">_xlfn.POISSON.DIST(1,K424,FALSE) * _xlfn.POISSON.DIST(6,L424,FALSE)</f>
        <v>2.6512920043273527E-3</v>
      </c>
      <c r="BF424" s="13">
        <f t="shared" ref="BF424:BF462" si="663">_xlfn.POISSON.DIST(2,K424,FALSE) * _xlfn.POISSON.DIST(6,L424,FALSE)</f>
        <v>2.4653487429061507E-3</v>
      </c>
      <c r="BG424" s="13">
        <f t="shared" ref="BG424:BG462" si="664">_xlfn.POISSON.DIST(3,K424,FALSE) * _xlfn.POISSON.DIST(6,L424,FALSE)</f>
        <v>1.5282975028096267E-3</v>
      </c>
      <c r="BH424" s="13">
        <f t="shared" ref="BH424:BH462" si="665">_xlfn.POISSON.DIST(4,K424,FALSE) * _xlfn.POISSON.DIST(6,L424,FALSE)</f>
        <v>7.1055664958606277E-4</v>
      </c>
      <c r="BI424" s="13">
        <f t="shared" ref="BI424:BI462" si="666">_xlfn.POISSON.DIST(5,K424,FALSE) * _xlfn.POISSON.DIST(6,L424,FALSE)</f>
        <v>2.6428925066894536E-4</v>
      </c>
      <c r="BJ424" s="14">
        <f t="shared" ref="BJ424:BJ462" si="667">SUM(N424,Q424,T424,W424,X424,Y424,AD424,AE424,AF424,AG424,AM424,AN424,AO424,AP424,AQ424,AX424,AY424,AZ424,BA424,BB424,BC424)</f>
        <v>0.38732804192482928</v>
      </c>
      <c r="BK424" s="14">
        <f t="shared" ref="BK424:BK462" si="668">SUM(M424,P424,S424,V424,AC424,AL424,AY424)</f>
        <v>0.2175830135373624</v>
      </c>
      <c r="BL424" s="14">
        <f t="shared" ref="BL424:BL462" si="669">SUM(O424,R424,U424,AA424,AB424,AH424,AI424,AJ424,AK424,AR424,AS424,AT424,AU424,AV424,BD424,BE424,BF424,BG424,BH424,BI424)</f>
        <v>0.36520530724920841</v>
      </c>
      <c r="BM424" s="14">
        <f t="shared" ref="BM424:BM462" si="670">SUM(S424:BI424)</f>
        <v>0.71335771270836368</v>
      </c>
      <c r="BN424" s="14">
        <f t="shared" ref="BN424:BN462" si="671">SUM(M424:R424)</f>
        <v>0.28041941080516286</v>
      </c>
    </row>
    <row r="425" spans="1:66" x14ac:dyDescent="0.25">
      <c r="A425" t="s">
        <v>21</v>
      </c>
      <c r="B425" t="s">
        <v>271</v>
      </c>
      <c r="C425" t="s">
        <v>150</v>
      </c>
      <c r="D425" s="11">
        <v>44444</v>
      </c>
      <c r="E425" s="10">
        <f>VLOOKUP(A425,home!$A$2:$E$405,3,FALSE)</f>
        <v>1.3974</v>
      </c>
      <c r="F425" s="10">
        <f>VLOOKUP(B425,home!$B$2:$E$405,3,FALSE)</f>
        <v>0.75329999999999997</v>
      </c>
      <c r="G425" s="10">
        <f>VLOOKUP(C425,away!$B$2:$E$405,4,FALSE)</f>
        <v>0.90390000000000004</v>
      </c>
      <c r="H425" s="10">
        <f>VLOOKUP(A425,away!$A$2:$E$405,3,FALSE)</f>
        <v>1.3632</v>
      </c>
      <c r="I425" s="10">
        <f>VLOOKUP(C425,away!$B$2:$E$405,3,FALSE)</f>
        <v>0.84940000000000004</v>
      </c>
      <c r="J425" s="10">
        <f>VLOOKUP(B425,home!$B$2:$E$405,4,FALSE)</f>
        <v>1.1196999999999999</v>
      </c>
      <c r="K425" s="12">
        <f t="shared" si="616"/>
        <v>0.95150065753799995</v>
      </c>
      <c r="L425" s="12">
        <f t="shared" si="617"/>
        <v>1.2965029589759998</v>
      </c>
      <c r="M425" s="13">
        <f t="shared" si="618"/>
        <v>0.10560985200984084</v>
      </c>
      <c r="N425" s="13">
        <f t="shared" si="619"/>
        <v>0.10048784362985441</v>
      </c>
      <c r="O425" s="13">
        <f t="shared" si="620"/>
        <v>0.13692348562777609</v>
      </c>
      <c r="P425" s="13">
        <f t="shared" si="621"/>
        <v>0.13028278660722381</v>
      </c>
      <c r="Q425" s="13">
        <f t="shared" si="622"/>
        <v>4.7807124644191096E-2</v>
      </c>
      <c r="R425" s="13">
        <f t="shared" si="623"/>
        <v>8.8760852134859763E-2</v>
      </c>
      <c r="S425" s="13">
        <f t="shared" si="624"/>
        <v>4.0179974129122456E-2</v>
      </c>
      <c r="T425" s="13">
        <f t="shared" si="625"/>
        <v>6.1982078561328202E-2</v>
      </c>
      <c r="U425" s="13">
        <f t="shared" si="626"/>
        <v>8.4456009169952245E-2</v>
      </c>
      <c r="V425" s="13">
        <f t="shared" si="627"/>
        <v>5.5074396687709434E-3</v>
      </c>
      <c r="W425" s="13">
        <f t="shared" si="628"/>
        <v>1.5162836844649653E-2</v>
      </c>
      <c r="X425" s="13">
        <f t="shared" si="629"/>
        <v>1.9658662835558588E-2</v>
      </c>
      <c r="Y425" s="13">
        <f t="shared" si="630"/>
        <v>1.2743757267906617E-2</v>
      </c>
      <c r="Z425" s="13">
        <f t="shared" si="631"/>
        <v>3.8359569144692282E-2</v>
      </c>
      <c r="AA425" s="13">
        <f t="shared" si="632"/>
        <v>3.649915526404908E-2</v>
      </c>
      <c r="AB425" s="13">
        <f t="shared" si="633"/>
        <v>1.7364485116662123E-2</v>
      </c>
      <c r="AC425" s="13">
        <f t="shared" si="634"/>
        <v>4.2463165927679285E-4</v>
      </c>
      <c r="AD425" s="13">
        <f t="shared" si="635"/>
        <v>3.606862306956388E-3</v>
      </c>
      <c r="AE425" s="13">
        <f t="shared" si="636"/>
        <v>4.6763076535879583E-3</v>
      </c>
      <c r="AF425" s="13">
        <f t="shared" si="637"/>
        <v>3.0314233549794522E-3</v>
      </c>
      <c r="AG425" s="13">
        <f t="shared" si="638"/>
        <v>1.3100831165466038E-3</v>
      </c>
      <c r="AH425" s="13">
        <f t="shared" si="639"/>
        <v>1.24333237252845E-2</v>
      </c>
      <c r="AI425" s="13">
        <f t="shared" si="640"/>
        <v>1.1830315699991016E-2</v>
      </c>
      <c r="AJ425" s="13">
        <f t="shared" si="641"/>
        <v>5.6282765837117879E-3</v>
      </c>
      <c r="AK425" s="13">
        <f t="shared" si="642"/>
        <v>1.7851029567358318E-3</v>
      </c>
      <c r="AL425" s="13">
        <f t="shared" si="643"/>
        <v>2.0953422355738092E-5</v>
      </c>
      <c r="AM425" s="13">
        <f t="shared" si="644"/>
        <v>6.8638637134360635E-4</v>
      </c>
      <c r="AN425" s="13">
        <f t="shared" si="645"/>
        <v>8.8990196144778501E-4</v>
      </c>
      <c r="AO425" s="13">
        <f t="shared" si="646"/>
        <v>5.7688026310779986E-4</v>
      </c>
      <c r="AP425" s="13">
        <f t="shared" si="647"/>
        <v>2.4930898936470524E-4</v>
      </c>
      <c r="AQ425" s="13">
        <f t="shared" si="648"/>
        <v>8.0807460602664097E-5</v>
      </c>
      <c r="AR425" s="13">
        <f t="shared" si="649"/>
        <v>3.2239681999475692E-3</v>
      </c>
      <c r="AS425" s="13">
        <f t="shared" si="650"/>
        <v>3.0676078621317136E-3</v>
      </c>
      <c r="AT425" s="13">
        <f t="shared" si="651"/>
        <v>1.459415448943532E-3</v>
      </c>
      <c r="AU425" s="13">
        <f t="shared" si="652"/>
        <v>4.6287825309696213E-4</v>
      </c>
      <c r="AV425" s="13">
        <f t="shared" si="653"/>
        <v>1.1010724054545002E-4</v>
      </c>
      <c r="AW425" s="13">
        <f t="shared" si="654"/>
        <v>7.1801756957119385E-7</v>
      </c>
      <c r="AX425" s="13">
        <f t="shared" si="655"/>
        <v>1.0884951394309385E-4</v>
      </c>
      <c r="AY425" s="13">
        <f t="shared" si="656"/>
        <v>1.4112371691032052E-4</v>
      </c>
      <c r="AZ425" s="13">
        <f t="shared" si="657"/>
        <v>9.1483658277960968E-5</v>
      </c>
      <c r="BA425" s="13">
        <f t="shared" si="658"/>
        <v>3.9536277885108528E-5</v>
      </c>
      <c r="BB425" s="13">
        <f t="shared" si="659"/>
        <v>1.2814725316235148E-5</v>
      </c>
      <c r="BC425" s="13">
        <f t="shared" si="660"/>
        <v>3.3228658581927025E-6</v>
      </c>
      <c r="BD425" s="13">
        <f t="shared" si="661"/>
        <v>6.9664738514609167E-4</v>
      </c>
      <c r="BE425" s="13">
        <f t="shared" si="662"/>
        <v>6.6286044503863456E-4</v>
      </c>
      <c r="BF425" s="13">
        <f t="shared" si="663"/>
        <v>3.15356074655096E-4</v>
      </c>
      <c r="BG425" s="13">
        <f t="shared" si="664"/>
        <v>1.0002050413097551E-4</v>
      </c>
      <c r="BH425" s="13">
        <f t="shared" si="665"/>
        <v>2.379239386197635E-5</v>
      </c>
      <c r="BI425" s="13">
        <f t="shared" si="666"/>
        <v>4.5276956808147155E-6</v>
      </c>
      <c r="BJ425" s="14">
        <f t="shared" si="667"/>
        <v>0.27334739601961644</v>
      </c>
      <c r="BK425" s="14">
        <f t="shared" si="668"/>
        <v>0.28216676121350093</v>
      </c>
      <c r="BL425" s="14">
        <f t="shared" si="669"/>
        <v>0.40580818778220124</v>
      </c>
      <c r="BM425" s="14">
        <f t="shared" si="670"/>
        <v>0.38966956380692414</v>
      </c>
      <c r="BN425" s="14">
        <f t="shared" si="671"/>
        <v>0.60987194465374606</v>
      </c>
    </row>
    <row r="426" spans="1:66" x14ac:dyDescent="0.25">
      <c r="A426" t="s">
        <v>21</v>
      </c>
      <c r="B426" t="s">
        <v>152</v>
      </c>
      <c r="C426" t="s">
        <v>372</v>
      </c>
      <c r="D426" s="11">
        <v>44444</v>
      </c>
      <c r="E426" s="10">
        <f>VLOOKUP(A426,home!$A$2:$E$405,3,FALSE)</f>
        <v>1.3974</v>
      </c>
      <c r="F426" s="10">
        <f>VLOOKUP(B426,home!$B$2:$E$405,3,FALSE)</f>
        <v>0.75329999999999997</v>
      </c>
      <c r="G426" s="10">
        <f>VLOOKUP(C426,away!$B$2:$E$405,4,FALSE)</f>
        <v>1.5819000000000001</v>
      </c>
      <c r="H426" s="10">
        <f>VLOOKUP(A426,away!$A$2:$E$405,3,FALSE)</f>
        <v>1.3632</v>
      </c>
      <c r="I426" s="10">
        <f>VLOOKUP(C426,away!$B$2:$E$405,3,FALSE)</f>
        <v>0.65639999999999998</v>
      </c>
      <c r="J426" s="10">
        <f>VLOOKUP(B426,home!$B$2:$E$405,4,FALSE)</f>
        <v>1.0424</v>
      </c>
      <c r="K426" s="12">
        <f t="shared" si="616"/>
        <v>1.665205100298</v>
      </c>
      <c r="L426" s="12">
        <f t="shared" si="617"/>
        <v>0.93274418995199992</v>
      </c>
      <c r="M426" s="13">
        <f t="shared" si="618"/>
        <v>7.4426048047599058E-2</v>
      </c>
      <c r="N426" s="13">
        <f t="shared" si="619"/>
        <v>0.12393463480388593</v>
      </c>
      <c r="O426" s="13">
        <f t="shared" si="620"/>
        <v>6.9420463897486406E-2</v>
      </c>
      <c r="P426" s="13">
        <f t="shared" si="621"/>
        <v>0.11559931054714752</v>
      </c>
      <c r="Q426" s="13">
        <f t="shared" si="622"/>
        <v>0.10318829298950047</v>
      </c>
      <c r="R426" s="13">
        <f t="shared" si="623"/>
        <v>3.2375767182076506E-2</v>
      </c>
      <c r="S426" s="13">
        <f t="shared" si="624"/>
        <v>4.4887512334490218E-2</v>
      </c>
      <c r="T426" s="13">
        <f t="shared" si="625"/>
        <v>9.6248280757021243E-2</v>
      </c>
      <c r="U426" s="13">
        <f t="shared" si="626"/>
        <v>5.3912292637654395E-2</v>
      </c>
      <c r="V426" s="13">
        <f t="shared" si="627"/>
        <v>7.7466389108003563E-3</v>
      </c>
      <c r="W426" s="13">
        <f t="shared" si="628"/>
        <v>5.72765572590535E-2</v>
      </c>
      <c r="X426" s="13">
        <f t="shared" si="629"/>
        <v>5.3424376003835199E-2</v>
      </c>
      <c r="Y426" s="13">
        <f t="shared" si="630"/>
        <v>2.4915638159694161E-2</v>
      </c>
      <c r="Z426" s="13">
        <f t="shared" si="631"/>
        <v>1.0066102911440165E-2</v>
      </c>
      <c r="AA426" s="13">
        <f t="shared" si="632"/>
        <v>1.6762125908254707E-2</v>
      </c>
      <c r="AB426" s="13">
        <f t="shared" si="633"/>
        <v>1.3956188777131496E-2</v>
      </c>
      <c r="AC426" s="13">
        <f t="shared" si="634"/>
        <v>7.5200999905092694E-4</v>
      </c>
      <c r="AD426" s="13">
        <f t="shared" si="635"/>
        <v>2.3844303818821584E-2</v>
      </c>
      <c r="AE426" s="13">
        <f t="shared" si="636"/>
        <v>2.2240635850456117E-2</v>
      </c>
      <c r="AF426" s="13">
        <f t="shared" si="637"/>
        <v>1.037241193517555E-2</v>
      </c>
      <c r="AG426" s="13">
        <f t="shared" si="638"/>
        <v>3.2249356561079249E-3</v>
      </c>
      <c r="AH426" s="13">
        <f t="shared" si="639"/>
        <v>2.347274751526181E-3</v>
      </c>
      <c r="AI426" s="13">
        <f t="shared" si="640"/>
        <v>3.9086938880421168E-3</v>
      </c>
      <c r="AJ426" s="13">
        <f t="shared" si="641"/>
        <v>3.254388498935677E-3</v>
      </c>
      <c r="AK426" s="13">
        <f t="shared" si="642"/>
        <v>1.8064081089262803E-3</v>
      </c>
      <c r="AL426" s="13">
        <f t="shared" si="643"/>
        <v>4.6721189527220966E-5</v>
      </c>
      <c r="AM426" s="13">
        <f t="shared" si="644"/>
        <v>7.941131266431355E-3</v>
      </c>
      <c r="AN426" s="13">
        <f t="shared" si="645"/>
        <v>7.4070440504100128E-3</v>
      </c>
      <c r="AO426" s="13">
        <f t="shared" si="646"/>
        <v>3.4544386513692339E-3</v>
      </c>
      <c r="AP426" s="13">
        <f t="shared" si="647"/>
        <v>1.0740358605367585E-3</v>
      </c>
      <c r="AQ426" s="13">
        <f t="shared" si="648"/>
        <v>2.5045017717893948E-4</v>
      </c>
      <c r="AR426" s="13">
        <f t="shared" si="649"/>
        <v>4.3788137734141407E-4</v>
      </c>
      <c r="AS426" s="13">
        <f t="shared" si="650"/>
        <v>7.2916230287443571E-4</v>
      </c>
      <c r="AT426" s="13">
        <f t="shared" si="651"/>
        <v>6.0710239284577283E-4</v>
      </c>
      <c r="AU426" s="13">
        <f t="shared" si="652"/>
        <v>3.3698333365663358E-4</v>
      </c>
      <c r="AV426" s="13">
        <f t="shared" si="653"/>
        <v>1.4028659148011225E-4</v>
      </c>
      <c r="AW426" s="13">
        <f t="shared" si="654"/>
        <v>2.0157732403024608E-6</v>
      </c>
      <c r="AX426" s="13">
        <f t="shared" si="655"/>
        <v>2.2039353811662355E-3</v>
      </c>
      <c r="AY426" s="13">
        <f t="shared" si="656"/>
        <v>2.0557079218124527E-3</v>
      </c>
      <c r="AZ426" s="13">
        <f t="shared" si="657"/>
        <v>9.5872481015443257E-4</v>
      </c>
      <c r="BA426" s="13">
        <f t="shared" si="658"/>
        <v>2.9808166547812709E-4</v>
      </c>
      <c r="BB426" s="13">
        <f t="shared" si="659"/>
        <v>6.9508485401484658E-5</v>
      </c>
      <c r="BC426" s="13">
        <f t="shared" si="660"/>
        <v>1.2966727182119649E-5</v>
      </c>
      <c r="BD426" s="13">
        <f t="shared" si="661"/>
        <v>6.8071885100563851E-5</v>
      </c>
      <c r="BE426" s="13">
        <f t="shared" si="662"/>
        <v>1.1335365025635835E-4</v>
      </c>
      <c r="BF426" s="13">
        <f t="shared" si="663"/>
        <v>9.4378538272141821E-5</v>
      </c>
      <c r="BG426" s="13">
        <f t="shared" si="664"/>
        <v>5.2386541096480179E-5</v>
      </c>
      <c r="BH426" s="13">
        <f t="shared" si="665"/>
        <v>2.1808583855207398E-5</v>
      </c>
      <c r="BI426" s="13">
        <f t="shared" si="666"/>
        <v>7.2631530131935935E-6</v>
      </c>
      <c r="BJ426" s="14">
        <f t="shared" si="667"/>
        <v>0.54439609223067287</v>
      </c>
      <c r="BK426" s="14">
        <f t="shared" si="668"/>
        <v>0.24551394895042775</v>
      </c>
      <c r="BL426" s="14">
        <f t="shared" si="669"/>
        <v>0.2003522819998261</v>
      </c>
      <c r="BM426" s="14">
        <f t="shared" si="670"/>
        <v>0.47933021647609891</v>
      </c>
      <c r="BN426" s="14">
        <f t="shared" si="671"/>
        <v>0.51894451746769588</v>
      </c>
    </row>
    <row r="427" spans="1:66" x14ac:dyDescent="0.25">
      <c r="A427" t="s">
        <v>21</v>
      </c>
      <c r="B427" t="s">
        <v>275</v>
      </c>
      <c r="C427" t="s">
        <v>151</v>
      </c>
      <c r="D427" s="11">
        <v>44444</v>
      </c>
      <c r="E427" s="10">
        <f>VLOOKUP(A427,home!$A$2:$E$405,3,FALSE)</f>
        <v>1.3974</v>
      </c>
      <c r="F427" s="10">
        <f>VLOOKUP(B427,home!$B$2:$E$405,3,FALSE)</f>
        <v>0.71560000000000001</v>
      </c>
      <c r="G427" s="10">
        <f>VLOOKUP(C427,away!$B$2:$E$405,4,FALSE)</f>
        <v>1.2052</v>
      </c>
      <c r="H427" s="10">
        <f>VLOOKUP(A427,away!$A$2:$E$405,3,FALSE)</f>
        <v>1.3632</v>
      </c>
      <c r="I427" s="10">
        <f>VLOOKUP(C427,away!$B$2:$E$405,3,FALSE)</f>
        <v>0.69499999999999995</v>
      </c>
      <c r="J427" s="10">
        <f>VLOOKUP(B427,home!$B$2:$E$405,4,FALSE)</f>
        <v>1.0038</v>
      </c>
      <c r="K427" s="12">
        <f t="shared" si="616"/>
        <v>1.205175221088</v>
      </c>
      <c r="L427" s="12">
        <f t="shared" si="617"/>
        <v>0.95102421119999991</v>
      </c>
      <c r="M427" s="13">
        <f t="shared" si="618"/>
        <v>0.11576425592180904</v>
      </c>
      <c r="N427" s="13">
        <f t="shared" si="619"/>
        <v>0.13951621272465406</v>
      </c>
      <c r="O427" s="13">
        <f t="shared" si="620"/>
        <v>0.11009461017319336</v>
      </c>
      <c r="P427" s="13">
        <f t="shared" si="621"/>
        <v>0.13268329615607552</v>
      </c>
      <c r="Q427" s="13">
        <f t="shared" si="622"/>
        <v>8.4070741257897721E-2</v>
      </c>
      <c r="R427" s="13">
        <f t="shared" si="623"/>
        <v>5.2351319898666343E-2</v>
      </c>
      <c r="S427" s="13">
        <f t="shared" si="624"/>
        <v>3.8018766973140085E-2</v>
      </c>
      <c r="T427" s="13">
        <f t="shared" si="625"/>
        <v>7.9953310389791463E-2</v>
      </c>
      <c r="U427" s="13">
        <f t="shared" si="626"/>
        <v>6.309251353312384E-2</v>
      </c>
      <c r="V427" s="13">
        <f t="shared" si="627"/>
        <v>4.8416934125860801E-3</v>
      </c>
      <c r="W427" s="13">
        <f t="shared" si="628"/>
        <v>3.3773324727506299E-2</v>
      </c>
      <c r="X427" s="13">
        <f t="shared" si="629"/>
        <v>3.2119249508578133E-2</v>
      </c>
      <c r="Y427" s="13">
        <f t="shared" si="630"/>
        <v>1.5273091964115748E-2</v>
      </c>
      <c r="Z427" s="13">
        <f t="shared" si="631"/>
        <v>1.6595790903969343E-2</v>
      </c>
      <c r="AA427" s="13">
        <f t="shared" si="632"/>
        <v>2.0000835971821476E-2</v>
      </c>
      <c r="AB427" s="13">
        <f t="shared" si="633"/>
        <v>1.2052255957142387E-2</v>
      </c>
      <c r="AC427" s="13">
        <f t="shared" si="634"/>
        <v>3.4683192787125544E-4</v>
      </c>
      <c r="AD427" s="13">
        <f t="shared" si="635"/>
        <v>1.0175693523837312E-2</v>
      </c>
      <c r="AE427" s="13">
        <f t="shared" si="636"/>
        <v>9.6773309069203266E-3</v>
      </c>
      <c r="AF427" s="13">
        <f t="shared" si="637"/>
        <v>4.6016879961376413E-3</v>
      </c>
      <c r="AG427" s="13">
        <f t="shared" si="638"/>
        <v>1.4587722322384363E-3</v>
      </c>
      <c r="AH427" s="13">
        <f t="shared" si="639"/>
        <v>3.9457497384218941E-3</v>
      </c>
      <c r="AI427" s="13">
        <f t="shared" si="640"/>
        <v>4.7553198133605248E-3</v>
      </c>
      <c r="AJ427" s="13">
        <f t="shared" si="641"/>
        <v>2.8654968037054593E-3</v>
      </c>
      <c r="AK427" s="13">
        <f t="shared" si="642"/>
        <v>1.151141914644228E-3</v>
      </c>
      <c r="AL427" s="13">
        <f t="shared" si="643"/>
        <v>1.5900867857936052E-5</v>
      </c>
      <c r="AM427" s="13">
        <f t="shared" si="644"/>
        <v>2.4526987384628721E-3</v>
      </c>
      <c r="AN427" s="13">
        <f t="shared" si="645"/>
        <v>2.332575883057888E-3</v>
      </c>
      <c r="AO427" s="13">
        <f t="shared" si="646"/>
        <v>1.1091680696246353E-3</v>
      </c>
      <c r="AP427" s="13">
        <f t="shared" si="647"/>
        <v>3.5161522950099856E-4</v>
      </c>
      <c r="AQ427" s="13">
        <f t="shared" si="648"/>
        <v>8.3598649070523506E-5</v>
      </c>
      <c r="AR427" s="13">
        <f t="shared" si="649"/>
        <v>7.505007065150578E-4</v>
      </c>
      <c r="AS427" s="13">
        <f t="shared" si="650"/>
        <v>9.0448485490098518E-4</v>
      </c>
      <c r="AT427" s="13">
        <f t="shared" si="651"/>
        <v>5.4503136748802132E-4</v>
      </c>
      <c r="AU427" s="13">
        <f t="shared" si="652"/>
        <v>2.1895276627075698E-4</v>
      </c>
      <c r="AV427" s="13">
        <f t="shared" si="653"/>
        <v>6.5969112124547228E-5</v>
      </c>
      <c r="AW427" s="13">
        <f t="shared" si="654"/>
        <v>5.062442399602373E-7</v>
      </c>
      <c r="AX427" s="13">
        <f t="shared" si="655"/>
        <v>4.9265529073154186E-4</v>
      </c>
      <c r="AY427" s="13">
        <f t="shared" si="656"/>
        <v>4.6852710926147128E-4</v>
      </c>
      <c r="AZ427" s="13">
        <f t="shared" si="657"/>
        <v>2.227903122556034E-4</v>
      </c>
      <c r="BA427" s="13">
        <f t="shared" si="658"/>
        <v>7.0626326991962314E-5</v>
      </c>
      <c r="BB427" s="13">
        <f t="shared" si="659"/>
        <v>1.6791836729371054E-5</v>
      </c>
      <c r="BC427" s="13">
        <f t="shared" si="660"/>
        <v>3.1938886560298596E-6</v>
      </c>
      <c r="BD427" s="13">
        <f t="shared" si="661"/>
        <v>1.1895739040308752E-4</v>
      </c>
      <c r="BE427" s="13">
        <f t="shared" si="662"/>
        <v>1.4336449927909256E-4</v>
      </c>
      <c r="BF427" s="13">
        <f t="shared" si="663"/>
        <v>8.6389671057425423E-5</v>
      </c>
      <c r="BG427" s="13">
        <f t="shared" si="664"/>
        <v>3.4704896972117422E-5</v>
      </c>
      <c r="BH427" s="13">
        <f t="shared" si="665"/>
        <v>1.0456370470301974E-5</v>
      </c>
      <c r="BI427" s="13">
        <f t="shared" si="666"/>
        <v>2.520351718664843E-6</v>
      </c>
      <c r="BJ427" s="14">
        <f t="shared" si="667"/>
        <v>0.41822365656602006</v>
      </c>
      <c r="BK427" s="14">
        <f t="shared" si="668"/>
        <v>0.29213927236860138</v>
      </c>
      <c r="BL427" s="14">
        <f t="shared" si="669"/>
        <v>0.27319057579127953</v>
      </c>
      <c r="BM427" s="14">
        <f t="shared" si="670"/>
        <v>0.3652008386325527</v>
      </c>
      <c r="BN427" s="14">
        <f t="shared" si="671"/>
        <v>0.6344804361322961</v>
      </c>
    </row>
    <row r="428" spans="1:66" x14ac:dyDescent="0.25">
      <c r="A428" t="s">
        <v>21</v>
      </c>
      <c r="B428" t="s">
        <v>268</v>
      </c>
      <c r="C428" t="s">
        <v>264</v>
      </c>
      <c r="D428" s="11">
        <v>44444</v>
      </c>
      <c r="E428" s="10">
        <f>VLOOKUP(A428,home!$A$2:$E$405,3,FALSE)</f>
        <v>1.3974</v>
      </c>
      <c r="F428" s="10">
        <f>VLOOKUP(B428,home!$B$2:$E$405,3,FALSE)</f>
        <v>0.94159999999999999</v>
      </c>
      <c r="G428" s="10">
        <f>VLOOKUP(C428,away!$B$2:$E$405,4,FALSE)</f>
        <v>1.2428999999999999</v>
      </c>
      <c r="H428" s="10">
        <f>VLOOKUP(A428,away!$A$2:$E$405,3,FALSE)</f>
        <v>1.3632</v>
      </c>
      <c r="I428" s="10">
        <f>VLOOKUP(C428,away!$B$2:$E$405,3,FALSE)</f>
        <v>0.69499999999999995</v>
      </c>
      <c r="J428" s="10">
        <f>VLOOKUP(B428,home!$B$2:$E$405,4,FALSE)</f>
        <v>1.1583000000000001</v>
      </c>
      <c r="K428" s="12">
        <f t="shared" si="616"/>
        <v>1.6353976779359998</v>
      </c>
      <c r="L428" s="12">
        <f t="shared" si="617"/>
        <v>1.0974012192</v>
      </c>
      <c r="M428" s="13">
        <f t="shared" si="618"/>
        <v>6.503700280515308E-2</v>
      </c>
      <c r="N428" s="13">
        <f t="shared" si="619"/>
        <v>0.10636136336746448</v>
      </c>
      <c r="O428" s="13">
        <f t="shared" si="620"/>
        <v>7.1371686171488799E-2</v>
      </c>
      <c r="P428" s="13">
        <f t="shared" si="621"/>
        <v>0.1167210898352297</v>
      </c>
      <c r="Q428" s="13">
        <f t="shared" si="622"/>
        <v>8.6971563336629268E-2</v>
      </c>
      <c r="R428" s="13">
        <f t="shared" si="623"/>
        <v>3.916168771047579E-2</v>
      </c>
      <c r="S428" s="13">
        <f t="shared" si="624"/>
        <v>5.2369467475076772E-2</v>
      </c>
      <c r="T428" s="13">
        <f t="shared" si="625"/>
        <v>9.5442699641346967E-2</v>
      </c>
      <c r="U428" s="13">
        <f t="shared" si="626"/>
        <v>6.4044933145766897E-2</v>
      </c>
      <c r="V428" s="13">
        <f t="shared" si="627"/>
        <v>1.0442980413088184E-2</v>
      </c>
      <c r="W428" s="13">
        <f t="shared" si="628"/>
        <v>4.7411030909062388E-2</v>
      </c>
      <c r="X428" s="13">
        <f t="shared" si="629"/>
        <v>5.2028923123133945E-2</v>
      </c>
      <c r="Y428" s="13">
        <f t="shared" si="630"/>
        <v>2.8548301834495127E-2</v>
      </c>
      <c r="Z428" s="13">
        <f t="shared" si="631"/>
        <v>1.4325361279801932E-2</v>
      </c>
      <c r="AA428" s="13">
        <f t="shared" si="632"/>
        <v>2.3427662572582365E-2</v>
      </c>
      <c r="AB428" s="13">
        <f t="shared" si="633"/>
        <v>1.9156772485334667E-2</v>
      </c>
      <c r="AC428" s="13">
        <f t="shared" si="634"/>
        <v>1.1713678390471507E-3</v>
      </c>
      <c r="AD428" s="13">
        <f t="shared" si="635"/>
        <v>1.9383972464308136E-2</v>
      </c>
      <c r="AE428" s="13">
        <f t="shared" si="636"/>
        <v>2.1271995015270977E-2</v>
      </c>
      <c r="AF428" s="13">
        <f t="shared" si="637"/>
        <v>1.1671956632287345E-2</v>
      </c>
      <c r="AG428" s="13">
        <f t="shared" si="638"/>
        <v>4.2696064795738863E-3</v>
      </c>
      <c r="AH428" s="13">
        <f t="shared" si="639"/>
        <v>3.9301672334837784E-3</v>
      </c>
      <c r="AI428" s="13">
        <f t="shared" si="640"/>
        <v>6.4273863675395242E-3</v>
      </c>
      <c r="AJ428" s="13">
        <f t="shared" si="641"/>
        <v>5.2556663703358193E-3</v>
      </c>
      <c r="AK428" s="13">
        <f t="shared" si="642"/>
        <v>2.8650348593511734E-3</v>
      </c>
      <c r="AL428" s="13">
        <f t="shared" si="643"/>
        <v>8.408956432456535E-5</v>
      </c>
      <c r="AM428" s="13">
        <f t="shared" si="644"/>
        <v>6.3401007114609774E-3</v>
      </c>
      <c r="AN428" s="13">
        <f t="shared" si="645"/>
        <v>6.9576342506080637E-3</v>
      </c>
      <c r="AO428" s="13">
        <f t="shared" si="646"/>
        <v>3.8176581546824832E-3</v>
      </c>
      <c r="AP428" s="13">
        <f t="shared" si="647"/>
        <v>1.3965009044791265E-3</v>
      </c>
      <c r="AQ428" s="13">
        <f t="shared" si="648"/>
        <v>3.8313044879732404E-4</v>
      </c>
      <c r="AR428" s="13">
        <f t="shared" si="649"/>
        <v>8.6259406273699816E-4</v>
      </c>
      <c r="AS428" s="13">
        <f t="shared" si="650"/>
        <v>1.410684327201467E-3</v>
      </c>
      <c r="AT428" s="13">
        <f t="shared" si="651"/>
        <v>1.1535149365029939E-3</v>
      </c>
      <c r="AU428" s="13">
        <f t="shared" si="652"/>
        <v>6.2881854954049585E-4</v>
      </c>
      <c r="AV428" s="13">
        <f t="shared" si="653"/>
        <v>2.5709209894040258E-4</v>
      </c>
      <c r="AW428" s="13">
        <f t="shared" si="654"/>
        <v>4.1920689455381357E-6</v>
      </c>
      <c r="AX428" s="13">
        <f t="shared" si="655"/>
        <v>1.728097663567278E-3</v>
      </c>
      <c r="AY428" s="13">
        <f t="shared" si="656"/>
        <v>1.896416482895402E-3</v>
      </c>
      <c r="AZ428" s="13">
        <f t="shared" si="657"/>
        <v>1.040564880220195E-3</v>
      </c>
      <c r="BA428" s="13">
        <f t="shared" si="658"/>
        <v>3.806390560701147E-4</v>
      </c>
      <c r="BB428" s="13">
        <f t="shared" si="659"/>
        <v>1.0442844105162026E-4</v>
      </c>
      <c r="BC428" s="13">
        <f t="shared" si="660"/>
        <v>2.2919979705840686E-5</v>
      </c>
      <c r="BD428" s="13">
        <f t="shared" si="661"/>
        <v>1.5776862935371042E-4</v>
      </c>
      <c r="BE428" s="13">
        <f t="shared" si="662"/>
        <v>2.5801445009620346E-4</v>
      </c>
      <c r="BF428" s="13">
        <f t="shared" si="663"/>
        <v>2.1097811628063257E-4</v>
      </c>
      <c r="BG428" s="13">
        <f t="shared" si="664"/>
        <v>1.150110404868859E-4</v>
      </c>
      <c r="BH428" s="13">
        <f t="shared" si="665"/>
        <v>4.7022197137314121E-5</v>
      </c>
      <c r="BI428" s="13">
        <f t="shared" si="666"/>
        <v>1.5379998401962466E-5</v>
      </c>
      <c r="BJ428" s="14">
        <f t="shared" si="667"/>
        <v>0.49742950377711104</v>
      </c>
      <c r="BK428" s="14">
        <f t="shared" si="668"/>
        <v>0.24772241441481485</v>
      </c>
      <c r="BL428" s="14">
        <f t="shared" si="669"/>
        <v>0.24075787532303783</v>
      </c>
      <c r="BM428" s="14">
        <f t="shared" si="670"/>
        <v>0.51271853715437476</v>
      </c>
      <c r="BN428" s="14">
        <f t="shared" si="671"/>
        <v>0.48562439322644113</v>
      </c>
    </row>
    <row r="429" spans="1:66" x14ac:dyDescent="0.25">
      <c r="A429" t="s">
        <v>21</v>
      </c>
      <c r="B429" t="s">
        <v>270</v>
      </c>
      <c r="C429" t="s">
        <v>22</v>
      </c>
      <c r="D429" s="11">
        <v>44444</v>
      </c>
      <c r="E429" s="10">
        <f>VLOOKUP(A429,home!$A$2:$E$405,3,FALSE)</f>
        <v>1.3974</v>
      </c>
      <c r="F429" s="10">
        <f>VLOOKUP(B429,home!$B$2:$E$405,3,FALSE)</f>
        <v>0.79090000000000005</v>
      </c>
      <c r="G429" s="10">
        <f>VLOOKUP(C429,away!$B$2:$E$405,4,FALSE)</f>
        <v>1.0168999999999999</v>
      </c>
      <c r="H429" s="10">
        <f>VLOOKUP(A429,away!$A$2:$E$405,3,FALSE)</f>
        <v>1.3632</v>
      </c>
      <c r="I429" s="10">
        <f>VLOOKUP(C429,away!$B$2:$E$405,3,FALSE)</f>
        <v>1.0038</v>
      </c>
      <c r="J429" s="10">
        <f>VLOOKUP(B429,home!$B$2:$E$405,4,FALSE)</f>
        <v>1.1196999999999999</v>
      </c>
      <c r="K429" s="12">
        <f t="shared" si="616"/>
        <v>1.1238816018540001</v>
      </c>
      <c r="L429" s="12">
        <f t="shared" si="617"/>
        <v>1.532175265152</v>
      </c>
      <c r="M429" s="13">
        <f t="shared" si="618"/>
        <v>7.0224581389027568E-2</v>
      </c>
      <c r="N429" s="13">
        <f t="shared" si="619"/>
        <v>7.8924115021026892E-2</v>
      </c>
      <c r="O429" s="13">
        <f t="shared" si="620"/>
        <v>0.1075963666099215</v>
      </c>
      <c r="P429" s="13">
        <f t="shared" si="621"/>
        <v>0.12092557685922882</v>
      </c>
      <c r="Q429" s="13">
        <f t="shared" si="622"/>
        <v>4.4350680407370537E-2</v>
      </c>
      <c r="R429" s="13">
        <f t="shared" si="623"/>
        <v>8.2428245769974151E-2</v>
      </c>
      <c r="S429" s="13">
        <f t="shared" si="624"/>
        <v>5.2057964780627637E-2</v>
      </c>
      <c r="T429" s="13">
        <f t="shared" si="625"/>
        <v>6.7953015512834558E-2</v>
      </c>
      <c r="U429" s="13">
        <f t="shared" si="626"/>
        <v>9.2639588893973751E-2</v>
      </c>
      <c r="V429" s="13">
        <f t="shared" si="627"/>
        <v>9.9603290166400994E-3</v>
      </c>
      <c r="W429" s="13">
        <f t="shared" si="628"/>
        <v>1.6614971246516806E-2</v>
      </c>
      <c r="X429" s="13">
        <f t="shared" si="629"/>
        <v>2.5457047975124741E-2</v>
      </c>
      <c r="Y429" s="13">
        <f t="shared" si="630"/>
        <v>1.9502329615636974E-2</v>
      </c>
      <c r="Z429" s="13">
        <f t="shared" si="631"/>
        <v>4.2098173106208142E-2</v>
      </c>
      <c r="AA429" s="13">
        <f t="shared" si="632"/>
        <v>4.7313362225732195E-2</v>
      </c>
      <c r="AB429" s="13">
        <f t="shared" si="633"/>
        <v>2.6587308663677221E-2</v>
      </c>
      <c r="AC429" s="13">
        <f t="shared" si="634"/>
        <v>1.0719701956752364E-3</v>
      </c>
      <c r="AD429" s="13">
        <f t="shared" si="635"/>
        <v>4.6683151248233645E-3</v>
      </c>
      <c r="AE429" s="13">
        <f t="shared" si="636"/>
        <v>7.1526769641893292E-3</v>
      </c>
      <c r="AF429" s="13">
        <f t="shared" si="637"/>
        <v>5.4795773620766952E-3</v>
      </c>
      <c r="AG429" s="13">
        <f t="shared" si="638"/>
        <v>2.7985576325535873E-3</v>
      </c>
      <c r="AH429" s="13">
        <f t="shared" si="639"/>
        <v>1.6125444885354813E-2</v>
      </c>
      <c r="AI429" s="13">
        <f t="shared" si="640"/>
        <v>1.8123090828360961E-2</v>
      </c>
      <c r="AJ429" s="13">
        <f t="shared" si="641"/>
        <v>1.0184104175361927E-2</v>
      </c>
      <c r="AK429" s="13">
        <f t="shared" si="642"/>
        <v>3.8152424380179253E-3</v>
      </c>
      <c r="AL429" s="13">
        <f t="shared" si="643"/>
        <v>7.3836603493478405E-5</v>
      </c>
      <c r="AM429" s="13">
        <f t="shared" si="644"/>
        <v>1.0493266960891474E-3</v>
      </c>
      <c r="AN429" s="13">
        <f t="shared" si="645"/>
        <v>1.6077524088114615E-3</v>
      </c>
      <c r="AO429" s="13">
        <f t="shared" si="646"/>
        <v>1.2316792366347342E-3</v>
      </c>
      <c r="AP429" s="13">
        <f t="shared" si="647"/>
        <v>6.2904948699101253E-4</v>
      </c>
      <c r="AQ429" s="13">
        <f t="shared" si="648"/>
        <v>2.4095351613104605E-4</v>
      </c>
      <c r="AR429" s="13">
        <f t="shared" si="649"/>
        <v>4.9414015585824925E-3</v>
      </c>
      <c r="AS429" s="13">
        <f t="shared" si="650"/>
        <v>5.5535502990635439E-3</v>
      </c>
      <c r="AT429" s="13">
        <f t="shared" si="651"/>
        <v>3.1207665030441489E-3</v>
      </c>
      <c r="AU429" s="13">
        <f t="shared" si="652"/>
        <v>1.1691240188178549E-3</v>
      </c>
      <c r="AV429" s="13">
        <f t="shared" si="653"/>
        <v>3.2848924375874914E-4</v>
      </c>
      <c r="AW429" s="13">
        <f t="shared" si="654"/>
        <v>3.5318172126271813E-6</v>
      </c>
      <c r="AX429" s="13">
        <f t="shared" si="655"/>
        <v>1.9655316134480587E-4</v>
      </c>
      <c r="AY429" s="13">
        <f t="shared" si="656"/>
        <v>3.0115389209994174E-4</v>
      </c>
      <c r="AZ429" s="13">
        <f t="shared" si="657"/>
        <v>2.3071027223989257E-4</v>
      </c>
      <c r="BA429" s="13">
        <f t="shared" si="658"/>
        <v>1.1782952418081589E-4</v>
      </c>
      <c r="BB429" s="13">
        <f t="shared" si="659"/>
        <v>4.5133870613618893E-5</v>
      </c>
      <c r="BC429" s="13">
        <f t="shared" si="660"/>
        <v>1.3830600034951509E-5</v>
      </c>
      <c r="BD429" s="13">
        <f t="shared" si="661"/>
        <v>1.2618488738739392E-3</v>
      </c>
      <c r="BE429" s="13">
        <f t="shared" si="662"/>
        <v>1.4181687336671089E-3</v>
      </c>
      <c r="BF429" s="13">
        <f t="shared" si="663"/>
        <v>7.969268740465246E-4</v>
      </c>
      <c r="BG429" s="13">
        <f t="shared" si="664"/>
        <v>2.9855048392130306E-4</v>
      </c>
      <c r="BH429" s="13">
        <f t="shared" si="665"/>
        <v>8.388384902594022E-5</v>
      </c>
      <c r="BI429" s="13">
        <f t="shared" si="666"/>
        <v>1.8855102922590557E-5</v>
      </c>
      <c r="BJ429" s="14">
        <f t="shared" si="667"/>
        <v>0.27856525952732497</v>
      </c>
      <c r="BK429" s="14">
        <f t="shared" si="668"/>
        <v>0.25461541273679278</v>
      </c>
      <c r="BL429" s="14">
        <f t="shared" si="669"/>
        <v>0.42380432003109864</v>
      </c>
      <c r="BM429" s="14">
        <f t="shared" si="670"/>
        <v>0.49433597726998779</v>
      </c>
      <c r="BN429" s="14">
        <f t="shared" si="671"/>
        <v>0.50444956605654956</v>
      </c>
    </row>
    <row r="430" spans="1:66" x14ac:dyDescent="0.25">
      <c r="A430" t="s">
        <v>21</v>
      </c>
      <c r="B430" t="s">
        <v>273</v>
      </c>
      <c r="C430" t="s">
        <v>23</v>
      </c>
      <c r="D430" s="11">
        <v>44444</v>
      </c>
      <c r="E430" s="10">
        <f>VLOOKUP(A430,home!$A$2:$E$405,3,FALSE)</f>
        <v>1.3974</v>
      </c>
      <c r="F430" s="10">
        <f>VLOOKUP(B430,home!$B$2:$E$405,3,FALSE)</f>
        <v>0.60260000000000002</v>
      </c>
      <c r="G430" s="10">
        <f>VLOOKUP(C430,away!$B$2:$E$405,4,FALSE)</f>
        <v>0.79090000000000005</v>
      </c>
      <c r="H430" s="10">
        <f>VLOOKUP(A430,away!$A$2:$E$405,3,FALSE)</f>
        <v>1.3632</v>
      </c>
      <c r="I430" s="10">
        <f>VLOOKUP(C430,away!$B$2:$E$405,3,FALSE)</f>
        <v>1.2741</v>
      </c>
      <c r="J430" s="10">
        <f>VLOOKUP(B430,home!$B$2:$E$405,4,FALSE)</f>
        <v>0.81079999999999997</v>
      </c>
      <c r="K430" s="12">
        <f t="shared" si="616"/>
        <v>0.66599572551600006</v>
      </c>
      <c r="L430" s="12">
        <f t="shared" si="617"/>
        <v>1.4082405096959998</v>
      </c>
      <c r="M430" s="13">
        <f t="shared" si="618"/>
        <v>0.12565235970158165</v>
      </c>
      <c r="N430" s="13">
        <f t="shared" si="619"/>
        <v>8.3683934462252266E-2</v>
      </c>
      <c r="O430" s="13">
        <f t="shared" si="620"/>
        <v>0.17694874307066041</v>
      </c>
      <c r="P430" s="13">
        <f t="shared" si="621"/>
        <v>0.11784710652048877</v>
      </c>
      <c r="Q430" s="13">
        <f t="shared" si="622"/>
        <v>2.7866571323110541E-2</v>
      </c>
      <c r="R430" s="13">
        <f t="shared" si="623"/>
        <v>0.12459319406594668</v>
      </c>
      <c r="S430" s="13">
        <f t="shared" si="624"/>
        <v>2.7631674702000467E-2</v>
      </c>
      <c r="T430" s="13">
        <f t="shared" si="625"/>
        <v>3.9242834603537113E-2</v>
      </c>
      <c r="U430" s="13">
        <f t="shared" si="626"/>
        <v>8.2978534676305948E-2</v>
      </c>
      <c r="V430" s="13">
        <f t="shared" si="627"/>
        <v>2.8794727503015571E-3</v>
      </c>
      <c r="W430" s="13">
        <f t="shared" si="628"/>
        <v>6.1863391286594563E-3</v>
      </c>
      <c r="X430" s="13">
        <f t="shared" si="629"/>
        <v>8.7118533676956988E-3</v>
      </c>
      <c r="Y430" s="13">
        <f t="shared" si="630"/>
        <v>6.1341924134603026E-3</v>
      </c>
      <c r="Z430" s="13">
        <f t="shared" si="631"/>
        <v>5.8485727705360445E-2</v>
      </c>
      <c r="AA430" s="13">
        <f t="shared" si="632"/>
        <v>3.8951244655462756E-2</v>
      </c>
      <c r="AB430" s="13">
        <f t="shared" si="633"/>
        <v>1.2970681222033065E-2</v>
      </c>
      <c r="AC430" s="13">
        <f t="shared" si="634"/>
        <v>1.6878788266170595E-4</v>
      </c>
      <c r="AD430" s="13">
        <f t="shared" si="635"/>
        <v>1.0300188540698935E-3</v>
      </c>
      <c r="AE430" s="13">
        <f t="shared" si="636"/>
        <v>1.4505142760518762E-3</v>
      </c>
      <c r="AF430" s="13">
        <f t="shared" si="637"/>
        <v>1.0213364817143094E-3</v>
      </c>
      <c r="AG430" s="13">
        <f t="shared" si="638"/>
        <v>4.794291358601593E-4</v>
      </c>
      <c r="AH430" s="13">
        <f t="shared" si="639"/>
        <v>2.0590492748434573E-2</v>
      </c>
      <c r="AI430" s="13">
        <f t="shared" si="640"/>
        <v>1.3713180156725622E-2</v>
      </c>
      <c r="AJ430" s="13">
        <f t="shared" si="641"/>
        <v>4.5664596838050466E-3</v>
      </c>
      <c r="AK430" s="13">
        <f t="shared" si="642"/>
        <v>1.0137475433851023E-3</v>
      </c>
      <c r="AL430" s="13">
        <f t="shared" si="643"/>
        <v>6.332125758606487E-6</v>
      </c>
      <c r="AM430" s="13">
        <f t="shared" si="644"/>
        <v>1.3719763080228758E-4</v>
      </c>
      <c r="AN430" s="13">
        <f t="shared" si="645"/>
        <v>1.9320726153009707E-4</v>
      </c>
      <c r="AO430" s="13">
        <f t="shared" si="646"/>
        <v>1.3604114622705612E-4</v>
      </c>
      <c r="AP430" s="13">
        <f t="shared" si="647"/>
        <v>6.3859551034139175E-5</v>
      </c>
      <c r="AQ430" s="13">
        <f t="shared" si="648"/>
        <v>2.248240167431848E-5</v>
      </c>
      <c r="AR430" s="13">
        <f t="shared" si="649"/>
        <v>5.7992732005894554E-3</v>
      </c>
      <c r="AS430" s="13">
        <f t="shared" si="650"/>
        <v>3.8622911626920698E-3</v>
      </c>
      <c r="AT430" s="13">
        <f t="shared" si="651"/>
        <v>1.2861347025255698E-3</v>
      </c>
      <c r="AU430" s="13">
        <f t="shared" si="652"/>
        <v>2.8552007143994065E-4</v>
      </c>
      <c r="AV430" s="13">
        <f t="shared" si="653"/>
        <v>4.753878678200585E-5</v>
      </c>
      <c r="AW430" s="13">
        <f t="shared" si="654"/>
        <v>1.6496632732208128E-7</v>
      </c>
      <c r="AX430" s="13">
        <f t="shared" si="655"/>
        <v>1.5228839277540964E-5</v>
      </c>
      <c r="AY430" s="13">
        <f t="shared" si="656"/>
        <v>2.1445868386282748E-5</v>
      </c>
      <c r="AZ430" s="13">
        <f t="shared" si="657"/>
        <v>1.5100470313586075E-5</v>
      </c>
      <c r="BA430" s="13">
        <f t="shared" si="658"/>
        <v>7.088364670351255E-6</v>
      </c>
      <c r="BB430" s="13">
        <f t="shared" si="659"/>
        <v>2.4955305690716436E-6</v>
      </c>
      <c r="BC430" s="13">
        <f t="shared" si="660"/>
        <v>7.0286144811027945E-7</v>
      </c>
      <c r="BD430" s="13">
        <f t="shared" si="661"/>
        <v>1.3611285746440733E-3</v>
      </c>
      <c r="BE430" s="13">
        <f t="shared" si="662"/>
        <v>9.0650581259063871E-4</v>
      </c>
      <c r="BF430" s="13">
        <f t="shared" si="663"/>
        <v>3.0186449817038667E-4</v>
      </c>
      <c r="BG430" s="13">
        <f t="shared" si="664"/>
        <v>6.7013488488836665E-5</v>
      </c>
      <c r="BH430" s="13">
        <f t="shared" si="665"/>
        <v>1.1157674221370221E-5</v>
      </c>
      <c r="BI430" s="13">
        <f t="shared" si="666"/>
        <v>1.486192667626527E-6</v>
      </c>
      <c r="BJ430" s="14">
        <f t="shared" si="667"/>
        <v>0.17642187397234446</v>
      </c>
      <c r="BK430" s="14">
        <f t="shared" si="668"/>
        <v>0.27420717955117901</v>
      </c>
      <c r="BL430" s="14">
        <f t="shared" si="669"/>
        <v>0.49025619198757114</v>
      </c>
      <c r="BM430" s="14">
        <f t="shared" si="670"/>
        <v>0.34275778317035571</v>
      </c>
      <c r="BN430" s="14">
        <f t="shared" si="671"/>
        <v>0.65659190914404042</v>
      </c>
    </row>
    <row r="431" spans="1:66" x14ac:dyDescent="0.25">
      <c r="A431" t="s">
        <v>21</v>
      </c>
      <c r="B431" t="s">
        <v>265</v>
      </c>
      <c r="C431" t="s">
        <v>153</v>
      </c>
      <c r="D431" s="11">
        <v>44444</v>
      </c>
      <c r="E431" s="10">
        <f>VLOOKUP(A431,home!$A$2:$E$405,3,FALSE)</f>
        <v>1.3974</v>
      </c>
      <c r="F431" s="10">
        <f>VLOOKUP(B431,home!$B$2:$E$405,3,FALSE)</f>
        <v>0.97929999999999995</v>
      </c>
      <c r="G431" s="10">
        <f>VLOOKUP(C431,away!$B$2:$E$405,4,FALSE)</f>
        <v>0.52729999999999999</v>
      </c>
      <c r="H431" s="10">
        <f>VLOOKUP(A431,away!$A$2:$E$405,3,FALSE)</f>
        <v>1.3632</v>
      </c>
      <c r="I431" s="10">
        <f>VLOOKUP(C431,away!$B$2:$E$405,3,FALSE)</f>
        <v>1.6215999999999999</v>
      </c>
      <c r="J431" s="10">
        <f>VLOOKUP(B431,home!$B$2:$E$405,4,FALSE)</f>
        <v>0.81079999999999997</v>
      </c>
      <c r="K431" s="12">
        <f t="shared" si="616"/>
        <v>0.72159624528599997</v>
      </c>
      <c r="L431" s="12">
        <f t="shared" si="617"/>
        <v>1.792326199296</v>
      </c>
      <c r="M431" s="13">
        <f t="shared" si="618"/>
        <v>8.0950093438736034E-2</v>
      </c>
      <c r="N431" s="13">
        <f t="shared" si="619"/>
        <v>5.8413283480942775E-2</v>
      </c>
      <c r="O431" s="13">
        <f t="shared" si="620"/>
        <v>0.1450889733057058</v>
      </c>
      <c r="P431" s="13">
        <f t="shared" si="621"/>
        <v>0.10469565836979797</v>
      </c>
      <c r="Q431" s="13">
        <f t="shared" si="622"/>
        <v>2.1075403017337513E-2</v>
      </c>
      <c r="R431" s="13">
        <f t="shared" si="623"/>
        <v>0.13002338404238728</v>
      </c>
      <c r="S431" s="13">
        <f t="shared" si="624"/>
        <v>3.3851662227484029E-2</v>
      </c>
      <c r="T431" s="13">
        <f t="shared" si="625"/>
        <v>3.777399698869599E-2</v>
      </c>
      <c r="U431" s="13">
        <f t="shared" si="626"/>
        <v>9.3824385724366258E-2</v>
      </c>
      <c r="V431" s="13">
        <f t="shared" si="627"/>
        <v>4.8646187261327817E-3</v>
      </c>
      <c r="W431" s="13">
        <f t="shared" si="628"/>
        <v>5.0693105617333296E-3</v>
      </c>
      <c r="X431" s="13">
        <f t="shared" si="629"/>
        <v>9.0858581321625678E-3</v>
      </c>
      <c r="Y431" s="13">
        <f t="shared" si="630"/>
        <v>8.1424107866807961E-3</v>
      </c>
      <c r="Z431" s="13">
        <f t="shared" si="631"/>
        <v>7.7681439246765377E-2</v>
      </c>
      <c r="AA431" s="13">
        <f t="shared" si="632"/>
        <v>5.6054634888878414E-2</v>
      </c>
      <c r="AB431" s="13">
        <f t="shared" si="633"/>
        <v>2.0224407033346135E-2</v>
      </c>
      <c r="AC431" s="13">
        <f t="shared" si="634"/>
        <v>3.9322411393815076E-4</v>
      </c>
      <c r="AD431" s="13">
        <f t="shared" si="635"/>
        <v>9.1449886688385823E-4</v>
      </c>
      <c r="AE431" s="13">
        <f t="shared" si="636"/>
        <v>1.6390802783424442E-3</v>
      </c>
      <c r="AF431" s="13">
        <f t="shared" si="637"/>
        <v>1.4688832628112717E-3</v>
      </c>
      <c r="AG431" s="13">
        <f t="shared" si="638"/>
        <v>8.7757265188134466E-4</v>
      </c>
      <c r="AH431" s="13">
        <f t="shared" si="639"/>
        <v>3.480761969024955E-2</v>
      </c>
      <c r="AI431" s="13">
        <f t="shared" si="640"/>
        <v>2.5117047675827116E-2</v>
      </c>
      <c r="AJ431" s="13">
        <f t="shared" si="641"/>
        <v>9.0621836477731473E-3</v>
      </c>
      <c r="AK431" s="13">
        <f t="shared" si="642"/>
        <v>2.1797458981084308E-3</v>
      </c>
      <c r="AL431" s="13">
        <f t="shared" si="643"/>
        <v>2.0342833835907649E-5</v>
      </c>
      <c r="AM431" s="13">
        <f t="shared" si="644"/>
        <v>1.3197978973233875E-4</v>
      </c>
      <c r="AN431" s="13">
        <f t="shared" si="645"/>
        <v>2.3655083491484793E-4</v>
      </c>
      <c r="AO431" s="13">
        <f t="shared" si="646"/>
        <v>2.1198812944161252E-4</v>
      </c>
      <c r="AP431" s="13">
        <f t="shared" si="647"/>
        <v>1.2665062611265127E-4</v>
      </c>
      <c r="AQ431" s="13">
        <f t="shared" si="648"/>
        <v>5.6749808834736785E-5</v>
      </c>
      <c r="AR431" s="13">
        <f t="shared" si="649"/>
        <v>1.2477321741193105E-2</v>
      </c>
      <c r="AS431" s="13">
        <f t="shared" si="650"/>
        <v>9.0035885196703205E-3</v>
      </c>
      <c r="AT431" s="13">
        <f t="shared" si="651"/>
        <v>3.248477834947118E-3</v>
      </c>
      <c r="AU431" s="13">
        <f t="shared" si="652"/>
        <v>7.8136313619754508E-4</v>
      </c>
      <c r="AV431" s="13">
        <f t="shared" si="653"/>
        <v>1.4095717632126047E-4</v>
      </c>
      <c r="AW431" s="13">
        <f t="shared" si="654"/>
        <v>7.308365668704041E-7</v>
      </c>
      <c r="AX431" s="13">
        <f t="shared" si="655"/>
        <v>1.5872686787415231E-5</v>
      </c>
      <c r="AY431" s="13">
        <f t="shared" si="656"/>
        <v>2.844903238230377E-5</v>
      </c>
      <c r="AZ431" s="13">
        <f t="shared" si="657"/>
        <v>2.5494973041711682E-5</v>
      </c>
      <c r="BA431" s="13">
        <f t="shared" si="658"/>
        <v>1.5231769377668358E-5</v>
      </c>
      <c r="BB431" s="13">
        <f t="shared" si="659"/>
        <v>6.8250748293073859E-6</v>
      </c>
      <c r="BC431" s="13">
        <f t="shared" si="660"/>
        <v>2.4465520857446582E-6</v>
      </c>
      <c r="BD431" s="13">
        <f t="shared" si="661"/>
        <v>3.727238442297665E-3</v>
      </c>
      <c r="BE431" s="13">
        <f t="shared" si="662"/>
        <v>2.6895612652476342E-3</v>
      </c>
      <c r="BF431" s="13">
        <f t="shared" si="663"/>
        <v>9.7038865523467791E-4</v>
      </c>
      <c r="BG431" s="13">
        <f t="shared" si="664"/>
        <v>2.3340960336182482E-4</v>
      </c>
      <c r="BH431" s="13">
        <f t="shared" si="665"/>
        <v>4.2106873349896816E-5</v>
      </c>
      <c r="BI431" s="13">
        <f t="shared" si="666"/>
        <v>6.0768323420037377E-6</v>
      </c>
      <c r="BJ431" s="14">
        <f t="shared" si="667"/>
        <v>0.14531853730501226</v>
      </c>
      <c r="BK431" s="14">
        <f t="shared" si="668"/>
        <v>0.22480404874230717</v>
      </c>
      <c r="BL431" s="14">
        <f t="shared" si="669"/>
        <v>0.54970287198680523</v>
      </c>
      <c r="BM431" s="14">
        <f t="shared" si="670"/>
        <v>0.45723238343016714</v>
      </c>
      <c r="BN431" s="14">
        <f t="shared" si="671"/>
        <v>0.54024679565490741</v>
      </c>
    </row>
    <row r="432" spans="1:66" x14ac:dyDescent="0.25">
      <c r="A432" t="s">
        <v>175</v>
      </c>
      <c r="B432" t="s">
        <v>279</v>
      </c>
      <c r="C432" t="s">
        <v>282</v>
      </c>
      <c r="D432" s="11">
        <v>44444</v>
      </c>
      <c r="E432" s="10">
        <f>VLOOKUP(A432,home!$A$2:$E$405,3,FALSE)</f>
        <v>1.1583000000000001</v>
      </c>
      <c r="F432" s="10">
        <f>VLOOKUP(B432,home!$B$2:$E$405,3,FALSE)</f>
        <v>1.0551999999999999</v>
      </c>
      <c r="G432" s="10">
        <f>VLOOKUP(C432,away!$B$2:$E$405,4,FALSE)</f>
        <v>0.67149999999999999</v>
      </c>
      <c r="H432" s="10">
        <f>VLOOKUP(A432,away!$A$2:$E$405,3,FALSE)</f>
        <v>1.0458000000000001</v>
      </c>
      <c r="I432" s="10">
        <f>VLOOKUP(C432,away!$B$2:$E$405,3,FALSE)</f>
        <v>1.1155999999999999</v>
      </c>
      <c r="J432" s="10">
        <f>VLOOKUP(B432,home!$B$2:$E$405,4,FALSE)</f>
        <v>0.85</v>
      </c>
      <c r="K432" s="12">
        <f t="shared" si="616"/>
        <v>0.82073292444000001</v>
      </c>
      <c r="L432" s="12">
        <f t="shared" si="617"/>
        <v>0.99169030800000002</v>
      </c>
      <c r="M432" s="13">
        <f t="shared" si="618"/>
        <v>0.16325804489466672</v>
      </c>
      <c r="N432" s="13">
        <f t="shared" si="619"/>
        <v>0.13399125262475661</v>
      </c>
      <c r="O432" s="13">
        <f t="shared" si="620"/>
        <v>0.16190142082506989</v>
      </c>
      <c r="P432" s="13">
        <f t="shared" si="621"/>
        <v>0.1328778265847507</v>
      </c>
      <c r="Q432" s="13">
        <f t="shared" si="622"/>
        <v>5.4985516308047662E-2</v>
      </c>
      <c r="R432" s="13">
        <f t="shared" si="623"/>
        <v>8.027803494182556E-2</v>
      </c>
      <c r="S432" s="13">
        <f t="shared" si="624"/>
        <v>2.7037743850967612E-2</v>
      </c>
      <c r="T432" s="13">
        <f t="shared" si="625"/>
        <v>5.4528603603066814E-2</v>
      </c>
      <c r="U432" s="13">
        <f t="shared" si="626"/>
        <v>6.5886826386100994E-2</v>
      </c>
      <c r="V432" s="13">
        <f t="shared" si="627"/>
        <v>2.4451520161701944E-3</v>
      </c>
      <c r="W432" s="13">
        <f t="shared" si="628"/>
        <v>1.5042807867115759E-2</v>
      </c>
      <c r="X432" s="13">
        <f t="shared" si="629"/>
        <v>1.4917806766924852E-2</v>
      </c>
      <c r="Y432" s="13">
        <f t="shared" si="630"/>
        <v>7.3969221936880936E-3</v>
      </c>
      <c r="Z432" s="13">
        <f t="shared" si="631"/>
        <v>2.6536983065697926E-2</v>
      </c>
      <c r="AA432" s="13">
        <f t="shared" si="632"/>
        <v>2.177977571732501E-2</v>
      </c>
      <c r="AB432" s="13">
        <f t="shared" si="633"/>
        <v>8.9376895090637273E-3</v>
      </c>
      <c r="AC432" s="13">
        <f t="shared" si="634"/>
        <v>1.2438379598216914E-4</v>
      </c>
      <c r="AD432" s="13">
        <f t="shared" si="635"/>
        <v>3.0865319231417384E-3</v>
      </c>
      <c r="AE432" s="13">
        <f t="shared" si="636"/>
        <v>3.0608837935122632E-3</v>
      </c>
      <c r="AF432" s="13">
        <f t="shared" si="637"/>
        <v>1.517724395970192E-3</v>
      </c>
      <c r="AG432" s="13">
        <f t="shared" si="638"/>
        <v>5.0170419123293135E-4</v>
      </c>
      <c r="AH432" s="13">
        <f t="shared" si="639"/>
        <v>6.5791172274531889E-3</v>
      </c>
      <c r="AI432" s="13">
        <f t="shared" si="640"/>
        <v>5.3996981223212396E-3</v>
      </c>
      <c r="AJ432" s="13">
        <f t="shared" si="641"/>
        <v>2.2158550155129439E-3</v>
      </c>
      <c r="AK432" s="13">
        <f t="shared" si="642"/>
        <v>6.0620838900566016E-4</v>
      </c>
      <c r="AL432" s="13">
        <f t="shared" si="643"/>
        <v>4.0495029774821524E-6</v>
      </c>
      <c r="AM432" s="13">
        <f t="shared" si="644"/>
        <v>5.066436743315075E-4</v>
      </c>
      <c r="AN432" s="13">
        <f t="shared" si="645"/>
        <v>5.0243362144406433E-4</v>
      </c>
      <c r="AO432" s="13">
        <f t="shared" si="646"/>
        <v>2.4912927639970971E-4</v>
      </c>
      <c r="AP432" s="13">
        <f t="shared" si="647"/>
        <v>8.2353029614881771E-5</v>
      </c>
      <c r="AQ432" s="13">
        <f t="shared" si="648"/>
        <v>2.0417175325878806E-5</v>
      </c>
      <c r="AR432" s="13">
        <f t="shared" si="649"/>
        <v>1.3048893579322323E-3</v>
      </c>
      <c r="AS432" s="13">
        <f t="shared" si="650"/>
        <v>1.0709656588063546E-3</v>
      </c>
      <c r="AT432" s="13">
        <f t="shared" si="651"/>
        <v>4.3948838856347537E-4</v>
      </c>
      <c r="AU432" s="13">
        <f t="shared" si="652"/>
        <v>1.2023419680104143E-4</v>
      </c>
      <c r="AV432" s="13">
        <f t="shared" si="653"/>
        <v>2.46700409895533E-5</v>
      </c>
      <c r="AW432" s="13">
        <f t="shared" si="654"/>
        <v>9.1553962716487179E-8</v>
      </c>
      <c r="AX432" s="13">
        <f t="shared" si="655"/>
        <v>6.9303190747187478E-5</v>
      </c>
      <c r="AY432" s="13">
        <f t="shared" si="656"/>
        <v>6.8727302577461101E-5</v>
      </c>
      <c r="AZ432" s="13">
        <f t="shared" si="657"/>
        <v>3.407809993052579E-5</v>
      </c>
      <c r="BA432" s="13">
        <f t="shared" si="658"/>
        <v>1.126497380538597E-5</v>
      </c>
      <c r="BB432" s="13">
        <f t="shared" si="659"/>
        <v>2.7928413356687858E-6</v>
      </c>
      <c r="BC432" s="13">
        <f t="shared" si="660"/>
        <v>5.5392673687290208E-7</v>
      </c>
      <c r="BD432" s="13">
        <f t="shared" si="661"/>
        <v>2.1567435487895623E-4</v>
      </c>
      <c r="BE432" s="13">
        <f t="shared" si="662"/>
        <v>1.770110440065161E-4</v>
      </c>
      <c r="BF432" s="13">
        <f t="shared" si="663"/>
        <v>7.2639395902822753E-5</v>
      </c>
      <c r="BG432" s="13">
        <f t="shared" si="664"/>
        <v>1.9872514609626226E-5</v>
      </c>
      <c r="BH432" s="13">
        <f t="shared" si="665"/>
        <v>4.0775067578837884E-6</v>
      </c>
      <c r="BI432" s="13">
        <f t="shared" si="666"/>
        <v>6.6930880916436523E-7</v>
      </c>
      <c r="BJ432" s="14">
        <f t="shared" si="667"/>
        <v>0.29057745077970593</v>
      </c>
      <c r="BK432" s="14">
        <f t="shared" si="668"/>
        <v>0.32581592794809239</v>
      </c>
      <c r="BL432" s="14">
        <f t="shared" si="669"/>
        <v>0.35703481790173586</v>
      </c>
      <c r="BM432" s="14">
        <f t="shared" si="670"/>
        <v>0.27260444776750015</v>
      </c>
      <c r="BN432" s="14">
        <f t="shared" si="671"/>
        <v>0.72729209617911716</v>
      </c>
    </row>
    <row r="433" spans="1:66" x14ac:dyDescent="0.25">
      <c r="A433" t="s">
        <v>175</v>
      </c>
      <c r="B433" t="s">
        <v>176</v>
      </c>
      <c r="C433" t="s">
        <v>276</v>
      </c>
      <c r="D433" s="11">
        <v>44444</v>
      </c>
      <c r="E433" s="10">
        <f>VLOOKUP(A433,home!$A$2:$E$405,3,FALSE)</f>
        <v>1.1583000000000001</v>
      </c>
      <c r="F433" s="10">
        <f>VLOOKUP(B433,home!$B$2:$E$405,3,FALSE)</f>
        <v>0.86329999999999996</v>
      </c>
      <c r="G433" s="10">
        <f>VLOOKUP(C433,away!$B$2:$E$405,4,FALSE)</f>
        <v>0.71940000000000004</v>
      </c>
      <c r="H433" s="10">
        <f>VLOOKUP(A433,away!$A$2:$E$405,3,FALSE)</f>
        <v>1.0458000000000001</v>
      </c>
      <c r="I433" s="10">
        <f>VLOOKUP(C433,away!$B$2:$E$405,3,FALSE)</f>
        <v>2.0718000000000001</v>
      </c>
      <c r="J433" s="10">
        <f>VLOOKUP(B433,home!$B$2:$E$405,4,FALSE)</f>
        <v>0.79679999999999995</v>
      </c>
      <c r="K433" s="12">
        <f t="shared" si="616"/>
        <v>0.71937150456600008</v>
      </c>
      <c r="L433" s="12">
        <f t="shared" si="617"/>
        <v>1.7264173489920001</v>
      </c>
      <c r="M433" s="13">
        <f t="shared" si="618"/>
        <v>8.6657747658948583E-2</v>
      </c>
      <c r="N433" s="13">
        <f t="shared" si="619"/>
        <v>6.2339114315718626E-2</v>
      </c>
      <c r="O433" s="13">
        <f t="shared" si="620"/>
        <v>0.14960743898297971</v>
      </c>
      <c r="P433" s="13">
        <f t="shared" si="621"/>
        <v>0.10762332847545218</v>
      </c>
      <c r="Q433" s="13">
        <f t="shared" si="622"/>
        <v>2.2422491229305185E-2</v>
      </c>
      <c r="R433" s="13">
        <f t="shared" si="623"/>
        <v>0.12914243909923917</v>
      </c>
      <c r="S433" s="13">
        <f t="shared" si="624"/>
        <v>3.3415306608592078E-2</v>
      </c>
      <c r="T433" s="13">
        <f t="shared" si="625"/>
        <v>3.8710577865893429E-2</v>
      </c>
      <c r="U433" s="13">
        <f t="shared" si="626"/>
        <v>9.2901390718142726E-2</v>
      </c>
      <c r="V433" s="13">
        <f t="shared" si="627"/>
        <v>4.6110726345848724E-3</v>
      </c>
      <c r="W433" s="13">
        <f t="shared" si="628"/>
        <v>5.376700417247738E-3</v>
      </c>
      <c r="X433" s="13">
        <f t="shared" si="629"/>
        <v>9.2824288806690209E-3</v>
      </c>
      <c r="Y433" s="13">
        <f t="shared" si="630"/>
        <v>8.012673130185697E-3</v>
      </c>
      <c r="Z433" s="13">
        <f t="shared" si="631"/>
        <v>7.4317915784023067E-2</v>
      </c>
      <c r="AA433" s="13">
        <f t="shared" si="632"/>
        <v>5.3462190893761967E-2</v>
      </c>
      <c r="AB433" s="13">
        <f t="shared" si="633"/>
        <v>1.9229588350320122E-2</v>
      </c>
      <c r="AC433" s="13">
        <f t="shared" si="634"/>
        <v>3.5791590926842172E-4</v>
      </c>
      <c r="AD433" s="13">
        <f t="shared" si="635"/>
        <v>9.6696126718903621E-4</v>
      </c>
      <c r="AE433" s="13">
        <f t="shared" si="636"/>
        <v>1.6693787074784409E-3</v>
      </c>
      <c r="AF433" s="13">
        <f t="shared" si="637"/>
        <v>1.4410221813143114E-3</v>
      </c>
      <c r="AG433" s="13">
        <f t="shared" si="638"/>
        <v>8.2926856470110714E-4</v>
      </c>
      <c r="AH433" s="13">
        <f t="shared" si="639"/>
        <v>3.2075934787615966E-2</v>
      </c>
      <c r="AI433" s="13">
        <f t="shared" si="640"/>
        <v>2.3074513468528204E-2</v>
      </c>
      <c r="AJ433" s="13">
        <f t="shared" si="641"/>
        <v>8.2995737354917814E-3</v>
      </c>
      <c r="AK433" s="13">
        <f t="shared" si="642"/>
        <v>1.990158948452394E-3</v>
      </c>
      <c r="AL433" s="13">
        <f t="shared" si="643"/>
        <v>1.7780338174209511E-5</v>
      </c>
      <c r="AM433" s="13">
        <f t="shared" si="644"/>
        <v>1.3912087632696467E-4</v>
      </c>
      <c r="AN433" s="13">
        <f t="shared" si="645"/>
        <v>2.4018069449784223E-4</v>
      </c>
      <c r="AO433" s="13">
        <f t="shared" si="646"/>
        <v>2.073260589370112E-4</v>
      </c>
      <c r="AP433" s="13">
        <f t="shared" si="647"/>
        <v>1.1931043501566463E-4</v>
      </c>
      <c r="AQ433" s="13">
        <f t="shared" si="648"/>
        <v>5.1494901231706523E-5</v>
      </c>
      <c r="AR433" s="13">
        <f t="shared" si="649"/>
        <v>1.1075290060495234E-2</v>
      </c>
      <c r="AS433" s="13">
        <f t="shared" si="650"/>
        <v>7.9672480743233232E-3</v>
      </c>
      <c r="AT433" s="13">
        <f t="shared" si="651"/>
        <v>2.8657056172382675E-3</v>
      </c>
      <c r="AU433" s="13">
        <f t="shared" si="652"/>
        <v>6.8716898717197691E-4</v>
      </c>
      <c r="AV433" s="13">
        <f t="shared" si="653"/>
        <v>1.2358244704824983E-4</v>
      </c>
      <c r="AW433" s="13">
        <f t="shared" si="654"/>
        <v>6.1338978382799739E-7</v>
      </c>
      <c r="AX433" s="13">
        <f t="shared" si="655"/>
        <v>1.667993235331149E-5</v>
      </c>
      <c r="AY433" s="13">
        <f t="shared" si="656"/>
        <v>2.8796524594769914E-5</v>
      </c>
      <c r="AZ433" s="13">
        <f t="shared" si="657"/>
        <v>2.4857409825542812E-5</v>
      </c>
      <c r="BA433" s="13">
        <f t="shared" si="658"/>
        <v>1.4304754524607098E-5</v>
      </c>
      <c r="BB433" s="13">
        <f t="shared" si="659"/>
        <v>6.173994096088378E-6</v>
      </c>
      <c r="BC433" s="13">
        <f t="shared" si="660"/>
        <v>2.1317781040122293E-6</v>
      </c>
      <c r="BD433" s="13">
        <f t="shared" si="661"/>
        <v>3.1867621509262711E-3</v>
      </c>
      <c r="BE433" s="13">
        <f t="shared" si="662"/>
        <v>2.2924658832058145E-3</v>
      </c>
      <c r="BF433" s="13">
        <f t="shared" si="663"/>
        <v>8.2456731578399532E-4</v>
      </c>
      <c r="BG433" s="13">
        <f t="shared" si="664"/>
        <v>1.9772341019049365E-4</v>
      </c>
      <c r="BH433" s="13">
        <f t="shared" si="665"/>
        <v>3.5559146769163944E-5</v>
      </c>
      <c r="BI433" s="13">
        <f t="shared" si="666"/>
        <v>5.1160473824833398E-6</v>
      </c>
      <c r="BJ433" s="14">
        <f t="shared" si="667"/>
        <v>0.15190099391921016</v>
      </c>
      <c r="BK433" s="14">
        <f t="shared" si="668"/>
        <v>0.23271194814961513</v>
      </c>
      <c r="BL433" s="14">
        <f t="shared" si="669"/>
        <v>0.53904441812506743</v>
      </c>
      <c r="BM433" s="14">
        <f t="shared" si="670"/>
        <v>0.44015453308146119</v>
      </c>
      <c r="BN433" s="14">
        <f t="shared" si="671"/>
        <v>0.55779255976164344</v>
      </c>
    </row>
    <row r="434" spans="1:66" x14ac:dyDescent="0.25">
      <c r="A434" t="s">
        <v>175</v>
      </c>
      <c r="B434" t="s">
        <v>283</v>
      </c>
      <c r="C434" t="s">
        <v>284</v>
      </c>
      <c r="D434" s="11">
        <v>44444</v>
      </c>
      <c r="E434" s="10">
        <f>VLOOKUP(A434,home!$A$2:$E$405,3,FALSE)</f>
        <v>1.1583000000000001</v>
      </c>
      <c r="F434" s="10">
        <f>VLOOKUP(B434,home!$B$2:$E$405,3,FALSE)</f>
        <v>0.70150000000000001</v>
      </c>
      <c r="G434" s="10">
        <f>VLOOKUP(C434,away!$B$2:$E$405,4,FALSE)</f>
        <v>1.0072000000000001</v>
      </c>
      <c r="H434" s="10">
        <f>VLOOKUP(A434,away!$A$2:$E$405,3,FALSE)</f>
        <v>1.0458000000000001</v>
      </c>
      <c r="I434" s="10">
        <f>VLOOKUP(C434,away!$B$2:$E$405,3,FALSE)</f>
        <v>1.3812</v>
      </c>
      <c r="J434" s="10">
        <f>VLOOKUP(B434,home!$B$2:$E$405,4,FALSE)</f>
        <v>1.2549999999999999</v>
      </c>
      <c r="K434" s="12">
        <f t="shared" si="616"/>
        <v>0.81839779164000015</v>
      </c>
      <c r="L434" s="12">
        <f t="shared" si="617"/>
        <v>1.8127959947999999</v>
      </c>
      <c r="M434" s="13">
        <f t="shared" si="618"/>
        <v>7.1992467287945311E-2</v>
      </c>
      <c r="N434" s="13">
        <f t="shared" si="619"/>
        <v>5.8918476243169385E-2</v>
      </c>
      <c r="O434" s="13">
        <f t="shared" si="620"/>
        <v>0.13050765635535724</v>
      </c>
      <c r="P434" s="13">
        <f t="shared" si="621"/>
        <v>0.10680717775333641</v>
      </c>
      <c r="Q434" s="13">
        <f t="shared" si="622"/>
        <v>2.4109375422101818E-2</v>
      </c>
      <c r="R434" s="13">
        <f t="shared" si="623"/>
        <v>0.11829187836586319</v>
      </c>
      <c r="S434" s="13">
        <f t="shared" si="624"/>
        <v>3.9614468184586589E-2</v>
      </c>
      <c r="T434" s="13">
        <f t="shared" si="625"/>
        <v>4.3705379202315729E-2</v>
      </c>
      <c r="U434" s="13">
        <f t="shared" si="626"/>
        <v>9.6809812023569947E-2</v>
      </c>
      <c r="V434" s="13">
        <f t="shared" si="627"/>
        <v>6.5301732318312255E-3</v>
      </c>
      <c r="W434" s="13">
        <f t="shared" si="628"/>
        <v>6.5770198677559425E-3</v>
      </c>
      <c r="X434" s="13">
        <f t="shared" si="629"/>
        <v>1.1922795273987997E-2</v>
      </c>
      <c r="Y434" s="13">
        <f t="shared" si="630"/>
        <v>1.0806797759752905E-2</v>
      </c>
      <c r="Z434" s="13">
        <f t="shared" si="631"/>
        <v>7.1479681106335194E-2</v>
      </c>
      <c r="AA434" s="13">
        <f t="shared" si="632"/>
        <v>5.8498813164556164E-2</v>
      </c>
      <c r="AB434" s="13">
        <f t="shared" si="633"/>
        <v>2.3937649753716865E-2</v>
      </c>
      <c r="AC434" s="13">
        <f t="shared" si="634"/>
        <v>6.055055127700352E-4</v>
      </c>
      <c r="AD434" s="13">
        <f t="shared" si="635"/>
        <v>1.3456546338359669E-3</v>
      </c>
      <c r="AE434" s="13">
        <f t="shared" si="636"/>
        <v>2.4393973306019012E-3</v>
      </c>
      <c r="AF434" s="13">
        <f t="shared" si="637"/>
        <v>2.211064855320469E-3</v>
      </c>
      <c r="AG434" s="13">
        <f t="shared" si="638"/>
        <v>1.3360698379893292E-3</v>
      </c>
      <c r="AH434" s="13">
        <f t="shared" si="639"/>
        <v>3.2394519904786416E-2</v>
      </c>
      <c r="AI434" s="13">
        <f t="shared" si="640"/>
        <v>2.6511603551315228E-2</v>
      </c>
      <c r="AJ434" s="13">
        <f t="shared" si="641"/>
        <v>1.0848518899615784E-2</v>
      </c>
      <c r="AK434" s="13">
        <f t="shared" si="642"/>
        <v>2.9594679700034542E-3</v>
      </c>
      <c r="AL434" s="13">
        <f t="shared" si="643"/>
        <v>3.5932834291891676E-5</v>
      </c>
      <c r="AM434" s="13">
        <f t="shared" si="644"/>
        <v>2.2025615612829774E-4</v>
      </c>
      <c r="AN434" s="13">
        <f t="shared" si="645"/>
        <v>3.9927947765942156E-4</v>
      </c>
      <c r="AO434" s="13">
        <f t="shared" si="646"/>
        <v>3.619061189534177E-4</v>
      </c>
      <c r="AP434" s="13">
        <f t="shared" si="647"/>
        <v>2.18687320977456E-4</v>
      </c>
      <c r="AQ434" s="13">
        <f t="shared" si="648"/>
        <v>9.9108874895368555E-5</v>
      </c>
      <c r="AR434" s="13">
        <f t="shared" si="649"/>
        <v>1.1744931187373136E-2</v>
      </c>
      <c r="AS434" s="13">
        <f t="shared" si="650"/>
        <v>9.6120257467099401E-3</v>
      </c>
      <c r="AT434" s="13">
        <f t="shared" si="651"/>
        <v>3.9332303221471191E-3</v>
      </c>
      <c r="AU434" s="13">
        <f t="shared" si="652"/>
        <v>1.0729823365522295E-3</v>
      </c>
      <c r="AV434" s="13">
        <f t="shared" si="653"/>
        <v>2.1953159367576799E-4</v>
      </c>
      <c r="AW434" s="13">
        <f t="shared" si="654"/>
        <v>1.4808202873214137E-6</v>
      </c>
      <c r="AX434" s="13">
        <f t="shared" si="655"/>
        <v>3.004285862841898E-5</v>
      </c>
      <c r="AY434" s="13">
        <f t="shared" si="656"/>
        <v>5.4461573793940543E-5</v>
      </c>
      <c r="AZ434" s="13">
        <f t="shared" si="657"/>
        <v>4.9363861422080024E-5</v>
      </c>
      <c r="BA434" s="13">
        <f t="shared" si="658"/>
        <v>2.9828870091269636E-5</v>
      </c>
      <c r="BB434" s="13">
        <f t="shared" si="659"/>
        <v>1.3518414057715774E-5</v>
      </c>
      <c r="BC434" s="13">
        <f t="shared" si="660"/>
        <v>4.9012253719750344E-6</v>
      </c>
      <c r="BD434" s="13">
        <f t="shared" si="661"/>
        <v>3.5485273692786052E-3</v>
      </c>
      <c r="BE434" s="13">
        <f t="shared" si="662"/>
        <v>2.9041069625917095E-3</v>
      </c>
      <c r="BF434" s="13">
        <f t="shared" si="663"/>
        <v>1.1883573624357018E-3</v>
      </c>
      <c r="BG434" s="13">
        <f t="shared" si="664"/>
        <v>3.2418301369883788E-4</v>
      </c>
      <c r="BH434" s="13">
        <f t="shared" si="665"/>
        <v>6.6327665624582203E-5</v>
      </c>
      <c r="BI434" s="13">
        <f t="shared" si="666"/>
        <v>1.0856483014358888E-5</v>
      </c>
      <c r="BJ434" s="14">
        <f t="shared" si="667"/>
        <v>0.16485338517881076</v>
      </c>
      <c r="BK434" s="14">
        <f t="shared" si="668"/>
        <v>0.22564018637855537</v>
      </c>
      <c r="BL434" s="14">
        <f t="shared" si="669"/>
        <v>0.53538498003188617</v>
      </c>
      <c r="BM434" s="14">
        <f t="shared" si="670"/>
        <v>0.48667822051430787</v>
      </c>
      <c r="BN434" s="14">
        <f t="shared" si="671"/>
        <v>0.51062703142777344</v>
      </c>
    </row>
    <row r="435" spans="1:66" x14ac:dyDescent="0.25">
      <c r="A435" t="s">
        <v>24</v>
      </c>
      <c r="B435" t="s">
        <v>293</v>
      </c>
      <c r="C435" t="s">
        <v>290</v>
      </c>
      <c r="D435" s="11">
        <v>44444</v>
      </c>
      <c r="E435" s="10">
        <f>VLOOKUP(A435,home!$A$2:$E$405,3,FALSE)</f>
        <v>1.6263000000000001</v>
      </c>
      <c r="F435" s="10">
        <f>VLOOKUP(B435,home!$B$2:$E$405,3,FALSE)</f>
        <v>0.9385</v>
      </c>
      <c r="G435" s="10">
        <f>VLOOKUP(C435,away!$B$2:$E$405,4,FALSE)</f>
        <v>0.9385</v>
      </c>
      <c r="H435" s="10">
        <f>VLOOKUP(A435,away!$A$2:$E$405,3,FALSE)</f>
        <v>1.4262999999999999</v>
      </c>
      <c r="I435" s="10">
        <f>VLOOKUP(C435,away!$B$2:$E$405,3,FALSE)</f>
        <v>1.2177</v>
      </c>
      <c r="J435" s="10">
        <f>VLOOKUP(B435,home!$B$2:$E$405,4,FALSE)</f>
        <v>1.107</v>
      </c>
      <c r="K435" s="12">
        <f t="shared" si="616"/>
        <v>1.432416173175</v>
      </c>
      <c r="L435" s="12">
        <f t="shared" si="617"/>
        <v>1.9226436995699998</v>
      </c>
      <c r="M435" s="13">
        <f t="shared" si="618"/>
        <v>3.4907280097507737E-2</v>
      </c>
      <c r="N435" s="13">
        <f t="shared" si="619"/>
        <v>5.0001752573219871E-2</v>
      </c>
      <c r="O435" s="13">
        <f t="shared" si="620"/>
        <v>6.7114262148598502E-2</v>
      </c>
      <c r="P435" s="13">
        <f t="shared" si="621"/>
        <v>9.6135554552359212E-2</v>
      </c>
      <c r="Q435" s="13">
        <f t="shared" si="622"/>
        <v>3.581165953648742E-2</v>
      </c>
      <c r="R435" s="13">
        <f t="shared" si="623"/>
        <v>6.4518406635646119E-2</v>
      </c>
      <c r="S435" s="13">
        <f t="shared" si="624"/>
        <v>6.6189952520459255E-2</v>
      </c>
      <c r="T435" s="13">
        <f t="shared" si="625"/>
        <v>6.8853061578973432E-2</v>
      </c>
      <c r="U435" s="13">
        <f t="shared" si="626"/>
        <v>9.2417209132380732E-2</v>
      </c>
      <c r="V435" s="13">
        <f t="shared" si="627"/>
        <v>2.0254316175671042E-2</v>
      </c>
      <c r="W435" s="13">
        <f t="shared" si="628"/>
        <v>1.7099066769433766E-2</v>
      </c>
      <c r="X435" s="13">
        <f t="shared" si="629"/>
        <v>3.2875412992778581E-2</v>
      </c>
      <c r="Y435" s="13">
        <f t="shared" si="630"/>
        <v>3.1603852830663734E-2</v>
      </c>
      <c r="Z435" s="13">
        <f t="shared" si="631"/>
        <v>4.1348636008106759E-2</v>
      </c>
      <c r="AA435" s="13">
        <f t="shared" si="632"/>
        <v>5.9228454956738293E-2</v>
      </c>
      <c r="AB435" s="13">
        <f t="shared" si="633"/>
        <v>4.241989839609947E-2</v>
      </c>
      <c r="AC435" s="13">
        <f t="shared" si="634"/>
        <v>3.4863069970431019E-3</v>
      </c>
      <c r="AD435" s="13">
        <f t="shared" si="635"/>
        <v>6.1232449466840323E-3</v>
      </c>
      <c r="AE435" s="13">
        <f t="shared" si="636"/>
        <v>1.1772818317665893E-2</v>
      </c>
      <c r="AF435" s="13">
        <f t="shared" si="637"/>
        <v>1.1317467482321309E-2</v>
      </c>
      <c r="AG435" s="13">
        <f t="shared" si="638"/>
        <v>7.2531525166578039E-3</v>
      </c>
      <c r="AH435" s="13">
        <f t="shared" si="639"/>
        <v>1.9874673626699913E-2</v>
      </c>
      <c r="AI435" s="13">
        <f t="shared" si="640"/>
        <v>2.8468803939459587E-2</v>
      </c>
      <c r="AJ435" s="13">
        <f t="shared" si="641"/>
        <v>2.0389587596915039E-2</v>
      </c>
      <c r="AK435" s="13">
        <f t="shared" si="642"/>
        <v>9.7354583460631614E-3</v>
      </c>
      <c r="AL435" s="13">
        <f t="shared" si="643"/>
        <v>3.8405519486399376E-4</v>
      </c>
      <c r="AM435" s="13">
        <f t="shared" si="644"/>
        <v>1.7542070187884585E-3</v>
      </c>
      <c r="AN435" s="13">
        <f t="shared" si="645"/>
        <v>3.3727150724151018E-3</v>
      </c>
      <c r="AO435" s="13">
        <f t="shared" si="646"/>
        <v>3.2422646922118364E-3</v>
      </c>
      <c r="AP435" s="13">
        <f t="shared" si="647"/>
        <v>2.0779065942731173E-3</v>
      </c>
      <c r="AQ435" s="13">
        <f t="shared" si="648"/>
        <v>9.9876850544354068E-4</v>
      </c>
      <c r="AR435" s="13">
        <f t="shared" si="649"/>
        <v>7.6423832058769266E-3</v>
      </c>
      <c r="AS435" s="13">
        <f t="shared" si="650"/>
        <v>1.0947073305699115E-2</v>
      </c>
      <c r="AT435" s="13">
        <f t="shared" si="651"/>
        <v>7.8403824260078626E-3</v>
      </c>
      <c r="AU435" s="13">
        <f t="shared" si="652"/>
        <v>3.743563530296902E-3</v>
      </c>
      <c r="AV435" s="13">
        <f t="shared" si="653"/>
        <v>1.3405852365263454E-3</v>
      </c>
      <c r="AW435" s="13">
        <f t="shared" si="654"/>
        <v>2.9380499039034173E-5</v>
      </c>
      <c r="AX435" s="13">
        <f t="shared" si="655"/>
        <v>4.1879241746828149E-4</v>
      </c>
      <c r="AY435" s="13">
        <f t="shared" si="656"/>
        <v>8.0518860287308053E-4</v>
      </c>
      <c r="AZ435" s="13">
        <f t="shared" si="657"/>
        <v>7.7404539713974959E-4</v>
      </c>
      <c r="BA435" s="13">
        <f t="shared" si="658"/>
        <v>4.9607116866396599E-4</v>
      </c>
      <c r="BB435" s="13">
        <f t="shared" si="659"/>
        <v>2.3844202674252511E-4</v>
      </c>
      <c r="BC435" s="13">
        <f t="shared" si="660"/>
        <v>9.1687812085843482E-5</v>
      </c>
      <c r="BD435" s="13">
        <f t="shared" si="661"/>
        <v>2.4489299867464748E-3</v>
      </c>
      <c r="BE435" s="13">
        <f t="shared" si="662"/>
        <v>3.5078869199888889E-3</v>
      </c>
      <c r="BF435" s="13">
        <f t="shared" si="663"/>
        <v>2.5123769789305614E-3</v>
      </c>
      <c r="BG435" s="13">
        <f t="shared" si="664"/>
        <v>1.199589805910894E-3</v>
      </c>
      <c r="BH435" s="13">
        <f t="shared" si="665"/>
        <v>4.2957795979065602E-4</v>
      </c>
      <c r="BI435" s="13">
        <f t="shared" si="666"/>
        <v>1.2306688344873102E-4</v>
      </c>
      <c r="BJ435" s="14">
        <f t="shared" si="667"/>
        <v>0.28698157885299141</v>
      </c>
      <c r="BK435" s="14">
        <f t="shared" si="668"/>
        <v>0.2221626541407774</v>
      </c>
      <c r="BL435" s="14">
        <f t="shared" si="669"/>
        <v>0.44590217101782414</v>
      </c>
      <c r="BM435" s="14">
        <f t="shared" si="670"/>
        <v>0.64713031637204665</v>
      </c>
      <c r="BN435" s="14">
        <f t="shared" si="671"/>
        <v>0.34848891554381883</v>
      </c>
    </row>
    <row r="436" spans="1:66" x14ac:dyDescent="0.25">
      <c r="A436" t="s">
        <v>24</v>
      </c>
      <c r="B436" t="s">
        <v>289</v>
      </c>
      <c r="C436" t="s">
        <v>326</v>
      </c>
      <c r="D436" s="11">
        <v>44444</v>
      </c>
      <c r="E436" s="10">
        <f>VLOOKUP(A436,home!$A$2:$E$405,3,FALSE)</f>
        <v>1.6263000000000001</v>
      </c>
      <c r="F436" s="10">
        <f>VLOOKUP(B436,home!$B$2:$E$405,3,FALSE)</f>
        <v>0.6149</v>
      </c>
      <c r="G436" s="10">
        <f>VLOOKUP(C436,away!$B$2:$E$405,4,FALSE)</f>
        <v>0.87380000000000002</v>
      </c>
      <c r="H436" s="10">
        <f>VLOOKUP(A436,away!$A$2:$E$405,3,FALSE)</f>
        <v>1.4262999999999999</v>
      </c>
      <c r="I436" s="10">
        <f>VLOOKUP(C436,away!$B$2:$E$405,3,FALSE)</f>
        <v>0.77490000000000003</v>
      </c>
      <c r="J436" s="10">
        <f>VLOOKUP(B436,home!$B$2:$E$405,4,FALSE)</f>
        <v>1.4391</v>
      </c>
      <c r="K436" s="12">
        <f t="shared" si="616"/>
        <v>0.87381037200600009</v>
      </c>
      <c r="L436" s="12">
        <f t="shared" si="617"/>
        <v>1.590550696917</v>
      </c>
      <c r="M436" s="13">
        <f t="shared" si="618"/>
        <v>8.5063174518310733E-2</v>
      </c>
      <c r="N436" s="13">
        <f t="shared" si="619"/>
        <v>7.432908416985641E-2</v>
      </c>
      <c r="O436" s="13">
        <f t="shared" si="620"/>
        <v>0.13529729151207154</v>
      </c>
      <c r="P436" s="13">
        <f t="shared" si="621"/>
        <v>0.11822417662756746</v>
      </c>
      <c r="Q436" s="13">
        <f t="shared" si="622"/>
        <v>3.247476234466376E-2</v>
      </c>
      <c r="R436" s="13">
        <f t="shared" si="623"/>
        <v>0.10759860065275396</v>
      </c>
      <c r="S436" s="13">
        <f t="shared" si="624"/>
        <v>4.1078163430926233E-2</v>
      </c>
      <c r="T436" s="13">
        <f t="shared" si="625"/>
        <v>5.1652755879518897E-2</v>
      </c>
      <c r="U436" s="13">
        <f t="shared" si="626"/>
        <v>9.4020773263707974E-2</v>
      </c>
      <c r="V436" s="13">
        <f t="shared" si="627"/>
        <v>6.3435624646616924E-3</v>
      </c>
      <c r="W436" s="13">
        <f t="shared" si="628"/>
        <v>9.4589280550656952E-3</v>
      </c>
      <c r="X436" s="13">
        <f t="shared" si="629"/>
        <v>1.5044904610072504E-2</v>
      </c>
      <c r="Y436" s="13">
        <f t="shared" si="630"/>
        <v>1.1964841756300306E-2</v>
      </c>
      <c r="Z436" s="13">
        <f t="shared" si="631"/>
        <v>5.7047009751843944E-2</v>
      </c>
      <c r="AA436" s="13">
        <f t="shared" si="632"/>
        <v>4.9848268813088667E-2</v>
      </c>
      <c r="AB436" s="13">
        <f t="shared" si="633"/>
        <v>2.1778967157710053E-2</v>
      </c>
      <c r="AC436" s="13">
        <f t="shared" si="634"/>
        <v>5.5103343303153894E-4</v>
      </c>
      <c r="AD436" s="13">
        <f t="shared" si="635"/>
        <v>2.0663273606437364E-3</v>
      </c>
      <c r="AE436" s="13">
        <f t="shared" si="636"/>
        <v>3.2865984235305595E-3</v>
      </c>
      <c r="AF436" s="13">
        <f t="shared" si="637"/>
        <v>2.6137507065164232E-3</v>
      </c>
      <c r="AG436" s="13">
        <f t="shared" si="638"/>
        <v>1.3857676692723329E-3</v>
      </c>
      <c r="AH436" s="13">
        <f t="shared" si="639"/>
        <v>2.2684040279456568E-2</v>
      </c>
      <c r="AI436" s="13">
        <f t="shared" si="640"/>
        <v>1.9821549675191032E-2</v>
      </c>
      <c r="AJ436" s="13">
        <f t="shared" si="641"/>
        <v>8.6601378477070435E-3</v>
      </c>
      <c r="AK436" s="13">
        <f t="shared" si="642"/>
        <v>2.5224394247760442E-3</v>
      </c>
      <c r="AL436" s="13">
        <f t="shared" si="643"/>
        <v>3.0633925565706363E-5</v>
      </c>
      <c r="AM436" s="13">
        <f t="shared" si="644"/>
        <v>3.61115655938056E-4</v>
      </c>
      <c r="AN436" s="13">
        <f t="shared" si="645"/>
        <v>5.7437275821991456E-4</v>
      </c>
      <c r="AO436" s="13">
        <f t="shared" si="646"/>
        <v>4.5678449543841242E-4</v>
      </c>
      <c r="AP436" s="13">
        <f t="shared" si="647"/>
        <v>2.4217963252014908E-4</v>
      </c>
      <c r="AQ436" s="13">
        <f t="shared" si="648"/>
        <v>9.6299745821006524E-5</v>
      </c>
      <c r="AR436" s="13">
        <f t="shared" si="649"/>
        <v>7.2160232150765861E-3</v>
      </c>
      <c r="AS436" s="13">
        <f t="shared" si="650"/>
        <v>6.3054359299700036E-3</v>
      </c>
      <c r="AT436" s="13">
        <f t="shared" si="651"/>
        <v>2.7548776578135443E-3</v>
      </c>
      <c r="AU436" s="13">
        <f t="shared" si="652"/>
        <v>8.0241355700169041E-4</v>
      </c>
      <c r="AV436" s="13">
        <f t="shared" si="653"/>
        <v>1.7528932218657619E-4</v>
      </c>
      <c r="AW436" s="13">
        <f t="shared" si="654"/>
        <v>1.182673494462708E-6</v>
      </c>
      <c r="AX436" s="13">
        <f t="shared" si="655"/>
        <v>5.2591100942070544E-5</v>
      </c>
      <c r="AY436" s="13">
        <f t="shared" si="656"/>
        <v>8.36488122550426E-5</v>
      </c>
      <c r="AZ436" s="13">
        <f t="shared" si="657"/>
        <v>6.6523838314268657E-5</v>
      </c>
      <c r="BA436" s="13">
        <f t="shared" si="658"/>
        <v>3.5269845797451293E-5</v>
      </c>
      <c r="BB436" s="13">
        <f t="shared" si="659"/>
        <v>1.4024619453322819E-5</v>
      </c>
      <c r="BC436" s="13">
        <f t="shared" si="660"/>
        <v>4.4613736490956628E-6</v>
      </c>
      <c r="BD436" s="13">
        <f t="shared" si="661"/>
        <v>1.9129084589515528E-3</v>
      </c>
      <c r="BE436" s="13">
        <f t="shared" si="662"/>
        <v>1.6715192521298806E-3</v>
      </c>
      <c r="BF436" s="13">
        <f t="shared" si="663"/>
        <v>7.3029542975940108E-4</v>
      </c>
      <c r="BG436" s="13">
        <f t="shared" si="664"/>
        <v>2.1271324038411467E-4</v>
      </c>
      <c r="BH436" s="13">
        <f t="shared" si="665"/>
        <v>4.6467758927661228E-5</v>
      </c>
      <c r="BI436" s="13">
        <f t="shared" si="666"/>
        <v>8.1208019429729621E-6</v>
      </c>
      <c r="BJ436" s="14">
        <f t="shared" si="667"/>
        <v>0.20626499285378946</v>
      </c>
      <c r="BK436" s="14">
        <f t="shared" si="668"/>
        <v>0.25137439321231836</v>
      </c>
      <c r="BL436" s="14">
        <f t="shared" si="669"/>
        <v>0.48406813325060682</v>
      </c>
      <c r="BM436" s="14">
        <f t="shared" si="670"/>
        <v>0.44568497310457417</v>
      </c>
      <c r="BN436" s="14">
        <f t="shared" si="671"/>
        <v>0.55298708982522382</v>
      </c>
    </row>
    <row r="437" spans="1:66" x14ac:dyDescent="0.25">
      <c r="A437" t="s">
        <v>24</v>
      </c>
      <c r="B437" t="s">
        <v>291</v>
      </c>
      <c r="C437" t="s">
        <v>292</v>
      </c>
      <c r="D437" s="11">
        <v>44444</v>
      </c>
      <c r="E437" s="10">
        <f>VLOOKUP(A437,home!$A$2:$E$405,3,FALSE)</f>
        <v>1.6263000000000001</v>
      </c>
      <c r="F437" s="10">
        <f>VLOOKUP(B437,home!$B$2:$E$405,3,FALSE)</f>
        <v>0.51780000000000004</v>
      </c>
      <c r="G437" s="10">
        <f>VLOOKUP(C437,away!$B$2:$E$405,4,FALSE)</f>
        <v>0.74429999999999996</v>
      </c>
      <c r="H437" s="10">
        <f>VLOOKUP(A437,away!$A$2:$E$405,3,FALSE)</f>
        <v>1.4262999999999999</v>
      </c>
      <c r="I437" s="10">
        <f>VLOOKUP(C437,away!$B$2:$E$405,3,FALSE)</f>
        <v>1.5128999999999999</v>
      </c>
      <c r="J437" s="10">
        <f>VLOOKUP(B437,home!$B$2:$E$405,4,FALSE)</f>
        <v>1.4391</v>
      </c>
      <c r="K437" s="12">
        <f t="shared" si="616"/>
        <v>0.626773645602</v>
      </c>
      <c r="L437" s="12">
        <f t="shared" si="617"/>
        <v>3.1053608844569998</v>
      </c>
      <c r="M437" s="13">
        <f t="shared" si="618"/>
        <v>2.3941677026848015E-2</v>
      </c>
      <c r="N437" s="13">
        <f t="shared" si="619"/>
        <v>1.5006012191943179E-2</v>
      </c>
      <c r="O437" s="13">
        <f t="shared" si="620"/>
        <v>7.4347547347476575E-2</v>
      </c>
      <c r="P437" s="13">
        <f t="shared" si="621"/>
        <v>4.6599083292545189E-2</v>
      </c>
      <c r="Q437" s="13">
        <f t="shared" si="622"/>
        <v>4.7026864837461432E-3</v>
      </c>
      <c r="R437" s="13">
        <f t="shared" si="623"/>
        <v>0.11543798269408431</v>
      </c>
      <c r="S437" s="13">
        <f t="shared" si="624"/>
        <v>2.2674628862365098E-2</v>
      </c>
      <c r="T437" s="13">
        <f t="shared" si="625"/>
        <v>1.4603538658489899E-2</v>
      </c>
      <c r="U437" s="13">
        <f t="shared" si="626"/>
        <v>7.2353485254111796E-2</v>
      </c>
      <c r="V437" s="13">
        <f t="shared" si="627"/>
        <v>4.9036615002181179E-3</v>
      </c>
      <c r="W437" s="13">
        <f t="shared" si="628"/>
        <v>9.825066505136067E-4</v>
      </c>
      <c r="X437" s="13">
        <f t="shared" si="629"/>
        <v>3.051037721223818E-3</v>
      </c>
      <c r="Y437" s="13">
        <f t="shared" si="630"/>
        <v>4.7372865982456339E-3</v>
      </c>
      <c r="Z437" s="13">
        <f t="shared" si="631"/>
        <v>0.11949219867961115</v>
      </c>
      <c r="AA437" s="13">
        <f t="shared" si="632"/>
        <v>7.4894560987418354E-2</v>
      </c>
      <c r="AB437" s="13">
        <f t="shared" si="633"/>
        <v>2.3470968512922765E-2</v>
      </c>
      <c r="AC437" s="13">
        <f t="shared" si="634"/>
        <v>5.9651766047671333E-4</v>
      </c>
      <c r="AD437" s="13">
        <f t="shared" si="635"/>
        <v>1.5395231879265585E-4</v>
      </c>
      <c r="AE437" s="13">
        <f t="shared" si="636"/>
        <v>4.7807750885016766E-4</v>
      </c>
      <c r="AF437" s="13">
        <f t="shared" si="637"/>
        <v>7.4230159786097829E-4</v>
      </c>
      <c r="AG437" s="13">
        <f t="shared" si="638"/>
        <v>7.6837144882247041E-4</v>
      </c>
      <c r="AH437" s="13">
        <f t="shared" si="639"/>
        <v>9.2766599944357209E-2</v>
      </c>
      <c r="AI437" s="13">
        <f t="shared" si="640"/>
        <v>5.8143660037227048E-2</v>
      </c>
      <c r="AJ437" s="13">
        <f t="shared" si="641"/>
        <v>1.8221456885088059E-2</v>
      </c>
      <c r="AK437" s="13">
        <f t="shared" si="642"/>
        <v>3.8069096533487681E-3</v>
      </c>
      <c r="AL437" s="13">
        <f t="shared" si="643"/>
        <v>4.6441485472980058E-5</v>
      </c>
      <c r="AM437" s="13">
        <f t="shared" si="644"/>
        <v>1.9298651219710841E-5</v>
      </c>
      <c r="AN437" s="13">
        <f t="shared" si="645"/>
        <v>5.9929276620468402E-5</v>
      </c>
      <c r="AO437" s="13">
        <f t="shared" si="646"/>
        <v>9.3051015725503027E-5</v>
      </c>
      <c r="AP437" s="13">
        <f t="shared" si="647"/>
        <v>9.631899483099007E-5</v>
      </c>
      <c r="AQ437" s="13">
        <f t="shared" si="648"/>
        <v>7.4776309744593137E-5</v>
      </c>
      <c r="AR437" s="13">
        <f t="shared" si="649"/>
        <v>5.761475417025555E-2</v>
      </c>
      <c r="AS437" s="13">
        <f t="shared" si="650"/>
        <v>3.6111409511754095E-2</v>
      </c>
      <c r="AT437" s="13">
        <f t="shared" si="651"/>
        <v>1.1316839893754427E-2</v>
      </c>
      <c r="AU437" s="13">
        <f t="shared" si="652"/>
        <v>2.3643656656342042E-3</v>
      </c>
      <c r="AV437" s="13">
        <f t="shared" si="653"/>
        <v>3.7048052194643731E-4</v>
      </c>
      <c r="AW437" s="13">
        <f t="shared" si="654"/>
        <v>2.5108826004290035E-6</v>
      </c>
      <c r="AX437" s="13">
        <f t="shared" si="655"/>
        <v>2.0159809966966079E-6</v>
      </c>
      <c r="AY437" s="13">
        <f t="shared" si="656"/>
        <v>6.2603485309502808E-6</v>
      </c>
      <c r="AZ437" s="13">
        <f t="shared" si="657"/>
        <v>9.7203207255404253E-6</v>
      </c>
      <c r="BA437" s="13">
        <f t="shared" si="658"/>
        <v>1.0061701255156639E-5</v>
      </c>
      <c r="BB437" s="13">
        <f t="shared" si="659"/>
        <v>7.8113033772138317E-6</v>
      </c>
      <c r="BC437" s="13">
        <f t="shared" si="660"/>
        <v>4.8513831928453387E-6</v>
      </c>
      <c r="BD437" s="13">
        <f t="shared" si="661"/>
        <v>2.9819100661319559E-2</v>
      </c>
      <c r="BE437" s="13">
        <f t="shared" si="662"/>
        <v>1.8689826430068265E-2</v>
      </c>
      <c r="BF437" s="13">
        <f t="shared" si="663"/>
        <v>5.8571453236212498E-3</v>
      </c>
      <c r="BG437" s="13">
        <f t="shared" si="664"/>
        <v>1.2237014424355988E-3</v>
      </c>
      <c r="BH437" s="13">
        <f t="shared" si="665"/>
        <v>1.9174595355094654E-4</v>
      </c>
      <c r="BI437" s="13">
        <f t="shared" si="666"/>
        <v>2.4036262067311704E-5</v>
      </c>
      <c r="BJ437" s="14">
        <f t="shared" si="667"/>
        <v>4.5609866464708222E-2</v>
      </c>
      <c r="BK437" s="14">
        <f t="shared" si="668"/>
        <v>9.8768270176457063E-2</v>
      </c>
      <c r="BL437" s="14">
        <f t="shared" si="669"/>
        <v>0.69702657715244232</v>
      </c>
      <c r="BM437" s="14">
        <f t="shared" si="670"/>
        <v>0.68085817397064485</v>
      </c>
      <c r="BN437" s="14">
        <f t="shared" si="671"/>
        <v>0.28003498903664342</v>
      </c>
    </row>
    <row r="438" spans="1:66" x14ac:dyDescent="0.25">
      <c r="A438" t="s">
        <v>24</v>
      </c>
      <c r="B438" t="s">
        <v>181</v>
      </c>
      <c r="C438" t="s">
        <v>182</v>
      </c>
      <c r="D438" s="11">
        <v>44444</v>
      </c>
      <c r="E438" s="10">
        <f>VLOOKUP(A438,home!$A$2:$E$405,3,FALSE)</f>
        <v>1.6263000000000001</v>
      </c>
      <c r="F438" s="10">
        <f>VLOOKUP(B438,home!$B$2:$E$405,3,FALSE)</f>
        <v>0.64729999999999999</v>
      </c>
      <c r="G438" s="10">
        <f>VLOOKUP(C438,away!$B$2:$E$405,4,FALSE)</f>
        <v>1.0680000000000001</v>
      </c>
      <c r="H438" s="10">
        <f>VLOOKUP(A438,away!$A$2:$E$405,3,FALSE)</f>
        <v>1.4262999999999999</v>
      </c>
      <c r="I438" s="10">
        <f>VLOOKUP(C438,away!$B$2:$E$405,3,FALSE)</f>
        <v>0.92249999999999999</v>
      </c>
      <c r="J438" s="10">
        <f>VLOOKUP(B438,home!$B$2:$E$405,4,FALSE)</f>
        <v>0.84870000000000001</v>
      </c>
      <c r="K438" s="12">
        <f t="shared" si="616"/>
        <v>1.12428786132</v>
      </c>
      <c r="L438" s="12">
        <f t="shared" si="617"/>
        <v>1.116686997225</v>
      </c>
      <c r="M438" s="13">
        <f t="shared" si="618"/>
        <v>0.10635477296651293</v>
      </c>
      <c r="N438" s="13">
        <f t="shared" si="619"/>
        <v>0.11957338023969498</v>
      </c>
      <c r="O438" s="13">
        <f t="shared" si="620"/>
        <v>0.11876499206452192</v>
      </c>
      <c r="P438" s="13">
        <f t="shared" si="621"/>
        <v>0.13352603892790813</v>
      </c>
      <c r="Q438" s="13">
        <f t="shared" si="622"/>
        <v>6.7217449970244911E-2</v>
      </c>
      <c r="R438" s="13">
        <f t="shared" si="623"/>
        <v>6.6311661181990972E-2</v>
      </c>
      <c r="S438" s="13">
        <f t="shared" si="624"/>
        <v>4.1909738920205719E-2</v>
      </c>
      <c r="T438" s="13">
        <f t="shared" si="625"/>
        <v>7.5060852368394451E-2</v>
      </c>
      <c r="U438" s="13">
        <f t="shared" si="626"/>
        <v>7.4553395730877103E-2</v>
      </c>
      <c r="V438" s="13">
        <f t="shared" si="627"/>
        <v>5.8463044377371383E-3</v>
      </c>
      <c r="W438" s="13">
        <f t="shared" si="628"/>
        <v>2.5190587690143578E-2</v>
      </c>
      <c r="X438" s="13">
        <f t="shared" si="629"/>
        <v>2.813000172603948E-2</v>
      </c>
      <c r="Y438" s="13">
        <f t="shared" si="630"/>
        <v>1.5706203579692549E-2</v>
      </c>
      <c r="Z438" s="13">
        <f t="shared" si="631"/>
        <v>2.4683123268773026E-2</v>
      </c>
      <c r="AA438" s="13">
        <f t="shared" si="632"/>
        <v>2.7750935870546757E-2</v>
      </c>
      <c r="AB438" s="13">
        <f t="shared" si="633"/>
        <v>1.5600020169762745E-2</v>
      </c>
      <c r="AC438" s="13">
        <f t="shared" si="634"/>
        <v>4.5874402963059954E-4</v>
      </c>
      <c r="AD438" s="13">
        <f t="shared" si="635"/>
        <v>7.0803679898863601E-3</v>
      </c>
      <c r="AE438" s="13">
        <f t="shared" si="636"/>
        <v>7.9065548698742088E-3</v>
      </c>
      <c r="AF438" s="13">
        <f t="shared" si="637"/>
        <v>4.4145735080172652E-3</v>
      </c>
      <c r="AG438" s="13">
        <f t="shared" si="638"/>
        <v>1.643232278232278E-3</v>
      </c>
      <c r="AH438" s="13">
        <f t="shared" si="639"/>
        <v>6.8908307012851694E-3</v>
      </c>
      <c r="AI438" s="13">
        <f t="shared" si="640"/>
        <v>7.7472773118661001E-3</v>
      </c>
      <c r="AJ438" s="13">
        <f t="shared" si="641"/>
        <v>4.3550849200054481E-3</v>
      </c>
      <c r="AK438" s="13">
        <f t="shared" si="642"/>
        <v>1.6321230368599694E-3</v>
      </c>
      <c r="AL438" s="13">
        <f t="shared" si="643"/>
        <v>2.3037714791676542E-5</v>
      </c>
      <c r="AM438" s="13">
        <f t="shared" si="644"/>
        <v>1.5920743569415858E-3</v>
      </c>
      <c r="AN438" s="13">
        <f t="shared" si="645"/>
        <v>1.7778487330120222E-3</v>
      </c>
      <c r="AO438" s="13">
        <f t="shared" si="646"/>
        <v>9.9265028159373301E-4</v>
      </c>
      <c r="AP438" s="13">
        <f t="shared" si="647"/>
        <v>3.6949322074915207E-4</v>
      </c>
      <c r="AQ438" s="13">
        <f t="shared" si="648"/>
        <v>1.0315206879334117E-4</v>
      </c>
      <c r="AR438" s="13">
        <f t="shared" si="649"/>
        <v>1.5389802088407944E-3</v>
      </c>
      <c r="AS438" s="13">
        <f t="shared" si="650"/>
        <v>1.730256767611424E-3</v>
      </c>
      <c r="AT438" s="13">
        <f t="shared" si="651"/>
        <v>9.7265334039615199E-4</v>
      </c>
      <c r="AU438" s="13">
        <f t="shared" si="652"/>
        <v>3.645141146265812E-4</v>
      </c>
      <c r="AV438" s="13">
        <f t="shared" si="653"/>
        <v>1.0245469858861807E-4</v>
      </c>
      <c r="AW438" s="13">
        <f t="shared" si="654"/>
        <v>8.0342599173867557E-7</v>
      </c>
      <c r="AX438" s="13">
        <f t="shared" si="655"/>
        <v>2.983249789713778E-4</v>
      </c>
      <c r="AY438" s="13">
        <f t="shared" si="656"/>
        <v>3.3313562496475912E-4</v>
      </c>
      <c r="AZ438" s="13">
        <f t="shared" si="657"/>
        <v>1.8600411035528532E-4</v>
      </c>
      <c r="BA438" s="13">
        <f t="shared" si="658"/>
        <v>6.9236123821383687E-5</v>
      </c>
      <c r="BB438" s="13">
        <f t="shared" si="659"/>
        <v>1.9328769802399809E-5</v>
      </c>
      <c r="BC438" s="13">
        <f t="shared" si="660"/>
        <v>4.3168371821390171E-6</v>
      </c>
      <c r="BD438" s="13">
        <f t="shared" si="661"/>
        <v>2.8642653136652191E-4</v>
      </c>
      <c r="BE438" s="13">
        <f t="shared" si="662"/>
        <v>3.2202587237537282E-4</v>
      </c>
      <c r="BF438" s="13">
        <f t="shared" si="663"/>
        <v>1.8102488967130761E-4</v>
      </c>
      <c r="BG438" s="13">
        <f t="shared" si="664"/>
        <v>6.7841362018081111E-5</v>
      </c>
      <c r="BH438" s="13">
        <f t="shared" si="665"/>
        <v>1.9068304953086073E-5</v>
      </c>
      <c r="BI438" s="13">
        <f t="shared" si="666"/>
        <v>4.2876527589405441E-6</v>
      </c>
      <c r="BJ438" s="14">
        <f t="shared" si="667"/>
        <v>0.35766876932640723</v>
      </c>
      <c r="BK438" s="14">
        <f t="shared" si="668"/>
        <v>0.28845177262175098</v>
      </c>
      <c r="BL438" s="14">
        <f t="shared" si="669"/>
        <v>0.32919585473092305</v>
      </c>
      <c r="BM438" s="14">
        <f t="shared" si="670"/>
        <v>0.38791889239800736</v>
      </c>
      <c r="BN438" s="14">
        <f t="shared" si="671"/>
        <v>0.61174829535087383</v>
      </c>
    </row>
    <row r="439" spans="1:66" x14ac:dyDescent="0.25">
      <c r="A439" t="s">
        <v>24</v>
      </c>
      <c r="B439" t="s">
        <v>26</v>
      </c>
      <c r="C439" t="s">
        <v>288</v>
      </c>
      <c r="D439" s="11">
        <v>44444</v>
      </c>
      <c r="E439" s="10">
        <f>VLOOKUP(A439,home!$A$2:$E$405,3,FALSE)</f>
        <v>1.6263000000000001</v>
      </c>
      <c r="F439" s="10">
        <f>VLOOKUP(B439,home!$B$2:$E$405,3,FALSE)</f>
        <v>1.3592</v>
      </c>
      <c r="G439" s="10">
        <f>VLOOKUP(C439,away!$B$2:$E$405,4,FALSE)</f>
        <v>1.8447</v>
      </c>
      <c r="H439" s="10">
        <f>VLOOKUP(A439,away!$A$2:$E$405,3,FALSE)</f>
        <v>1.4262999999999999</v>
      </c>
      <c r="I439" s="10">
        <f>VLOOKUP(C439,away!$B$2:$E$405,3,FALSE)</f>
        <v>0.81179999999999997</v>
      </c>
      <c r="J439" s="10">
        <f>VLOOKUP(B439,home!$B$2:$E$405,4,FALSE)</f>
        <v>0.66420000000000001</v>
      </c>
      <c r="K439" s="12">
        <f t="shared" si="616"/>
        <v>4.0776484011120004</v>
      </c>
      <c r="L439" s="12">
        <f t="shared" si="617"/>
        <v>0.76905747982799999</v>
      </c>
      <c r="M439" s="13">
        <f t="shared" si="618"/>
        <v>7.8542076773208246E-3</v>
      </c>
      <c r="N439" s="13">
        <f t="shared" si="619"/>
        <v>3.2026697377428866E-2</v>
      </c>
      <c r="O439" s="13">
        <f t="shared" si="620"/>
        <v>6.0403371623660822E-3</v>
      </c>
      <c r="P439" s="13">
        <f t="shared" si="621"/>
        <v>2.4630371172299458E-2</v>
      </c>
      <c r="Q439" s="13">
        <f t="shared" si="622"/>
        <v>6.5296805676985356E-2</v>
      </c>
      <c r="R439" s="13">
        <f t="shared" si="623"/>
        <v>2.3226832377003354E-3</v>
      </c>
      <c r="S439" s="13">
        <f t="shared" si="624"/>
        <v>1.9309878507445394E-2</v>
      </c>
      <c r="T439" s="13">
        <f t="shared" si="625"/>
        <v>5.0216996814760995E-2</v>
      </c>
      <c r="U439" s="13">
        <f t="shared" si="626"/>
        <v>9.4710855904984199E-3</v>
      </c>
      <c r="V439" s="13">
        <f t="shared" si="627"/>
        <v>6.7283040359475011E-3</v>
      </c>
      <c r="W439" s="13">
        <f t="shared" si="628"/>
        <v>8.8752471755493431E-2</v>
      </c>
      <c r="X439" s="13">
        <f t="shared" si="629"/>
        <v>6.8255752256785526E-2</v>
      </c>
      <c r="Y439" s="13">
        <f t="shared" si="630"/>
        <v>2.6246298407183895E-2</v>
      </c>
      <c r="Z439" s="13">
        <f t="shared" si="631"/>
        <v>5.9542563907485338E-4</v>
      </c>
      <c r="AA439" s="13">
        <f t="shared" si="632"/>
        <v>2.4279364051546671E-3</v>
      </c>
      <c r="AB439" s="13">
        <f t="shared" si="633"/>
        <v>4.9501355002402733E-3</v>
      </c>
      <c r="AC439" s="13">
        <f t="shared" si="634"/>
        <v>1.3187248842743621E-3</v>
      </c>
      <c r="AD439" s="13">
        <f t="shared" si="635"/>
        <v>9.0475343637131472E-2</v>
      </c>
      <c r="AE439" s="13">
        <f t="shared" si="636"/>
        <v>6.9580739764144597E-2</v>
      </c>
      <c r="AF439" s="13">
        <f t="shared" si="637"/>
        <v>2.6755794183790472E-2</v>
      </c>
      <c r="AG439" s="13">
        <f t="shared" si="638"/>
        <v>6.858914548594189E-3</v>
      </c>
      <c r="AH439" s="13">
        <f t="shared" si="639"/>
        <v>1.1447913535297071E-4</v>
      </c>
      <c r="AI439" s="13">
        <f t="shared" si="640"/>
        <v>4.668056632327254E-4</v>
      </c>
      <c r="AJ439" s="13">
        <f t="shared" si="641"/>
        <v>9.5173468315547477E-4</v>
      </c>
      <c r="AK439" s="13">
        <f t="shared" si="642"/>
        <v>1.2936131363505861E-3</v>
      </c>
      <c r="AL439" s="13">
        <f t="shared" si="643"/>
        <v>1.6541800119502205E-4</v>
      </c>
      <c r="AM439" s="13">
        <f t="shared" si="644"/>
        <v>7.3785328064401551E-2</v>
      </c>
      <c r="AN439" s="13">
        <f t="shared" si="645"/>
        <v>5.6745158449490858E-2</v>
      </c>
      <c r="AO439" s="13">
        <f t="shared" si="646"/>
        <v>2.1820144274802986E-2</v>
      </c>
      <c r="AP439" s="13">
        <f t="shared" si="647"/>
        <v>5.5936483884877842E-3</v>
      </c>
      <c r="AQ439" s="13">
        <f t="shared" si="648"/>
        <v>1.0754592831735915E-3</v>
      </c>
      <c r="AR439" s="13">
        <f t="shared" si="649"/>
        <v>1.7608207065488841E-5</v>
      </c>
      <c r="AS439" s="13">
        <f t="shared" si="650"/>
        <v>7.1800077387039617E-5</v>
      </c>
      <c r="AT439" s="13">
        <f t="shared" si="651"/>
        <v>1.4638773537849E-4</v>
      </c>
      <c r="AU439" s="13">
        <f t="shared" si="652"/>
        <v>1.9897257170283544E-4</v>
      </c>
      <c r="AV439" s="13">
        <f t="shared" si="653"/>
        <v>2.028350472173025E-4</v>
      </c>
      <c r="AW439" s="13">
        <f t="shared" si="654"/>
        <v>1.4409497768586385E-5</v>
      </c>
      <c r="AX439" s="13">
        <f t="shared" si="655"/>
        <v>5.0145104167888567E-2</v>
      </c>
      <c r="AY439" s="13">
        <f t="shared" si="656"/>
        <v>3.8564467437068921E-2</v>
      </c>
      <c r="AZ439" s="13">
        <f t="shared" si="657"/>
        <v>1.4829146069030592E-2</v>
      </c>
      <c r="BA439" s="13">
        <f t="shared" si="658"/>
        <v>3.8014885679499878E-3</v>
      </c>
      <c r="BB439" s="13">
        <f t="shared" si="659"/>
        <v>7.3089080441564227E-4</v>
      </c>
      <c r="BC439" s="13">
        <f t="shared" si="660"/>
        <v>1.1241940801467076E-4</v>
      </c>
      <c r="BD439" s="13">
        <f t="shared" si="661"/>
        <v>2.2569538916790704E-6</v>
      </c>
      <c r="BE439" s="13">
        <f t="shared" si="662"/>
        <v>9.2030644277886705E-6</v>
      </c>
      <c r="BF439" s="13">
        <f t="shared" si="663"/>
        <v>1.8763430474651598E-5</v>
      </c>
      <c r="BG439" s="13">
        <f t="shared" si="664"/>
        <v>2.5503557424779759E-5</v>
      </c>
      <c r="BH439" s="13">
        <f t="shared" si="665"/>
        <v>2.5998635038955324E-5</v>
      </c>
      <c r="BI439" s="13">
        <f t="shared" si="666"/>
        <v>2.1202658519538112E-5</v>
      </c>
      <c r="BJ439" s="14">
        <f t="shared" si="667"/>
        <v>0.79166906933702397</v>
      </c>
      <c r="BK439" s="14">
        <f t="shared" si="668"/>
        <v>9.8571371715551484E-2</v>
      </c>
      <c r="BL439" s="14">
        <f t="shared" si="669"/>
        <v>2.8779342452580084E-2</v>
      </c>
      <c r="BM439" s="14">
        <f t="shared" si="670"/>
        <v>0.74289404890082888</v>
      </c>
      <c r="BN439" s="14">
        <f t="shared" si="671"/>
        <v>0.13817110230410093</v>
      </c>
    </row>
    <row r="440" spans="1:66" x14ac:dyDescent="0.25">
      <c r="A440" t="s">
        <v>24</v>
      </c>
      <c r="B440" t="s">
        <v>295</v>
      </c>
      <c r="C440" t="s">
        <v>327</v>
      </c>
      <c r="D440" s="11">
        <v>44444</v>
      </c>
      <c r="E440" s="10">
        <f>VLOOKUP(A440,home!$A$2:$E$405,3,FALSE)</f>
        <v>1.6263000000000001</v>
      </c>
      <c r="F440" s="10">
        <f>VLOOKUP(B440,home!$B$2:$E$405,3,FALSE)</f>
        <v>1.2945</v>
      </c>
      <c r="G440" s="10">
        <f>VLOOKUP(C440,away!$B$2:$E$405,4,FALSE)</f>
        <v>0.55020000000000002</v>
      </c>
      <c r="H440" s="10">
        <f>VLOOKUP(A440,away!$A$2:$E$405,3,FALSE)</f>
        <v>1.4262999999999999</v>
      </c>
      <c r="I440" s="10">
        <f>VLOOKUP(C440,away!$B$2:$E$405,3,FALSE)</f>
        <v>1.5867</v>
      </c>
      <c r="J440" s="10">
        <f>VLOOKUP(B440,home!$B$2:$E$405,4,FALSE)</f>
        <v>0.66420000000000001</v>
      </c>
      <c r="K440" s="12">
        <f t="shared" si="616"/>
        <v>1.15830599157</v>
      </c>
      <c r="L440" s="12">
        <f t="shared" si="617"/>
        <v>1.503157801482</v>
      </c>
      <c r="M440" s="13">
        <f t="shared" si="618"/>
        <v>6.9845906925795342E-2</v>
      </c>
      <c r="N440" s="13">
        <f t="shared" si="619"/>
        <v>8.0902932478789297E-2</v>
      </c>
      <c r="O440" s="13">
        <f t="shared" si="620"/>
        <v>0.1049894198970949</v>
      </c>
      <c r="P440" s="13">
        <f t="shared" si="621"/>
        <v>0.1216098741182636</v>
      </c>
      <c r="Q440" s="13">
        <f t="shared" si="622"/>
        <v>4.6855175712882419E-2</v>
      </c>
      <c r="R440" s="13">
        <f t="shared" si="623"/>
        <v>7.8907832795693869E-2</v>
      </c>
      <c r="S440" s="13">
        <f t="shared" si="624"/>
        <v>5.2934245305067767E-2</v>
      </c>
      <c r="T440" s="13">
        <f t="shared" si="625"/>
        <v>7.0430722912629126E-2</v>
      </c>
      <c r="U440" s="13">
        <f t="shared" si="626"/>
        <v>9.1399415509055962E-2</v>
      </c>
      <c r="V440" s="13">
        <f t="shared" si="627"/>
        <v>1.0240521983682402E-2</v>
      </c>
      <c r="W440" s="13">
        <f t="shared" si="628"/>
        <v>1.8090876921432283E-2</v>
      </c>
      <c r="X440" s="13">
        <f t="shared" si="629"/>
        <v>2.71934427801016E-2</v>
      </c>
      <c r="Y440" s="13">
        <f t="shared" si="630"/>
        <v>2.0438017832032047E-2</v>
      </c>
      <c r="Z440" s="13">
        <f t="shared" si="631"/>
        <v>3.9536974821628157E-2</v>
      </c>
      <c r="AA440" s="13">
        <f t="shared" si="632"/>
        <v>4.5795914824444124E-2</v>
      </c>
      <c r="AB440" s="13">
        <f t="shared" si="633"/>
        <v>2.6522841265291516E-2</v>
      </c>
      <c r="AC440" s="13">
        <f t="shared" si="634"/>
        <v>1.1143714823046052E-3</v>
      </c>
      <c r="AD440" s="13">
        <f t="shared" si="635"/>
        <v>5.2386927827126123E-3</v>
      </c>
      <c r="AE440" s="13">
        <f t="shared" si="636"/>
        <v>7.874581925901911E-3</v>
      </c>
      <c r="AF440" s="13">
        <f t="shared" si="637"/>
        <v>5.9183696276643057E-3</v>
      </c>
      <c r="AG440" s="13">
        <f t="shared" si="638"/>
        <v>2.9654144926259071E-3</v>
      </c>
      <c r="AH440" s="13">
        <f t="shared" si="639"/>
        <v>1.4857578037531948E-2</v>
      </c>
      <c r="AI440" s="13">
        <f t="shared" si="640"/>
        <v>1.7209621661092099E-2</v>
      </c>
      <c r="AJ440" s="13">
        <f t="shared" si="641"/>
        <v>9.9670039413479218E-3</v>
      </c>
      <c r="AK440" s="13">
        <f t="shared" si="642"/>
        <v>3.8482801277550335E-3</v>
      </c>
      <c r="AL440" s="13">
        <f t="shared" si="643"/>
        <v>7.761003136691827E-5</v>
      </c>
      <c r="AM440" s="13">
        <f t="shared" si="644"/>
        <v>1.2136018476421072E-3</v>
      </c>
      <c r="AN440" s="13">
        <f t="shared" si="645"/>
        <v>1.8242350851762029E-3</v>
      </c>
      <c r="AO440" s="13">
        <f t="shared" si="646"/>
        <v>1.3710566000098953E-3</v>
      </c>
      <c r="AP440" s="13">
        <f t="shared" si="647"/>
        <v>6.869714748594201E-4</v>
      </c>
      <c r="AQ440" s="13">
        <f t="shared" si="648"/>
        <v>2.5815663295763335E-4</v>
      </c>
      <c r="AR440" s="13">
        <f t="shared" si="649"/>
        <v>4.4666568676487491E-3</v>
      </c>
      <c r="AS440" s="13">
        <f t="shared" si="650"/>
        <v>5.1737554120848354E-3</v>
      </c>
      <c r="AT440" s="13">
        <f t="shared" si="651"/>
        <v>2.9963959463677908E-3</v>
      </c>
      <c r="AU440" s="13">
        <f t="shared" si="652"/>
        <v>1.1569144592646241E-3</v>
      </c>
      <c r="AV440" s="13">
        <f t="shared" si="653"/>
        <v>3.3501523747504519E-4</v>
      </c>
      <c r="AW440" s="13">
        <f t="shared" si="654"/>
        <v>3.7535589096758064E-6</v>
      </c>
      <c r="AX440" s="13">
        <f t="shared" si="655"/>
        <v>2.3428704858404568E-4</v>
      </c>
      <c r="AY440" s="13">
        <f t="shared" si="656"/>
        <v>3.5217040486530058E-4</v>
      </c>
      <c r="AZ440" s="13">
        <f t="shared" si="657"/>
        <v>2.6468384576217556E-4</v>
      </c>
      <c r="BA440" s="13">
        <f t="shared" si="658"/>
        <v>1.3262052922789088E-4</v>
      </c>
      <c r="BB440" s="13">
        <f t="shared" si="659"/>
        <v>4.9837395786393965E-5</v>
      </c>
      <c r="BC440" s="13">
        <f t="shared" si="660"/>
        <v>1.4982694056372833E-5</v>
      </c>
      <c r="BD440" s="13">
        <f t="shared" si="661"/>
        <v>1.1190150195248964E-3</v>
      </c>
      <c r="BE440" s="13">
        <f t="shared" si="662"/>
        <v>1.2961618017725081E-3</v>
      </c>
      <c r="BF440" s="13">
        <f t="shared" si="663"/>
        <v>7.5067599051863165E-4</v>
      </c>
      <c r="BG440" s="13">
        <f t="shared" si="664"/>
        <v>2.8983749918182514E-4</v>
      </c>
      <c r="BH440" s="13">
        <f t="shared" si="665"/>
        <v>8.3930127970993277E-5</v>
      </c>
      <c r="BI440" s="13">
        <f t="shared" si="666"/>
        <v>1.9443354020407675E-5</v>
      </c>
      <c r="BJ440" s="14">
        <f t="shared" si="667"/>
        <v>0.29231083102569894</v>
      </c>
      <c r="BK440" s="14">
        <f t="shared" si="668"/>
        <v>0.25617470025134592</v>
      </c>
      <c r="BL440" s="14">
        <f t="shared" si="669"/>
        <v>0.41118570977513763</v>
      </c>
      <c r="BM440" s="14">
        <f t="shared" si="670"/>
        <v>0.49574865709933558</v>
      </c>
      <c r="BN440" s="14">
        <f t="shared" si="671"/>
        <v>0.50311114192851947</v>
      </c>
    </row>
    <row r="441" spans="1:66" x14ac:dyDescent="0.25">
      <c r="A441" t="s">
        <v>196</v>
      </c>
      <c r="B441" t="s">
        <v>197</v>
      </c>
      <c r="C441" t="s">
        <v>302</v>
      </c>
      <c r="D441" s="11">
        <v>44444</v>
      </c>
      <c r="E441" s="10">
        <f>VLOOKUP(A441,home!$A$2:$E$405,3,FALSE)</f>
        <v>1.6077999999999999</v>
      </c>
      <c r="F441" s="10">
        <f>VLOOKUP(B441,home!$B$2:$E$405,3,FALSE)</f>
        <v>0.95120000000000005</v>
      </c>
      <c r="G441" s="10">
        <f>VLOOKUP(C441,away!$B$2:$E$405,4,FALSE)</f>
        <v>0.87809999999999999</v>
      </c>
      <c r="H441" s="10">
        <f>VLOOKUP(A441,away!$A$2:$E$405,3,FALSE)</f>
        <v>1.3987000000000001</v>
      </c>
      <c r="I441" s="10">
        <f>VLOOKUP(C441,away!$B$2:$E$405,3,FALSE)</f>
        <v>0.96730000000000005</v>
      </c>
      <c r="J441" s="10">
        <f>VLOOKUP(B441,home!$B$2:$E$405,4,FALSE)</f>
        <v>1.7242999999999999</v>
      </c>
      <c r="K441" s="12">
        <f t="shared" si="616"/>
        <v>1.3429128920160001</v>
      </c>
      <c r="L441" s="12">
        <f t="shared" si="617"/>
        <v>2.3329132559930001</v>
      </c>
      <c r="M441" s="13">
        <f t="shared" si="618"/>
        <v>2.5328471810186114E-2</v>
      </c>
      <c r="N441" s="13">
        <f t="shared" si="619"/>
        <v>3.4013931328962764E-2</v>
      </c>
      <c r="O441" s="13">
        <f t="shared" si="620"/>
        <v>5.9089127640028202E-2</v>
      </c>
      <c r="P441" s="13">
        <f t="shared" si="621"/>
        <v>7.9351551285772842E-2</v>
      </c>
      <c r="Q441" s="13">
        <f t="shared" si="622"/>
        <v>2.2838873444905511E-2</v>
      </c>
      <c r="R441" s="13">
        <f t="shared" si="623"/>
        <v>6.8924904578242088E-2</v>
      </c>
      <c r="S441" s="13">
        <f t="shared" si="624"/>
        <v>6.2150104619876495E-2</v>
      </c>
      <c r="T441" s="13">
        <f t="shared" si="625"/>
        <v>5.3281110611566582E-2</v>
      </c>
      <c r="U441" s="13">
        <f t="shared" si="626"/>
        <v>9.2560142939093926E-2</v>
      </c>
      <c r="V441" s="13">
        <f t="shared" si="627"/>
        <v>2.1634446497465348E-2</v>
      </c>
      <c r="W441" s="13">
        <f t="shared" si="628"/>
        <v>1.0223539196095161E-2</v>
      </c>
      <c r="X441" s="13">
        <f t="shared" si="629"/>
        <v>2.3850630113734422E-2</v>
      </c>
      <c r="Y441" s="13">
        <f t="shared" si="630"/>
        <v>2.7820725578058435E-2</v>
      </c>
      <c r="Z441" s="13">
        <f t="shared" si="631"/>
        <v>5.3598607852877865E-2</v>
      </c>
      <c r="AA441" s="13">
        <f t="shared" si="632"/>
        <v>7.1978261479739708E-2</v>
      </c>
      <c r="AB441" s="13">
        <f t="shared" si="633"/>
        <v>4.8330267643020557E-2</v>
      </c>
      <c r="AC441" s="13">
        <f t="shared" si="634"/>
        <v>4.2361588759880584E-3</v>
      </c>
      <c r="AD441" s="13">
        <f t="shared" si="635"/>
        <v>3.4323306471167746E-3</v>
      </c>
      <c r="AE441" s="13">
        <f t="shared" si="636"/>
        <v>8.0073296656097553E-3</v>
      </c>
      <c r="AF441" s="13">
        <f t="shared" si="637"/>
        <v>9.3402027610034986E-3</v>
      </c>
      <c r="AG441" s="13">
        <f t="shared" si="638"/>
        <v>7.2632942782691603E-3</v>
      </c>
      <c r="AH441" s="13">
        <f t="shared" si="639"/>
        <v>3.1260225690687322E-2</v>
      </c>
      <c r="AI441" s="13">
        <f t="shared" si="640"/>
        <v>4.1979760087353775E-2</v>
      </c>
      <c r="AJ441" s="13">
        <f t="shared" si="641"/>
        <v>2.8187580512523059E-2</v>
      </c>
      <c r="AK441" s="13">
        <f t="shared" si="642"/>
        <v>1.2617821755002062E-2</v>
      </c>
      <c r="AL441" s="13">
        <f t="shared" si="643"/>
        <v>5.3085836496059456E-4</v>
      </c>
      <c r="AM441" s="13">
        <f t="shared" si="644"/>
        <v>9.2186421513494631E-4</v>
      </c>
      <c r="AN441" s="13">
        <f t="shared" si="645"/>
        <v>2.1506292477138991E-3</v>
      </c>
      <c r="AO441" s="13">
        <f t="shared" si="646"/>
        <v>2.5086157403590046E-3</v>
      </c>
      <c r="AP441" s="13">
        <f t="shared" si="647"/>
        <v>1.9507943049587387E-3</v>
      </c>
      <c r="AQ441" s="13">
        <f t="shared" si="648"/>
        <v>1.1377584734384731E-3</v>
      </c>
      <c r="AR441" s="13">
        <f t="shared" si="649"/>
        <v>1.4585478979827473E-2</v>
      </c>
      <c r="AS441" s="13">
        <f t="shared" si="650"/>
        <v>1.958702775823869E-2</v>
      </c>
      <c r="AT441" s="13">
        <f t="shared" si="651"/>
        <v>1.3151836046406996E-2</v>
      </c>
      <c r="AU441" s="13">
        <f t="shared" si="652"/>
        <v>5.8872567268002324E-3</v>
      </c>
      <c r="AV441" s="13">
        <f t="shared" si="653"/>
        <v>1.9765182392569892E-3</v>
      </c>
      <c r="AW441" s="13">
        <f t="shared" si="654"/>
        <v>4.6197938703062518E-5</v>
      </c>
      <c r="AX441" s="13">
        <f t="shared" si="655"/>
        <v>2.0633055653215498E-4</v>
      </c>
      <c r="AY441" s="13">
        <f t="shared" si="656"/>
        <v>4.8135129045027747E-4</v>
      </c>
      <c r="AZ441" s="13">
        <f t="shared" si="657"/>
        <v>5.6147540314039463E-4</v>
      </c>
      <c r="BA441" s="13">
        <f t="shared" si="658"/>
        <v>4.3662447030008012E-4</v>
      </c>
      <c r="BB441" s="13">
        <f t="shared" si="659"/>
        <v>2.5465175366349473E-4</v>
      </c>
      <c r="BC441" s="13">
        <f t="shared" si="660"/>
        <v>1.1881609035668613E-4</v>
      </c>
      <c r="BD441" s="13">
        <f t="shared" si="661"/>
        <v>5.6711095428411277E-3</v>
      </c>
      <c r="BE441" s="13">
        <f t="shared" si="662"/>
        <v>7.615806117116315E-3</v>
      </c>
      <c r="BF441" s="13">
        <f t="shared" si="663"/>
        <v>5.1136821088849076E-3</v>
      </c>
      <c r="BG441" s="13">
        <f t="shared" si="664"/>
        <v>2.2890765432310367E-3</v>
      </c>
      <c r="BH441" s="13">
        <f t="shared" si="665"/>
        <v>7.6850760017909553E-4</v>
      </c>
      <c r="BI441" s="13">
        <f t="shared" si="666"/>
        <v>2.0640775277855678E-4</v>
      </c>
      <c r="BJ441" s="14">
        <f t="shared" si="667"/>
        <v>0.21080087917137016</v>
      </c>
      <c r="BK441" s="14">
        <f t="shared" si="668"/>
        <v>0.19371294274469969</v>
      </c>
      <c r="BL441" s="14">
        <f t="shared" si="669"/>
        <v>0.53178079974125225</v>
      </c>
      <c r="BM441" s="14">
        <f t="shared" si="670"/>
        <v>0.69991121607035522</v>
      </c>
      <c r="BN441" s="14">
        <f t="shared" si="671"/>
        <v>0.28954686008809755</v>
      </c>
    </row>
    <row r="442" spans="1:66" x14ac:dyDescent="0.25">
      <c r="A442" t="s">
        <v>196</v>
      </c>
      <c r="B442" t="s">
        <v>307</v>
      </c>
      <c r="C442" t="s">
        <v>306</v>
      </c>
      <c r="D442" s="11">
        <v>44444</v>
      </c>
      <c r="E442" s="10">
        <f>VLOOKUP(A442,home!$A$2:$E$405,3,FALSE)</f>
        <v>1.6077999999999999</v>
      </c>
      <c r="F442" s="10">
        <f>VLOOKUP(B442,home!$B$2:$E$405,3,FALSE)</f>
        <v>1.2805</v>
      </c>
      <c r="G442" s="10">
        <f>VLOOKUP(C442,away!$B$2:$E$405,4,FALSE)</f>
        <v>0.84150000000000003</v>
      </c>
      <c r="H442" s="10">
        <f>VLOOKUP(A442,away!$A$2:$E$405,3,FALSE)</f>
        <v>1.3987000000000001</v>
      </c>
      <c r="I442" s="10">
        <f>VLOOKUP(C442,away!$B$2:$E$405,3,FALSE)</f>
        <v>1.514</v>
      </c>
      <c r="J442" s="10">
        <f>VLOOKUP(B442,home!$B$2:$E$405,4,FALSE)</f>
        <v>0.54669999999999996</v>
      </c>
      <c r="K442" s="12">
        <f t="shared" si="616"/>
        <v>1.7324700178500001</v>
      </c>
      <c r="L442" s="12">
        <f t="shared" si="617"/>
        <v>1.15770930506</v>
      </c>
      <c r="M442" s="13">
        <f t="shared" si="618"/>
        <v>5.5566247416831346E-2</v>
      </c>
      <c r="N442" s="13">
        <f t="shared" si="619"/>
        <v>9.6266857654095317E-2</v>
      </c>
      <c r="O442" s="13">
        <f t="shared" si="620"/>
        <v>6.4329561681731831E-2</v>
      </c>
      <c r="P442" s="13">
        <f t="shared" si="621"/>
        <v>0.11144903687503262</v>
      </c>
      <c r="Q442" s="13">
        <f t="shared" si="622"/>
        <v>8.3389722299176988E-2</v>
      </c>
      <c r="R442" s="13">
        <f t="shared" si="623"/>
        <v>3.7237466074686094E-2</v>
      </c>
      <c r="S442" s="13">
        <f t="shared" si="624"/>
        <v>5.5883240266329501E-2</v>
      </c>
      <c r="T442" s="13">
        <f t="shared" si="625"/>
        <v>9.6541057452126558E-2</v>
      </c>
      <c r="U442" s="13">
        <f t="shared" si="626"/>
        <v>6.4512793515100184E-2</v>
      </c>
      <c r="V442" s="13">
        <f t="shared" si="627"/>
        <v>1.2453869819404724E-2</v>
      </c>
      <c r="W442" s="13">
        <f t="shared" si="628"/>
        <v>4.8156731226720574E-2</v>
      </c>
      <c r="X442" s="13">
        <f t="shared" si="629"/>
        <v>5.5751495842447873E-2</v>
      </c>
      <c r="Y442" s="13">
        <f t="shared" si="630"/>
        <v>3.2272012753907911E-2</v>
      </c>
      <c r="Z442" s="13">
        <f t="shared" si="631"/>
        <v>1.4370053657173382E-2</v>
      </c>
      <c r="AA442" s="13">
        <f t="shared" si="632"/>
        <v>2.4895687115948625E-2</v>
      </c>
      <c r="AB442" s="13">
        <f t="shared" si="633"/>
        <v>2.1565515751077773E-2</v>
      </c>
      <c r="AC442" s="13">
        <f t="shared" si="634"/>
        <v>1.561167819116651E-3</v>
      </c>
      <c r="AD442" s="13">
        <f t="shared" si="635"/>
        <v>2.0857523251988558E-2</v>
      </c>
      <c r="AE442" s="13">
        <f t="shared" si="636"/>
        <v>2.4146948749332462E-2</v>
      </c>
      <c r="AF442" s="13">
        <f t="shared" si="637"/>
        <v>1.3977573627954563E-2</v>
      </c>
      <c r="AG442" s="13">
        <f t="shared" si="638"/>
        <v>5.3939890170814188E-3</v>
      </c>
      <c r="AH442" s="13">
        <f t="shared" si="639"/>
        <v>4.1590862082802786E-3</v>
      </c>
      <c r="AI442" s="13">
        <f t="shared" si="640"/>
        <v>7.2054921574990233E-3</v>
      </c>
      <c r="AJ442" s="13">
        <f t="shared" si="641"/>
        <v>6.241649563360185E-3</v>
      </c>
      <c r="AK442" s="13">
        <f t="shared" si="642"/>
        <v>3.604490243482689E-3</v>
      </c>
      <c r="AL442" s="13">
        <f t="shared" si="643"/>
        <v>1.252491632451992E-4</v>
      </c>
      <c r="AM442" s="13">
        <f t="shared" si="644"/>
        <v>7.2270067361358816E-3</v>
      </c>
      <c r="AN442" s="13">
        <f t="shared" si="645"/>
        <v>8.3667729461558097E-3</v>
      </c>
      <c r="AO442" s="13">
        <f t="shared" si="646"/>
        <v>4.8431454465444274E-3</v>
      </c>
      <c r="AP442" s="13">
        <f t="shared" si="647"/>
        <v>1.86898484974115E-3</v>
      </c>
      <c r="AQ442" s="13">
        <f t="shared" si="648"/>
        <v>5.4093528789037407E-4</v>
      </c>
      <c r="AR442" s="13">
        <f t="shared" si="649"/>
        <v>9.6300256077455843E-4</v>
      </c>
      <c r="AS442" s="13">
        <f t="shared" si="650"/>
        <v>1.6683730636546949E-3</v>
      </c>
      <c r="AT442" s="13">
        <f t="shared" si="651"/>
        <v>1.4452031556851546E-3</v>
      </c>
      <c r="AU442" s="13">
        <f t="shared" si="652"/>
        <v>8.3459037897557896E-4</v>
      </c>
      <c r="AV442" s="13">
        <f t="shared" si="653"/>
        <v>3.6147570219031478E-4</v>
      </c>
      <c r="AW442" s="13">
        <f t="shared" si="654"/>
        <v>6.9781063455303381E-6</v>
      </c>
      <c r="AX442" s="13">
        <f t="shared" si="655"/>
        <v>2.0867620815259009E-3</v>
      </c>
      <c r="AY442" s="13">
        <f t="shared" si="656"/>
        <v>2.4158638792289096E-3</v>
      </c>
      <c r="AZ442" s="13">
        <f t="shared" si="657"/>
        <v>1.3984340463708287E-3</v>
      </c>
      <c r="BA442" s="13">
        <f t="shared" si="658"/>
        <v>5.3966003599873846E-4</v>
      </c>
      <c r="BB442" s="13">
        <f t="shared" si="659"/>
        <v>1.5619236131118858E-4</v>
      </c>
      <c r="BC442" s="13">
        <f t="shared" si="660"/>
        <v>3.6165070013851315E-5</v>
      </c>
      <c r="BD442" s="13">
        <f t="shared" si="661"/>
        <v>1.858128375675523E-4</v>
      </c>
      <c r="BE442" s="13">
        <f t="shared" si="662"/>
        <v>3.2191517001741647E-4</v>
      </c>
      <c r="BF442" s="13">
        <f t="shared" si="663"/>
        <v>2.7885419017312972E-4</v>
      </c>
      <c r="BG442" s="13">
        <f t="shared" si="664"/>
        <v>1.6103550794226317E-4</v>
      </c>
      <c r="BH442" s="13">
        <f t="shared" si="665"/>
        <v>6.9747297329804096E-5</v>
      </c>
      <c r="BI442" s="13">
        <f t="shared" si="666"/>
        <v>2.4167020289990995E-5</v>
      </c>
      <c r="BJ442" s="14">
        <f t="shared" si="667"/>
        <v>0.50623383461574911</v>
      </c>
      <c r="BK442" s="14">
        <f t="shared" si="668"/>
        <v>0.23945467523918892</v>
      </c>
      <c r="BL442" s="14">
        <f t="shared" si="669"/>
        <v>0.24006591919576714</v>
      </c>
      <c r="BM442" s="14">
        <f t="shared" si="670"/>
        <v>0.54947670493344114</v>
      </c>
      <c r="BN442" s="14">
        <f t="shared" si="671"/>
        <v>0.44823889200155415</v>
      </c>
    </row>
    <row r="443" spans="1:66" x14ac:dyDescent="0.25">
      <c r="A443" t="s">
        <v>196</v>
      </c>
      <c r="B443" t="s">
        <v>203</v>
      </c>
      <c r="C443" t="s">
        <v>206</v>
      </c>
      <c r="D443" s="11">
        <v>44444</v>
      </c>
      <c r="E443" s="10">
        <f>VLOOKUP(A443,home!$A$2:$E$405,3,FALSE)</f>
        <v>1.6077999999999999</v>
      </c>
      <c r="F443" s="10">
        <f>VLOOKUP(B443,home!$B$2:$E$405,3,FALSE)</f>
        <v>0.69510000000000005</v>
      </c>
      <c r="G443" s="10">
        <f>VLOOKUP(C443,away!$B$2:$E$405,4,FALSE)</f>
        <v>1.3903000000000001</v>
      </c>
      <c r="H443" s="10">
        <f>VLOOKUP(A443,away!$A$2:$E$405,3,FALSE)</f>
        <v>1.3987000000000001</v>
      </c>
      <c r="I443" s="10">
        <f>VLOOKUP(C443,away!$B$2:$E$405,3,FALSE)</f>
        <v>0.50470000000000004</v>
      </c>
      <c r="J443" s="10">
        <f>VLOOKUP(B443,home!$B$2:$E$405,4,FALSE)</f>
        <v>0.75700000000000001</v>
      </c>
      <c r="K443" s="12">
        <f t="shared" si="616"/>
        <v>1.5537739487340003</v>
      </c>
      <c r="L443" s="12">
        <f t="shared" si="617"/>
        <v>0.53438438473000005</v>
      </c>
      <c r="M443" s="13">
        <f t="shared" si="618"/>
        <v>0.12391513616228302</v>
      </c>
      <c r="N443" s="13">
        <f t="shared" si="619"/>
        <v>0.19253611042278179</v>
      </c>
      <c r="O443" s="13">
        <f t="shared" si="620"/>
        <v>6.6218313796815781E-2</v>
      </c>
      <c r="P443" s="13">
        <f t="shared" si="621"/>
        <v>0.10288829090658561</v>
      </c>
      <c r="Q443" s="13">
        <f t="shared" si="622"/>
        <v>0.14957879628274562</v>
      </c>
      <c r="R443" s="13">
        <f t="shared" si="623"/>
        <v>1.7693016438084738E-2</v>
      </c>
      <c r="S443" s="13">
        <f t="shared" si="624"/>
        <v>2.1357359426645101E-2</v>
      </c>
      <c r="T443" s="13">
        <f t="shared" si="625"/>
        <v>7.9932573020209036E-2</v>
      </c>
      <c r="U443" s="13">
        <f t="shared" si="626"/>
        <v>2.74909480160185E-2</v>
      </c>
      <c r="V443" s="13">
        <f t="shared" si="627"/>
        <v>1.9703648065930823E-3</v>
      </c>
      <c r="W443" s="13">
        <f t="shared" si="628"/>
        <v>7.7470545649040087E-2</v>
      </c>
      <c r="X443" s="13">
        <f t="shared" si="629"/>
        <v>4.1399049871359665E-2</v>
      </c>
      <c r="Y443" s="13">
        <f t="shared" si="630"/>
        <v>1.106150289695656E-2</v>
      </c>
      <c r="Z443" s="13">
        <f t="shared" si="631"/>
        <v>3.1516239010945641E-3</v>
      </c>
      <c r="AA443" s="13">
        <f t="shared" si="632"/>
        <v>4.8969111137281548E-3</v>
      </c>
      <c r="AB443" s="13">
        <f t="shared" si="633"/>
        <v>3.8043464588884044E-3</v>
      </c>
      <c r="AC443" s="13">
        <f t="shared" si="634"/>
        <v>1.0225116241416486E-4</v>
      </c>
      <c r="AD443" s="13">
        <f t="shared" si="635"/>
        <v>3.0092928905921666E-2</v>
      </c>
      <c r="AE443" s="13">
        <f t="shared" si="636"/>
        <v>1.6081191298114583E-2</v>
      </c>
      <c r="AF443" s="13">
        <f t="shared" si="637"/>
        <v>4.2967687587841955E-3</v>
      </c>
      <c r="AG443" s="13">
        <f t="shared" si="638"/>
        <v>7.6537537649665969E-4</v>
      </c>
      <c r="AH443" s="13">
        <f t="shared" si="639"/>
        <v>4.2104464982169513E-4</v>
      </c>
      <c r="AI443" s="13">
        <f t="shared" si="640"/>
        <v>6.5420820814677963E-4</v>
      </c>
      <c r="AJ443" s="13">
        <f t="shared" si="641"/>
        <v>5.0824583543320834E-4</v>
      </c>
      <c r="AK443" s="13">
        <f t="shared" si="642"/>
        <v>2.6323304621622234E-4</v>
      </c>
      <c r="AL443" s="13">
        <f t="shared" si="643"/>
        <v>3.3960168773013293E-6</v>
      </c>
      <c r="AM443" s="13">
        <f t="shared" si="644"/>
        <v>9.3515217950250942E-3</v>
      </c>
      <c r="AN443" s="13">
        <f t="shared" si="645"/>
        <v>4.9973072207236706E-3</v>
      </c>
      <c r="AO443" s="13">
        <f t="shared" si="646"/>
        <v>1.3352414722266025E-3</v>
      </c>
      <c r="AP443" s="13">
        <f t="shared" si="647"/>
        <v>2.3784406420059755E-4</v>
      </c>
      <c r="AQ443" s="13">
        <f t="shared" si="648"/>
        <v>3.1775038477379723E-5</v>
      </c>
      <c r="AR443" s="13">
        <f t="shared" si="649"/>
        <v>4.4999937227764981E-5</v>
      </c>
      <c r="AS443" s="13">
        <f t="shared" si="650"/>
        <v>6.9919730159166547E-5</v>
      </c>
      <c r="AT443" s="13">
        <f t="shared" si="651"/>
        <v>5.4319727611911998E-5</v>
      </c>
      <c r="AU443" s="13">
        <f t="shared" si="652"/>
        <v>2.8133525888571934E-5</v>
      </c>
      <c r="AV443" s="13">
        <f t="shared" si="653"/>
        <v>1.0928284902924162E-5</v>
      </c>
      <c r="AW443" s="13">
        <f t="shared" si="654"/>
        <v>7.8326538454030494E-8</v>
      </c>
      <c r="AX443" s="13">
        <f t="shared" si="655"/>
        <v>2.4216918243547009E-3</v>
      </c>
      <c r="AY443" s="13">
        <f t="shared" si="656"/>
        <v>1.2941142955634583E-3</v>
      </c>
      <c r="AZ443" s="13">
        <f t="shared" si="657"/>
        <v>3.4577723580248802E-4</v>
      </c>
      <c r="BA443" s="13">
        <f t="shared" si="658"/>
        <v>6.1592651802650918E-5</v>
      </c>
      <c r="BB443" s="13">
        <f t="shared" si="659"/>
        <v>8.2285378343621819E-6</v>
      </c>
      <c r="BC443" s="13">
        <f t="shared" si="660"/>
        <v>8.7944042556863249E-7</v>
      </c>
      <c r="BD443" s="13">
        <f t="shared" si="661"/>
        <v>4.0078772947246352E-6</v>
      </c>
      <c r="BE443" s="13">
        <f t="shared" si="662"/>
        <v>6.2273353302656394E-6</v>
      </c>
      <c r="BF443" s="13">
        <f t="shared" si="663"/>
        <v>4.8379357030987974E-6</v>
      </c>
      <c r="BG443" s="13">
        <f t="shared" si="664"/>
        <v>2.5056861537083398E-6</v>
      </c>
      <c r="BH443" s="13">
        <f t="shared" si="665"/>
        <v>9.7331746733387922E-7</v>
      </c>
      <c r="BI443" s="13">
        <f t="shared" si="666"/>
        <v>3.0246306491822778E-7</v>
      </c>
      <c r="BJ443" s="14">
        <f t="shared" si="667"/>
        <v>0.62330081605884635</v>
      </c>
      <c r="BK443" s="14">
        <f t="shared" si="668"/>
        <v>0.25153091277696182</v>
      </c>
      <c r="BL443" s="14">
        <f t="shared" si="669"/>
        <v>0.12217742338395787</v>
      </c>
      <c r="BM443" s="14">
        <f t="shared" si="670"/>
        <v>0.3460370761425392</v>
      </c>
      <c r="BN443" s="14">
        <f t="shared" si="671"/>
        <v>0.65282966400929654</v>
      </c>
    </row>
    <row r="444" spans="1:66" x14ac:dyDescent="0.25">
      <c r="A444" t="s">
        <v>196</v>
      </c>
      <c r="B444" t="s">
        <v>301</v>
      </c>
      <c r="C444" t="s">
        <v>200</v>
      </c>
      <c r="D444" s="11">
        <v>44444</v>
      </c>
      <c r="E444" s="10">
        <f>VLOOKUP(A444,home!$A$2:$E$405,3,FALSE)</f>
        <v>1.6077999999999999</v>
      </c>
      <c r="F444" s="10">
        <f>VLOOKUP(B444,home!$B$2:$E$405,3,FALSE)</f>
        <v>0.80489999999999995</v>
      </c>
      <c r="G444" s="10">
        <f>VLOOKUP(C444,away!$B$2:$E$405,4,FALSE)</f>
        <v>0.80489999999999995</v>
      </c>
      <c r="H444" s="10">
        <f>VLOOKUP(A444,away!$A$2:$E$405,3,FALSE)</f>
        <v>1.3987000000000001</v>
      </c>
      <c r="I444" s="10">
        <f>VLOOKUP(C444,away!$B$2:$E$405,3,FALSE)</f>
        <v>1.472</v>
      </c>
      <c r="J444" s="10">
        <f>VLOOKUP(B444,home!$B$2:$E$405,4,FALSE)</f>
        <v>1.3877999999999999</v>
      </c>
      <c r="K444" s="12">
        <f t="shared" si="616"/>
        <v>1.0416357552779998</v>
      </c>
      <c r="L444" s="12">
        <f t="shared" si="617"/>
        <v>2.8573225459199998</v>
      </c>
      <c r="M444" s="13">
        <f t="shared" si="618"/>
        <v>2.0263008407139599E-2</v>
      </c>
      <c r="N444" s="13">
        <f t="shared" si="619"/>
        <v>2.1106674066375314E-2</v>
      </c>
      <c r="O444" s="13">
        <f t="shared" si="620"/>
        <v>5.7897950769886478E-2</v>
      </c>
      <c r="P444" s="13">
        <f t="shared" si="621"/>
        <v>6.0308575679239154E-2</v>
      </c>
      <c r="Q444" s="13">
        <f t="shared" si="622"/>
        <v>1.0992733191267711E-2</v>
      </c>
      <c r="R444" s="13">
        <f t="shared" si="623"/>
        <v>8.2716560048681428E-2</v>
      </c>
      <c r="S444" s="13">
        <f t="shared" si="624"/>
        <v>4.4873942548148339E-2</v>
      </c>
      <c r="T444" s="13">
        <f t="shared" si="625"/>
        <v>3.1409784388692338E-2</v>
      </c>
      <c r="U444" s="13">
        <f t="shared" si="626"/>
        <v>8.6160526500306311E-2</v>
      </c>
      <c r="V444" s="13">
        <f t="shared" si="627"/>
        <v>1.483975959110727E-2</v>
      </c>
      <c r="W444" s="13">
        <f t="shared" si="628"/>
        <v>3.8168079800852263E-3</v>
      </c>
      <c r="X444" s="13">
        <f t="shared" si="629"/>
        <v>1.0905851494944892E-2</v>
      </c>
      <c r="Y444" s="13">
        <f t="shared" si="630"/>
        <v>1.5580767679480689E-2</v>
      </c>
      <c r="Z444" s="13">
        <f t="shared" si="631"/>
        <v>7.8782630649347665E-2</v>
      </c>
      <c r="AA444" s="13">
        <f t="shared" si="632"/>
        <v>8.2062804979220957E-2</v>
      </c>
      <c r="AB444" s="13">
        <f t="shared" si="633"/>
        <v>4.2739775922381006E-2</v>
      </c>
      <c r="AC444" s="13">
        <f t="shared" si="634"/>
        <v>2.7604636314969336E-3</v>
      </c>
      <c r="AD444" s="13">
        <f t="shared" si="635"/>
        <v>9.9393091577179267E-4</v>
      </c>
      <c r="AE444" s="13">
        <f t="shared" si="636"/>
        <v>2.8399812147216559E-3</v>
      </c>
      <c r="AF444" s="13">
        <f t="shared" si="637"/>
        <v>4.0573711774067279E-3</v>
      </c>
      <c r="AG444" s="13">
        <f t="shared" si="638"/>
        <v>3.8644060474567403E-3</v>
      </c>
      <c r="AH444" s="13">
        <f t="shared" si="639"/>
        <v>5.6276846695317261E-2</v>
      </c>
      <c r="AI444" s="13">
        <f t="shared" si="640"/>
        <v>5.8619975712141004E-2</v>
      </c>
      <c r="AJ444" s="13">
        <f t="shared" si="641"/>
        <v>3.0530331337646998E-2</v>
      </c>
      <c r="AK444" s="13">
        <f t="shared" si="642"/>
        <v>1.0600494913925838E-2</v>
      </c>
      <c r="AL444" s="13">
        <f t="shared" si="643"/>
        <v>3.2863753789148467E-4</v>
      </c>
      <c r="AM444" s="13">
        <f t="shared" si="644"/>
        <v>2.0706279602882116E-4</v>
      </c>
      <c r="AN444" s="13">
        <f t="shared" si="645"/>
        <v>5.9164519551438497E-4</v>
      </c>
      <c r="AO444" s="13">
        <f t="shared" si="646"/>
        <v>8.4526057816424935E-4</v>
      </c>
      <c r="AP444" s="13">
        <f t="shared" si="647"/>
        <v>8.0506070238869464E-4</v>
      </c>
      <c r="AQ444" s="13">
        <f t="shared" si="648"/>
        <v>5.75079523942352E-4</v>
      </c>
      <c r="AR444" s="13">
        <f t="shared" si="649"/>
        <v>3.2160220575162698E-2</v>
      </c>
      <c r="AS444" s="13">
        <f t="shared" si="650"/>
        <v>3.3499235648716673E-2</v>
      </c>
      <c r="AT444" s="13">
        <f t="shared" si="651"/>
        <v>1.7447000813093343E-2</v>
      </c>
      <c r="AU444" s="13">
        <f t="shared" si="652"/>
        <v>6.0578066230941195E-3</v>
      </c>
      <c r="AV444" s="13">
        <f t="shared" si="653"/>
        <v>1.577506994293678E-3</v>
      </c>
      <c r="AW444" s="13">
        <f t="shared" si="654"/>
        <v>2.7170011024160997E-5</v>
      </c>
      <c r="AX444" s="13">
        <f t="shared" si="655"/>
        <v>3.5947335321909237E-5</v>
      </c>
      <c r="AY444" s="13">
        <f t="shared" si="656"/>
        <v>1.0271313168103765E-4</v>
      </c>
      <c r="AZ444" s="13">
        <f t="shared" si="657"/>
        <v>1.4674227345713936E-4</v>
      </c>
      <c r="BA444" s="13">
        <f t="shared" si="658"/>
        <v>1.3976333546288075E-4</v>
      </c>
      <c r="BB444" s="13">
        <f t="shared" si="659"/>
        <v>9.9837232377767338E-5</v>
      </c>
      <c r="BC444" s="13">
        <f t="shared" si="660"/>
        <v>5.7053434999049786E-5</v>
      </c>
      <c r="BD444" s="13">
        <f t="shared" si="661"/>
        <v>1.5315353888528758E-2</v>
      </c>
      <c r="BE444" s="13">
        <f t="shared" si="662"/>
        <v>1.5953020215027505E-2</v>
      </c>
      <c r="BF444" s="13">
        <f t="shared" si="663"/>
        <v>8.3086181303226869E-3</v>
      </c>
      <c r="BG444" s="13">
        <f t="shared" si="664"/>
        <v>2.8848512404983846E-3</v>
      </c>
      <c r="BH444" s="13">
        <f t="shared" si="665"/>
        <v>7.5124105019030226E-4</v>
      </c>
      <c r="BI444" s="13">
        <f t="shared" si="666"/>
        <v>1.5650390774216272E-4</v>
      </c>
      <c r="BJ444" s="14">
        <f t="shared" si="667"/>
        <v>0.10917447369554138</v>
      </c>
      <c r="BK444" s="14">
        <f t="shared" si="668"/>
        <v>0.14347710052670382</v>
      </c>
      <c r="BL444" s="14">
        <f t="shared" si="669"/>
        <v>0.64171662596617762</v>
      </c>
      <c r="BM444" s="14">
        <f t="shared" si="670"/>
        <v>0.71978978555452378</v>
      </c>
      <c r="BN444" s="14">
        <f t="shared" si="671"/>
        <v>0.25328550216258966</v>
      </c>
    </row>
    <row r="445" spans="1:66" x14ac:dyDescent="0.25">
      <c r="A445" t="s">
        <v>32</v>
      </c>
      <c r="B445" t="s">
        <v>207</v>
      </c>
      <c r="C445" t="s">
        <v>313</v>
      </c>
      <c r="D445" s="11">
        <v>44444</v>
      </c>
      <c r="E445" s="10">
        <f>VLOOKUP(A445,home!$A$2:$E$405,3,FALSE)</f>
        <v>1.268</v>
      </c>
      <c r="F445" s="10">
        <f>VLOOKUP(B445,home!$B$2:$E$405,3,FALSE)</f>
        <v>1.0669999999999999</v>
      </c>
      <c r="G445" s="10">
        <f>VLOOKUP(C445,away!$B$2:$E$405,4,FALSE)</f>
        <v>1.2061999999999999</v>
      </c>
      <c r="H445" s="10">
        <f>VLOOKUP(A445,away!$A$2:$E$405,3,FALSE)</f>
        <v>1.1471</v>
      </c>
      <c r="I445" s="10">
        <f>VLOOKUP(C445,away!$B$2:$E$405,3,FALSE)</f>
        <v>0.87180000000000002</v>
      </c>
      <c r="J445" s="10">
        <f>VLOOKUP(B445,home!$B$2:$E$405,4,FALSE)</f>
        <v>0.97430000000000005</v>
      </c>
      <c r="K445" s="12">
        <f t="shared" si="616"/>
        <v>1.6319355272</v>
      </c>
      <c r="L445" s="12">
        <f t="shared" si="617"/>
        <v>0.97434070625400016</v>
      </c>
      <c r="M445" s="13">
        <f t="shared" si="618"/>
        <v>7.3808879701587352E-2</v>
      </c>
      <c r="N445" s="13">
        <f t="shared" si="619"/>
        <v>0.12045133300785134</v>
      </c>
      <c r="O445" s="13">
        <f t="shared" si="620"/>
        <v>7.1914995976261151E-2</v>
      </c>
      <c r="P445" s="13">
        <f t="shared" si="621"/>
        <v>0.11736063687210563</v>
      </c>
      <c r="Q445" s="13">
        <f t="shared" si="622"/>
        <v>9.8284404817055346E-2</v>
      </c>
      <c r="R445" s="13">
        <f t="shared" si="623"/>
        <v>3.5034853984881938E-2</v>
      </c>
      <c r="S445" s="13">
        <f t="shared" si="624"/>
        <v>4.6652649189071846E-2</v>
      </c>
      <c r="T445" s="13">
        <f t="shared" si="625"/>
        <v>9.5762496403203751E-2</v>
      </c>
      <c r="U445" s="13">
        <f t="shared" si="626"/>
        <v>5.717462290819332E-2</v>
      </c>
      <c r="V445" s="13">
        <f t="shared" si="627"/>
        <v>8.242285334677607E-3</v>
      </c>
      <c r="W445" s="13">
        <f t="shared" si="628"/>
        <v>5.3464603996886476E-2</v>
      </c>
      <c r="X445" s="13">
        <f t="shared" si="629"/>
        <v>5.2092740017916798E-2</v>
      </c>
      <c r="Y445" s="13">
        <f t="shared" si="630"/>
        <v>2.5378038549881535E-2</v>
      </c>
      <c r="Z445" s="13">
        <f t="shared" si="631"/>
        <v>1.1378628125045214E-2</v>
      </c>
      <c r="AA445" s="13">
        <f t="shared" si="632"/>
        <v>1.8569187488058407E-2</v>
      </c>
      <c r="AB445" s="13">
        <f t="shared" si="633"/>
        <v>1.5151858386500124E-2</v>
      </c>
      <c r="AC445" s="13">
        <f t="shared" si="634"/>
        <v>8.1910863915552769E-4</v>
      </c>
      <c r="AD445" s="13">
        <f t="shared" si="635"/>
        <v>2.1812696677549544E-2</v>
      </c>
      <c r="AE445" s="13">
        <f t="shared" si="636"/>
        <v>2.1252998286107903E-2</v>
      </c>
      <c r="AF445" s="13">
        <f t="shared" si="637"/>
        <v>1.0353830680050715E-2</v>
      </c>
      <c r="AG445" s="13">
        <f t="shared" si="638"/>
        <v>3.3627195657449831E-3</v>
      </c>
      <c r="AH445" s="13">
        <f t="shared" si="639"/>
        <v>2.7716651408895452E-3</v>
      </c>
      <c r="AI445" s="13">
        <f t="shared" si="640"/>
        <v>4.5231788129194419E-3</v>
      </c>
      <c r="AJ445" s="13">
        <f t="shared" si="641"/>
        <v>3.6907681003407809E-3</v>
      </c>
      <c r="AK445" s="13">
        <f t="shared" si="642"/>
        <v>2.0076985285341913E-3</v>
      </c>
      <c r="AL445" s="13">
        <f t="shared" si="643"/>
        <v>5.2097315091300104E-5</v>
      </c>
      <c r="AM445" s="13">
        <f t="shared" si="644"/>
        <v>7.1193829304260995E-3</v>
      </c>
      <c r="AN445" s="13">
        <f t="shared" si="645"/>
        <v>6.9367045925240378E-3</v>
      </c>
      <c r="AO445" s="13">
        <f t="shared" si="646"/>
        <v>3.3793568258776185E-3</v>
      </c>
      <c r="AP445" s="13">
        <f t="shared" si="647"/>
        <v>1.0975483054699584E-3</v>
      </c>
      <c r="AQ445" s="13">
        <f t="shared" si="648"/>
        <v>2.6734649777487005E-4</v>
      </c>
      <c r="AR445" s="13">
        <f t="shared" si="649"/>
        <v>5.4010923417478274E-4</v>
      </c>
      <c r="AS445" s="13">
        <f t="shared" si="650"/>
        <v>8.8142344781861226E-4</v>
      </c>
      <c r="AT445" s="13">
        <f t="shared" si="651"/>
        <v>7.1921311950115454E-4</v>
      </c>
      <c r="AU445" s="13">
        <f t="shared" si="652"/>
        <v>3.9123648044742435E-4</v>
      </c>
      <c r="AV445" s="13">
        <f t="shared" si="653"/>
        <v>1.5961817799471005E-4</v>
      </c>
      <c r="AW445" s="13">
        <f t="shared" si="654"/>
        <v>2.3010533357540085E-6</v>
      </c>
      <c r="AX445" s="13">
        <f t="shared" si="655"/>
        <v>1.9363956559839345E-3</v>
      </c>
      <c r="AY445" s="13">
        <f t="shared" si="656"/>
        <v>1.8867091110385645E-3</v>
      </c>
      <c r="AZ445" s="13">
        <f t="shared" si="657"/>
        <v>9.1914874387258587E-4</v>
      </c>
      <c r="BA445" s="13">
        <f t="shared" si="658"/>
        <v>2.9852134541909751E-4</v>
      </c>
      <c r="BB445" s="13">
        <f t="shared" si="659"/>
        <v>7.2715374631884431E-5</v>
      </c>
      <c r="BC445" s="13">
        <f t="shared" si="660"/>
        <v>1.4169909894870904E-5</v>
      </c>
      <c r="BD445" s="13">
        <f t="shared" si="661"/>
        <v>8.7708402113360765E-5</v>
      </c>
      <c r="BE445" s="13">
        <f t="shared" si="662"/>
        <v>1.4313445744273698E-4</v>
      </c>
      <c r="BF445" s="13">
        <f t="shared" si="663"/>
        <v>1.1679310313364951E-4</v>
      </c>
      <c r="BG445" s="13">
        <f t="shared" si="664"/>
        <v>6.3532938111912087E-5</v>
      </c>
      <c r="BH445" s="13">
        <f t="shared" si="665"/>
        <v>2.5920414713057063E-5</v>
      </c>
      <c r="BI445" s="13">
        <f t="shared" si="666"/>
        <v>8.4600891299990817E-6</v>
      </c>
      <c r="BJ445" s="14">
        <f t="shared" si="667"/>
        <v>0.52614386129516189</v>
      </c>
      <c r="BK445" s="14">
        <f t="shared" si="668"/>
        <v>0.24882236616272779</v>
      </c>
      <c r="BL445" s="14">
        <f t="shared" si="669"/>
        <v>0.21397597919116026</v>
      </c>
      <c r="BM445" s="14">
        <f t="shared" si="670"/>
        <v>0.48158132235664963</v>
      </c>
      <c r="BN445" s="14">
        <f t="shared" si="671"/>
        <v>0.5168551043597428</v>
      </c>
    </row>
    <row r="446" spans="1:66" x14ac:dyDescent="0.25">
      <c r="A446" t="s">
        <v>32</v>
      </c>
      <c r="B446" t="s">
        <v>312</v>
      </c>
      <c r="C446" t="s">
        <v>208</v>
      </c>
      <c r="D446" s="11">
        <v>44444</v>
      </c>
      <c r="E446" s="10">
        <f>VLOOKUP(A446,home!$A$2:$E$405,3,FALSE)</f>
        <v>1.268</v>
      </c>
      <c r="F446" s="10">
        <f>VLOOKUP(B446,home!$B$2:$E$405,3,FALSE)</f>
        <v>0.60309999999999997</v>
      </c>
      <c r="G446" s="10">
        <f>VLOOKUP(C446,away!$B$2:$E$405,4,FALSE)</f>
        <v>0.83499999999999996</v>
      </c>
      <c r="H446" s="10">
        <f>VLOOKUP(A446,away!$A$2:$E$405,3,FALSE)</f>
        <v>1.1471</v>
      </c>
      <c r="I446" s="10">
        <f>VLOOKUP(C446,away!$B$2:$E$405,3,FALSE)</f>
        <v>1.3332999999999999</v>
      </c>
      <c r="J446" s="10">
        <f>VLOOKUP(B446,home!$B$2:$E$405,4,FALSE)</f>
        <v>1.0256000000000001</v>
      </c>
      <c r="K446" s="12">
        <f t="shared" si="616"/>
        <v>0.63855021799999989</v>
      </c>
      <c r="L446" s="12">
        <f t="shared" si="617"/>
        <v>1.5685817978079999</v>
      </c>
      <c r="M446" s="13">
        <f t="shared" si="618"/>
        <v>0.11001571983512422</v>
      </c>
      <c r="N446" s="13">
        <f t="shared" si="619"/>
        <v>7.0250561884145468E-2</v>
      </c>
      <c r="O446" s="13">
        <f t="shared" si="620"/>
        <v>0.17256865560612036</v>
      </c>
      <c r="P446" s="13">
        <f t="shared" si="621"/>
        <v>0.11019375265725503</v>
      </c>
      <c r="Q446" s="13">
        <f t="shared" si="622"/>
        <v>2.2429255802871789E-2</v>
      </c>
      <c r="R446" s="13">
        <f t="shared" si="623"/>
        <v>0.13534402602797899</v>
      </c>
      <c r="S446" s="13">
        <f t="shared" si="624"/>
        <v>2.7593018395202958E-2</v>
      </c>
      <c r="T446" s="13">
        <f t="shared" si="625"/>
        <v>3.5182122390764139E-2</v>
      </c>
      <c r="U446" s="13">
        <f t="shared" si="626"/>
        <v>8.6423957325163614E-2</v>
      </c>
      <c r="V446" s="13">
        <f t="shared" si="627"/>
        <v>3.0708523075559536E-3</v>
      </c>
      <c r="W446" s="13">
        <f t="shared" si="628"/>
        <v>4.7740687275005149E-3</v>
      </c>
      <c r="X446" s="13">
        <f t="shared" si="629"/>
        <v>7.4885173074417067E-3</v>
      </c>
      <c r="Y446" s="13">
        <f t="shared" si="630"/>
        <v>5.8731759705116194E-3</v>
      </c>
      <c r="Z446" s="13">
        <f t="shared" si="631"/>
        <v>7.0766058556513328E-2</v>
      </c>
      <c r="AA446" s="13">
        <f t="shared" si="632"/>
        <v>4.5187682118262337E-2</v>
      </c>
      <c r="AB446" s="13">
        <f t="shared" si="633"/>
        <v>1.4427302133765555E-2</v>
      </c>
      <c r="AC446" s="13">
        <f t="shared" si="634"/>
        <v>1.9223885694068886E-4</v>
      </c>
      <c r="AD446" s="13">
        <f t="shared" si="635"/>
        <v>7.6212065667310882E-4</v>
      </c>
      <c r="AE446" s="13">
        <f t="shared" si="636"/>
        <v>1.1954485897909184E-3</v>
      </c>
      <c r="AF446" s="13">
        <f t="shared" si="637"/>
        <v>9.3757944908063879E-4</v>
      </c>
      <c r="AG446" s="13">
        <f t="shared" si="638"/>
        <v>4.902233526089141E-4</v>
      </c>
      <c r="AH446" s="13">
        <f t="shared" si="639"/>
        <v>2.7750587838590461E-2</v>
      </c>
      <c r="AI446" s="13">
        <f t="shared" si="640"/>
        <v>1.7720143913960082E-2</v>
      </c>
      <c r="AJ446" s="13">
        <f t="shared" si="641"/>
        <v>5.6576008796252906E-3</v>
      </c>
      <c r="AK446" s="13">
        <f t="shared" si="642"/>
        <v>1.2042207583472402E-3</v>
      </c>
      <c r="AL446" s="13">
        <f t="shared" si="643"/>
        <v>7.701997890695087E-6</v>
      </c>
      <c r="AM446" s="13">
        <f t="shared" si="644"/>
        <v>9.7330462292183367E-5</v>
      </c>
      <c r="AN446" s="13">
        <f t="shared" si="645"/>
        <v>1.5267079152375671E-4</v>
      </c>
      <c r="AO446" s="13">
        <f t="shared" si="646"/>
        <v>1.1973831232055237E-4</v>
      </c>
      <c r="AP446" s="13">
        <f t="shared" si="647"/>
        <v>6.2606445735422601E-5</v>
      </c>
      <c r="AQ446" s="13">
        <f t="shared" si="648"/>
        <v>2.4550832801509537E-5</v>
      </c>
      <c r="AR446" s="13">
        <f t="shared" si="649"/>
        <v>8.7058133924170084E-3</v>
      </c>
      <c r="AS446" s="13">
        <f t="shared" si="650"/>
        <v>5.5590990395951983E-3</v>
      </c>
      <c r="AT446" s="13">
        <f t="shared" si="651"/>
        <v>1.7748819518085518E-3</v>
      </c>
      <c r="AU446" s="13">
        <f t="shared" si="652"/>
        <v>3.7778375241720539E-4</v>
      </c>
      <c r="AV446" s="13">
        <f t="shared" si="653"/>
        <v>6.0308474365716113E-5</v>
      </c>
      <c r="AW446" s="13">
        <f t="shared" si="654"/>
        <v>2.1429060112850814E-7</v>
      </c>
      <c r="AX446" s="13">
        <f t="shared" si="655"/>
        <v>1.035839798578574E-5</v>
      </c>
      <c r="AY446" s="13">
        <f t="shared" si="656"/>
        <v>1.6247994534954559E-5</v>
      </c>
      <c r="AZ446" s="13">
        <f t="shared" si="657"/>
        <v>1.2743154239206793E-5</v>
      </c>
      <c r="BA446" s="13">
        <f t="shared" si="658"/>
        <v>6.6628932620932089E-6</v>
      </c>
      <c r="BB446" s="13">
        <f t="shared" si="659"/>
        <v>2.6128232729142428E-6</v>
      </c>
      <c r="BC446" s="13">
        <f t="shared" si="660"/>
        <v>8.1968540535648097E-7</v>
      </c>
      <c r="BD446" s="13">
        <f t="shared" si="661"/>
        <v>2.275963403743073E-3</v>
      </c>
      <c r="BE446" s="13">
        <f t="shared" si="662"/>
        <v>1.4533169276201609E-3</v>
      </c>
      <c r="BF446" s="13">
        <f t="shared" si="663"/>
        <v>4.6400792047747192E-4</v>
      </c>
      <c r="BG446" s="13">
        <f t="shared" si="664"/>
        <v>9.8764119591538771E-5</v>
      </c>
      <c r="BH446" s="13">
        <f t="shared" si="665"/>
        <v>1.5766462523938784E-5</v>
      </c>
      <c r="BI446" s="13">
        <f t="shared" si="666"/>
        <v>2.0135356163499884E-6</v>
      </c>
      <c r="BJ446" s="14">
        <f t="shared" si="667"/>
        <v>0.14988941592476257</v>
      </c>
      <c r="BK446" s="14">
        <f t="shared" si="668"/>
        <v>0.25108953204450452</v>
      </c>
      <c r="BL446" s="14">
        <f t="shared" si="669"/>
        <v>0.52707189558199019</v>
      </c>
      <c r="BM446" s="14">
        <f t="shared" si="670"/>
        <v>0.3779988965903408</v>
      </c>
      <c r="BN446" s="14">
        <f t="shared" si="671"/>
        <v>0.62080197181349595</v>
      </c>
    </row>
    <row r="447" spans="1:66" x14ac:dyDescent="0.25">
      <c r="A447" t="s">
        <v>340</v>
      </c>
      <c r="B447" t="s">
        <v>385</v>
      </c>
      <c r="C447" t="s">
        <v>377</v>
      </c>
      <c r="D447" s="11">
        <v>44444</v>
      </c>
      <c r="E447" s="10">
        <f>VLOOKUP(A447,home!$A$2:$E$405,3,FALSE)</f>
        <v>1.3684000000000001</v>
      </c>
      <c r="F447" s="10">
        <f>VLOOKUP(B447,home!$B$2:$E$405,3,FALSE)</f>
        <v>0.57689999999999997</v>
      </c>
      <c r="G447" s="10">
        <f>VLOOKUP(C447,away!$B$2:$E$405,4,FALSE)</f>
        <v>1.1922999999999999</v>
      </c>
      <c r="H447" s="10">
        <f>VLOOKUP(A447,away!$A$2:$E$405,3,FALSE)</f>
        <v>1.1395</v>
      </c>
      <c r="I447" s="10">
        <f>VLOOKUP(C447,away!$B$2:$E$405,3,FALSE)</f>
        <v>0.78520000000000001</v>
      </c>
      <c r="J447" s="10">
        <f>VLOOKUP(B447,home!$B$2:$E$405,4,FALSE)</f>
        <v>0.60040000000000004</v>
      </c>
      <c r="K447" s="12">
        <f t="shared" si="616"/>
        <v>0.94123734130799996</v>
      </c>
      <c r="L447" s="12">
        <f t="shared" si="617"/>
        <v>0.53719913415999998</v>
      </c>
      <c r="M447" s="13">
        <f t="shared" si="618"/>
        <v>0.22799388388164493</v>
      </c>
      <c r="N447" s="13">
        <f t="shared" si="619"/>
        <v>0.21459635709924438</v>
      </c>
      <c r="O447" s="13">
        <f t="shared" si="620"/>
        <v>0.12247811701499521</v>
      </c>
      <c r="P447" s="13">
        <f t="shared" si="621"/>
        <v>0.11528097722760423</v>
      </c>
      <c r="Q447" s="13">
        <f t="shared" si="622"/>
        <v>0.10099305230523742</v>
      </c>
      <c r="R447" s="13">
        <f t="shared" si="623"/>
        <v>3.28975692070013E-2</v>
      </c>
      <c r="S447" s="13">
        <f t="shared" si="624"/>
        <v>1.4572434448998516E-2</v>
      </c>
      <c r="T447" s="13">
        <f t="shared" si="625"/>
        <v>5.4253380254549129E-2</v>
      </c>
      <c r="U447" s="13">
        <f t="shared" si="626"/>
        <v>3.0964420575893836E-2</v>
      </c>
      <c r="V447" s="13">
        <f t="shared" si="627"/>
        <v>8.1869861071352627E-4</v>
      </c>
      <c r="W447" s="13">
        <f t="shared" si="628"/>
        <v>3.1686144014120489E-2</v>
      </c>
      <c r="X447" s="13">
        <f t="shared" si="629"/>
        <v>1.7021769129254592E-2</v>
      </c>
      <c r="Y447" s="13">
        <f t="shared" si="630"/>
        <v>4.5720398190534917E-3</v>
      </c>
      <c r="Z447" s="13">
        <f t="shared" si="631"/>
        <v>5.8908485646565912E-3</v>
      </c>
      <c r="AA447" s="13">
        <f t="shared" si="632"/>
        <v>5.5446866410454182E-3</v>
      </c>
      <c r="AB447" s="13">
        <f t="shared" si="633"/>
        <v>2.6094330562017863E-3</v>
      </c>
      <c r="AC447" s="13">
        <f t="shared" si="634"/>
        <v>2.5872507600612736E-5</v>
      </c>
      <c r="AD447" s="13">
        <f t="shared" si="635"/>
        <v>7.4560454870382913E-3</v>
      </c>
      <c r="AE447" s="13">
        <f t="shared" si="636"/>
        <v>4.0053811798945451E-3</v>
      </c>
      <c r="AF447" s="13">
        <f t="shared" si="637"/>
        <v>1.0758436509100543E-3</v>
      </c>
      <c r="AG447" s="13">
        <f t="shared" si="638"/>
        <v>1.9264742592013816E-4</v>
      </c>
      <c r="AH447" s="13">
        <f t="shared" si="639"/>
        <v>7.9113968710029978E-4</v>
      </c>
      <c r="AI447" s="13">
        <f t="shared" si="640"/>
        <v>7.446502156895293E-4</v>
      </c>
      <c r="AJ447" s="13">
        <f t="shared" si="641"/>
        <v>3.5044629461002049E-4</v>
      </c>
      <c r="AK447" s="13">
        <f t="shared" si="642"/>
        <v>1.0995104620332528E-4</v>
      </c>
      <c r="AL447" s="13">
        <f t="shared" si="643"/>
        <v>5.2327859129336518E-7</v>
      </c>
      <c r="AM447" s="13">
        <f t="shared" si="644"/>
        <v>1.403581686178287E-3</v>
      </c>
      <c r="AN447" s="13">
        <f t="shared" si="645"/>
        <v>7.5400286653780856E-4</v>
      </c>
      <c r="AO447" s="13">
        <f t="shared" si="646"/>
        <v>2.0252484352913439E-4</v>
      </c>
      <c r="AP447" s="13">
        <f t="shared" si="647"/>
        <v>3.6265390196580158E-5</v>
      </c>
      <c r="AQ447" s="13">
        <f t="shared" si="648"/>
        <v>4.870434053394352E-6</v>
      </c>
      <c r="AR447" s="13">
        <f t="shared" si="649"/>
        <v>8.4999910981978889E-5</v>
      </c>
      <c r="AS447" s="13">
        <f t="shared" si="650"/>
        <v>8.0005090224094489E-5</v>
      </c>
      <c r="AT447" s="13">
        <f t="shared" si="651"/>
        <v>3.7651889206816668E-5</v>
      </c>
      <c r="AU447" s="13">
        <f t="shared" si="652"/>
        <v>1.1813121364082502E-5</v>
      </c>
      <c r="AV447" s="13">
        <f t="shared" si="653"/>
        <v>2.7797377363194368E-6</v>
      </c>
      <c r="AW447" s="13">
        <f t="shared" si="654"/>
        <v>7.3496205662714585E-9</v>
      </c>
      <c r="AX447" s="13">
        <f t="shared" si="655"/>
        <v>2.2018391576784165E-4</v>
      </c>
      <c r="AY447" s="13">
        <f t="shared" si="656"/>
        <v>1.1828260890644288E-4</v>
      </c>
      <c r="AZ447" s="13">
        <f t="shared" si="657"/>
        <v>3.1770657545363511E-5</v>
      </c>
      <c r="BA447" s="13">
        <f t="shared" si="658"/>
        <v>5.6890565750210496E-6</v>
      </c>
      <c r="BB447" s="13">
        <f t="shared" si="659"/>
        <v>7.6403906657214053E-7</v>
      </c>
      <c r="BC447" s="13">
        <f t="shared" si="660"/>
        <v>8.2088225005393716E-8</v>
      </c>
      <c r="BD447" s="13">
        <f t="shared" si="661"/>
        <v>7.6103130971993528E-6</v>
      </c>
      <c r="BE447" s="13">
        <f t="shared" si="662"/>
        <v>7.1631108661293702E-6</v>
      </c>
      <c r="BF447" s="13">
        <f t="shared" si="663"/>
        <v>3.3710937135650258E-6</v>
      </c>
      <c r="BG447" s="13">
        <f t="shared" si="664"/>
        <v>1.0576664280853526E-6</v>
      </c>
      <c r="BH447" s="13">
        <f t="shared" si="665"/>
        <v>2.4887878419044654E-7</v>
      </c>
      <c r="BI447" s="13">
        <f t="shared" si="666"/>
        <v>4.6850801027876695E-8</v>
      </c>
      <c r="BJ447" s="14">
        <f t="shared" si="667"/>
        <v>0.43863067795180377</v>
      </c>
      <c r="BK447" s="14">
        <f t="shared" si="668"/>
        <v>0.35881067256405957</v>
      </c>
      <c r="BL447" s="14">
        <f t="shared" si="669"/>
        <v>0.19672716140194421</v>
      </c>
      <c r="BM447" s="14">
        <f t="shared" si="670"/>
        <v>0.18570112848745104</v>
      </c>
      <c r="BN447" s="14">
        <f t="shared" si="671"/>
        <v>0.81423995673572747</v>
      </c>
    </row>
    <row r="448" spans="1:66" x14ac:dyDescent="0.25">
      <c r="A448" t="s">
        <v>340</v>
      </c>
      <c r="B448" t="s">
        <v>428</v>
      </c>
      <c r="C448" t="s">
        <v>429</v>
      </c>
      <c r="D448" s="11">
        <v>44444</v>
      </c>
      <c r="E448" s="10">
        <f>VLOOKUP(A448,home!$A$2:$E$405,3,FALSE)</f>
        <v>1.3684000000000001</v>
      </c>
      <c r="F448" s="10">
        <f>VLOOKUP(B448,home!$B$2:$E$405,3,FALSE)</f>
        <v>1.3077000000000001</v>
      </c>
      <c r="G448" s="10">
        <f>VLOOKUP(C448,away!$B$2:$E$405,4,FALSE)</f>
        <v>1.0385</v>
      </c>
      <c r="H448" s="10">
        <f>VLOOKUP(A448,away!$A$2:$E$405,3,FALSE)</f>
        <v>1.1395</v>
      </c>
      <c r="I448" s="10">
        <f>VLOOKUP(C448,away!$B$2:$E$405,3,FALSE)</f>
        <v>0.69279999999999997</v>
      </c>
      <c r="J448" s="10">
        <f>VLOOKUP(B448,home!$B$2:$E$405,4,FALSE)</f>
        <v>1.0623</v>
      </c>
      <c r="K448" s="12">
        <f t="shared" si="616"/>
        <v>1.8583507621800002</v>
      </c>
      <c r="L448" s="12">
        <f t="shared" si="617"/>
        <v>0.83862806087999997</v>
      </c>
      <c r="M448" s="13">
        <f t="shared" si="618"/>
        <v>6.7408859503686192E-2</v>
      </c>
      <c r="N448" s="13">
        <f t="shared" si="619"/>
        <v>0.12526930543635978</v>
      </c>
      <c r="O448" s="13">
        <f t="shared" si="620"/>
        <v>5.6530961131708711E-2</v>
      </c>
      <c r="P448" s="13">
        <f t="shared" si="621"/>
        <v>0.10505435470587883</v>
      </c>
      <c r="Q448" s="13">
        <f t="shared" si="622"/>
        <v>0.11639715461770923</v>
      </c>
      <c r="R448" s="13">
        <f t="shared" si="623"/>
        <v>2.3704225156783758E-2</v>
      </c>
      <c r="S448" s="13">
        <f t="shared" si="624"/>
        <v>4.0930886251179979E-2</v>
      </c>
      <c r="T448" s="13">
        <f t="shared" si="625"/>
        <v>9.7613920068999036E-2</v>
      </c>
      <c r="U448" s="13">
        <f t="shared" si="626"/>
        <v>4.4050764886995428E-2</v>
      </c>
      <c r="V448" s="13">
        <f t="shared" si="627"/>
        <v>7.087706397311014E-3</v>
      </c>
      <c r="W448" s="13">
        <f t="shared" si="628"/>
        <v>7.2102246999801112E-2</v>
      </c>
      <c r="X448" s="13">
        <f t="shared" si="629"/>
        <v>6.0466967586534005E-2</v>
      </c>
      <c r="Y448" s="13">
        <f t="shared" si="630"/>
        <v>2.5354647887194413E-2</v>
      </c>
      <c r="Z448" s="13">
        <f t="shared" si="631"/>
        <v>6.6263427926321608E-3</v>
      </c>
      <c r="AA448" s="13">
        <f t="shared" si="632"/>
        <v>1.2314069179153925E-2</v>
      </c>
      <c r="AB448" s="13">
        <f t="shared" si="633"/>
        <v>1.1441929922308976E-2</v>
      </c>
      <c r="AC448" s="13">
        <f t="shared" si="634"/>
        <v>6.9037143948556194E-4</v>
      </c>
      <c r="AD448" s="13">
        <f t="shared" si="635"/>
        <v>3.3497816416742744E-2</v>
      </c>
      <c r="AE448" s="13">
        <f t="shared" si="636"/>
        <v>2.8092208825287197E-2</v>
      </c>
      <c r="AF448" s="13">
        <f t="shared" si="637"/>
        <v>1.1779457306493312E-2</v>
      </c>
      <c r="AG448" s="13">
        <f t="shared" si="638"/>
        <v>3.292861146387745E-3</v>
      </c>
      <c r="AH448" s="13">
        <f t="shared" si="639"/>
        <v>1.3892592517278177E-3</v>
      </c>
      <c r="AI448" s="13">
        <f t="shared" si="640"/>
        <v>2.5817309893140065E-3</v>
      </c>
      <c r="AJ448" s="13">
        <f t="shared" si="641"/>
        <v>2.3988808758677056E-3</v>
      </c>
      <c r="AK448" s="13">
        <f t="shared" si="642"/>
        <v>1.4859873680159261E-3</v>
      </c>
      <c r="AL448" s="13">
        <f t="shared" si="643"/>
        <v>4.3036791671906781E-5</v>
      </c>
      <c r="AM448" s="13">
        <f t="shared" si="644"/>
        <v>1.2450138533883921E-2</v>
      </c>
      <c r="AN448" s="13">
        <f t="shared" si="645"/>
        <v>1.0441035536358438E-2</v>
      </c>
      <c r="AO448" s="13">
        <f t="shared" si="646"/>
        <v>4.3780726927177237E-3</v>
      </c>
      <c r="AP448" s="13">
        <f t="shared" si="647"/>
        <v>1.2238582042285152E-3</v>
      </c>
      <c r="AQ448" s="13">
        <f t="shared" si="648"/>
        <v>2.5659045815105958E-4</v>
      </c>
      <c r="AR448" s="13">
        <f t="shared" si="649"/>
        <v>2.3301435846721997E-4</v>
      </c>
      <c r="AS448" s="13">
        <f t="shared" si="650"/>
        <v>4.3302241065644193E-4</v>
      </c>
      <c r="AT448" s="13">
        <f t="shared" si="651"/>
        <v>4.0235376344221005E-4</v>
      </c>
      <c r="AU448" s="13">
        <f t="shared" si="652"/>
        <v>2.4923814098627424E-4</v>
      </c>
      <c r="AV448" s="13">
        <f t="shared" si="653"/>
        <v>1.1579297231654223E-4</v>
      </c>
      <c r="AW448" s="13">
        <f t="shared" si="654"/>
        <v>1.8630927130482137E-6</v>
      </c>
      <c r="AX448" s="13">
        <f t="shared" si="655"/>
        <v>3.8561207389482977E-3</v>
      </c>
      <c r="AY448" s="13">
        <f t="shared" si="656"/>
        <v>3.2338510578233635E-3</v>
      </c>
      <c r="AZ448" s="13">
        <f t="shared" si="657"/>
        <v>1.3559991208985718E-3</v>
      </c>
      <c r="BA448" s="13">
        <f t="shared" si="658"/>
        <v>3.7905963777138475E-4</v>
      </c>
      <c r="BB448" s="13">
        <f t="shared" si="659"/>
        <v>7.9472512245522869E-5</v>
      </c>
      <c r="BC448" s="13">
        <f t="shared" si="660"/>
        <v>1.3329575767544982E-5</v>
      </c>
      <c r="BD448" s="13">
        <f t="shared" si="661"/>
        <v>3.2568729933093634E-5</v>
      </c>
      <c r="BE448" s="13">
        <f t="shared" si="662"/>
        <v>6.0524124094399136E-5</v>
      </c>
      <c r="BF448" s="13">
        <f t="shared" si="663"/>
        <v>5.6237526070551789E-5</v>
      </c>
      <c r="BG448" s="13">
        <f t="shared" si="664"/>
        <v>3.4836349812109194E-5</v>
      </c>
      <c r="BH448" s="13">
        <f t="shared" si="665"/>
        <v>1.6184539306225549E-5</v>
      </c>
      <c r="BI448" s="13">
        <f t="shared" si="666"/>
        <v>6.0153101910512845E-6</v>
      </c>
      <c r="BJ448" s="14">
        <f t="shared" si="667"/>
        <v>0.61153411436030281</v>
      </c>
      <c r="BK448" s="14">
        <f t="shared" si="668"/>
        <v>0.22444906614703683</v>
      </c>
      <c r="BL448" s="14">
        <f t="shared" si="669"/>
        <v>0.15753759698715231</v>
      </c>
      <c r="BM448" s="14">
        <f t="shared" si="670"/>
        <v>0.50255027176988765</v>
      </c>
      <c r="BN448" s="14">
        <f t="shared" si="671"/>
        <v>0.49436486055212653</v>
      </c>
    </row>
    <row r="449" spans="1:66" x14ac:dyDescent="0.25">
      <c r="A449" t="s">
        <v>340</v>
      </c>
      <c r="B449" t="s">
        <v>431</v>
      </c>
      <c r="C449" t="s">
        <v>365</v>
      </c>
      <c r="D449" s="11">
        <v>44444</v>
      </c>
      <c r="E449" s="10">
        <f>VLOOKUP(A449,home!$A$2:$E$405,3,FALSE)</f>
        <v>1.3684000000000001</v>
      </c>
      <c r="F449" s="10">
        <f>VLOOKUP(B449,home!$B$2:$E$405,3,FALSE)</f>
        <v>1.1153999999999999</v>
      </c>
      <c r="G449" s="10">
        <f>VLOOKUP(C449,away!$B$2:$E$405,4,FALSE)</f>
        <v>1.0385</v>
      </c>
      <c r="H449" s="10">
        <f>VLOOKUP(A449,away!$A$2:$E$405,3,FALSE)</f>
        <v>1.1395</v>
      </c>
      <c r="I449" s="10">
        <f>VLOOKUP(C449,away!$B$2:$E$405,3,FALSE)</f>
        <v>1.1547000000000001</v>
      </c>
      <c r="J449" s="10">
        <f>VLOOKUP(B449,home!$B$2:$E$405,4,FALSE)</f>
        <v>1.0623</v>
      </c>
      <c r="K449" s="12">
        <f t="shared" si="616"/>
        <v>1.58507642436</v>
      </c>
      <c r="L449" s="12">
        <f t="shared" si="617"/>
        <v>1.3977537844950001</v>
      </c>
      <c r="M449" s="13">
        <f t="shared" si="618"/>
        <v>5.0649282772331508E-2</v>
      </c>
      <c r="N449" s="13">
        <f t="shared" si="619"/>
        <v>8.0282984033165777E-2</v>
      </c>
      <c r="O449" s="13">
        <f t="shared" si="620"/>
        <v>7.0795226676983777E-2</v>
      </c>
      <c r="P449" s="13">
        <f t="shared" si="621"/>
        <v>0.11221584476290912</v>
      </c>
      <c r="Q449" s="13">
        <f t="shared" si="622"/>
        <v>6.3627332634120709E-2</v>
      </c>
      <c r="R449" s="13">
        <f t="shared" si="623"/>
        <v>4.9477148005967739E-2</v>
      </c>
      <c r="S449" s="13">
        <f t="shared" si="624"/>
        <v>6.2154857515239331E-2</v>
      </c>
      <c r="T449" s="13">
        <f t="shared" si="625"/>
        <v>8.893534498666443E-2</v>
      </c>
      <c r="U449" s="13">
        <f t="shared" si="626"/>
        <v>7.8425060848829845E-2</v>
      </c>
      <c r="V449" s="13">
        <f t="shared" si="627"/>
        <v>1.5300775714485154E-2</v>
      </c>
      <c r="W449" s="13">
        <f t="shared" si="628"/>
        <v>3.3618061634418793E-2</v>
      </c>
      <c r="X449" s="13">
        <f t="shared" si="629"/>
        <v>4.6989772876895035E-2</v>
      </c>
      <c r="Y449" s="13">
        <f t="shared" si="630"/>
        <v>3.2840066435620277E-2</v>
      </c>
      <c r="Z449" s="13">
        <f t="shared" si="631"/>
        <v>2.305229029045355E-2</v>
      </c>
      <c r="AA449" s="13">
        <f t="shared" si="632"/>
        <v>3.6539641866900854E-2</v>
      </c>
      <c r="AB449" s="13">
        <f t="shared" si="633"/>
        <v>2.8959062438891087E-2</v>
      </c>
      <c r="AC449" s="13">
        <f t="shared" si="634"/>
        <v>2.1187238228607096E-3</v>
      </c>
      <c r="AD449" s="13">
        <f t="shared" si="635"/>
        <v>1.3321799232349661E-2</v>
      </c>
      <c r="AE449" s="13">
        <f t="shared" si="636"/>
        <v>1.8620595293299326E-2</v>
      </c>
      <c r="AF449" s="13">
        <f t="shared" si="637"/>
        <v>1.3013503770379461E-2</v>
      </c>
      <c r="AG449" s="13">
        <f t="shared" si="638"/>
        <v>6.0632247148626143E-3</v>
      </c>
      <c r="AH449" s="13">
        <f t="shared" si="639"/>
        <v>8.0553564986897003E-3</v>
      </c>
      <c r="AI449" s="13">
        <f t="shared" si="640"/>
        <v>1.2768355675888158E-2</v>
      </c>
      <c r="AJ449" s="13">
        <f t="shared" si="641"/>
        <v>1.0119409779846759E-2</v>
      </c>
      <c r="AK449" s="13">
        <f t="shared" si="642"/>
        <v>5.3466792901577052E-3</v>
      </c>
      <c r="AL449" s="13">
        <f t="shared" si="643"/>
        <v>1.8776525201379064E-4</v>
      </c>
      <c r="AM449" s="13">
        <f t="shared" si="644"/>
        <v>4.2232139786509172E-3</v>
      </c>
      <c r="AN449" s="13">
        <f t="shared" si="645"/>
        <v>5.9030133213915066E-3</v>
      </c>
      <c r="AO449" s="13">
        <f t="shared" si="646"/>
        <v>4.1254796049496898E-3</v>
      </c>
      <c r="AP449" s="13">
        <f t="shared" si="647"/>
        <v>1.9221349102251221E-3</v>
      </c>
      <c r="AQ449" s="13">
        <f t="shared" si="648"/>
        <v>6.7166783626928053E-4</v>
      </c>
      <c r="AR449" s="13">
        <f t="shared" si="649"/>
        <v>2.2518810062999804E-3</v>
      </c>
      <c r="AS449" s="13">
        <f t="shared" si="650"/>
        <v>3.5694034935501713E-3</v>
      </c>
      <c r="AT449" s="13">
        <f t="shared" si="651"/>
        <v>2.8288886633272997E-3</v>
      </c>
      <c r="AU449" s="13">
        <f t="shared" si="652"/>
        <v>1.4946682424597918E-3</v>
      </c>
      <c r="AV449" s="13">
        <f t="shared" si="653"/>
        <v>5.9229084834065313E-4</v>
      </c>
      <c r="AW449" s="13">
        <f t="shared" si="654"/>
        <v>1.1555629450732763E-5</v>
      </c>
      <c r="AX449" s="13">
        <f t="shared" si="655"/>
        <v>1.1156861520978593E-3</v>
      </c>
      <c r="AY449" s="13">
        <f t="shared" si="656"/>
        <v>1.5594545414034471E-3</v>
      </c>
      <c r="AZ449" s="13">
        <f t="shared" si="657"/>
        <v>1.0898667434972918E-3</v>
      </c>
      <c r="BA449" s="13">
        <f t="shared" si="658"/>
        <v>5.0778845510619363E-4</v>
      </c>
      <c r="BB449" s="13">
        <f t="shared" si="659"/>
        <v>1.7744080871188794E-4</v>
      </c>
      <c r="BC449" s="13">
        <f t="shared" si="660"/>
        <v>4.960371238017886E-5</v>
      </c>
      <c r="BD449" s="13">
        <f t="shared" si="661"/>
        <v>5.2459586646470173E-4</v>
      </c>
      <c r="BE449" s="13">
        <f t="shared" si="662"/>
        <v>8.315245402499054E-4</v>
      </c>
      <c r="BF449" s="13">
        <f t="shared" si="663"/>
        <v>6.5901497251345668E-4</v>
      </c>
      <c r="BG449" s="13">
        <f t="shared" si="664"/>
        <v>3.4819636541044447E-4</v>
      </c>
      <c r="BH449" s="13">
        <f t="shared" si="665"/>
        <v>1.3797946246498386E-4</v>
      </c>
      <c r="BI449" s="13">
        <f t="shared" si="666"/>
        <v>4.3741598599822271E-5</v>
      </c>
      <c r="BJ449" s="14">
        <f t="shared" si="667"/>
        <v>0.41865803567645943</v>
      </c>
      <c r="BK449" s="14">
        <f t="shared" si="668"/>
        <v>0.24418670438124304</v>
      </c>
      <c r="BL449" s="14">
        <f t="shared" si="669"/>
        <v>0.31376812614183686</v>
      </c>
      <c r="BM449" s="14">
        <f t="shared" si="670"/>
        <v>0.57106943869256155</v>
      </c>
      <c r="BN449" s="14">
        <f t="shared" si="671"/>
        <v>0.42704781888547866</v>
      </c>
    </row>
    <row r="450" spans="1:66" x14ac:dyDescent="0.25">
      <c r="A450" t="s">
        <v>340</v>
      </c>
      <c r="B450" t="s">
        <v>413</v>
      </c>
      <c r="C450" t="s">
        <v>415</v>
      </c>
      <c r="D450" s="11">
        <v>44444</v>
      </c>
      <c r="E450" s="10">
        <f>VLOOKUP(A450,home!$A$2:$E$405,3,FALSE)</f>
        <v>1.3684000000000001</v>
      </c>
      <c r="F450" s="10">
        <f>VLOOKUP(B450,home!$B$2:$E$405,3,FALSE)</f>
        <v>1.2693000000000001</v>
      </c>
      <c r="G450" s="10">
        <f>VLOOKUP(C450,away!$B$2:$E$405,4,FALSE)</f>
        <v>0.84619999999999995</v>
      </c>
      <c r="H450" s="10">
        <f>VLOOKUP(A450,away!$A$2:$E$405,3,FALSE)</f>
        <v>1.1395</v>
      </c>
      <c r="I450" s="10">
        <f>VLOOKUP(C450,away!$B$2:$E$405,3,FALSE)</f>
        <v>1.2009000000000001</v>
      </c>
      <c r="J450" s="10">
        <f>VLOOKUP(B450,home!$B$2:$E$405,4,FALSE)</f>
        <v>0.60040000000000004</v>
      </c>
      <c r="K450" s="12">
        <f t="shared" si="616"/>
        <v>1.4697733435439999</v>
      </c>
      <c r="L450" s="12">
        <f t="shared" si="617"/>
        <v>0.82160270022000004</v>
      </c>
      <c r="M450" s="13">
        <f t="shared" si="618"/>
        <v>0.10112721060042915</v>
      </c>
      <c r="N450" s="13">
        <f t="shared" si="619"/>
        <v>0.14863407844747098</v>
      </c>
      <c r="O450" s="13">
        <f t="shared" si="620"/>
        <v>8.3086389295029206E-2</v>
      </c>
      <c r="P450" s="13">
        <f t="shared" si="621"/>
        <v>0.12211816019715349</v>
      </c>
      <c r="Q450" s="13">
        <f t="shared" si="622"/>
        <v>0.10922920322216031</v>
      </c>
      <c r="R450" s="13">
        <f t="shared" si="623"/>
        <v>3.4132000898163047E-2</v>
      </c>
      <c r="S450" s="13">
        <f t="shared" si="624"/>
        <v>3.6866548976765598E-2</v>
      </c>
      <c r="T450" s="13">
        <f t="shared" si="625"/>
        <v>8.9743008310206054E-2</v>
      </c>
      <c r="U450" s="13">
        <f t="shared" si="626"/>
        <v>5.0166305081939915E-2</v>
      </c>
      <c r="V450" s="13">
        <f t="shared" si="627"/>
        <v>4.9465476943241441E-3</v>
      </c>
      <c r="W450" s="13">
        <f t="shared" si="628"/>
        <v>5.3514057077493862E-2</v>
      </c>
      <c r="X450" s="13">
        <f t="shared" si="629"/>
        <v>4.3967293794596171E-2</v>
      </c>
      <c r="Y450" s="13">
        <f t="shared" si="630"/>
        <v>1.806182365150313E-2</v>
      </c>
      <c r="Z450" s="13">
        <f t="shared" si="631"/>
        <v>9.3476480339474092E-3</v>
      </c>
      <c r="AA450" s="13">
        <f t="shared" si="632"/>
        <v>1.3738923905127381E-2</v>
      </c>
      <c r="AB450" s="13">
        <f t="shared" si="633"/>
        <v>1.0096552062367831E-2</v>
      </c>
      <c r="AC450" s="13">
        <f t="shared" si="634"/>
        <v>3.733313344720672E-4</v>
      </c>
      <c r="AD450" s="13">
        <f t="shared" si="635"/>
        <v>1.9663383649348158E-2</v>
      </c>
      <c r="AE450" s="13">
        <f t="shared" si="636"/>
        <v>1.6155489101766247E-2</v>
      </c>
      <c r="AF450" s="13">
        <f t="shared" si="637"/>
        <v>6.6366967346929645E-3</v>
      </c>
      <c r="AG450" s="13">
        <f t="shared" si="638"/>
        <v>1.8175759859216656E-3</v>
      </c>
      <c r="AH450" s="13">
        <f t="shared" si="639"/>
        <v>1.9200132163493409E-3</v>
      </c>
      <c r="AI450" s="13">
        <f t="shared" si="640"/>
        <v>2.82198424464244E-3</v>
      </c>
      <c r="AJ450" s="13">
        <f t="shared" si="641"/>
        <v>2.0738386093383044E-3</v>
      </c>
      <c r="AK450" s="13">
        <f t="shared" si="642"/>
        <v>1.0160242356059327E-3</v>
      </c>
      <c r="AL450" s="13">
        <f t="shared" si="643"/>
        <v>1.8032945016079983E-5</v>
      </c>
      <c r="AM450" s="13">
        <f t="shared" si="644"/>
        <v>5.7801434263381702E-3</v>
      </c>
      <c r="AN450" s="13">
        <f t="shared" si="645"/>
        <v>4.7489814467383245E-3</v>
      </c>
      <c r="AO450" s="13">
        <f t="shared" si="646"/>
        <v>1.9508879899674445E-3</v>
      </c>
      <c r="AP450" s="13">
        <f t="shared" si="647"/>
        <v>5.3428494679467358E-4</v>
      </c>
      <c r="AQ450" s="13">
        <f t="shared" si="648"/>
        <v>1.0974248874335069E-4</v>
      </c>
      <c r="AR450" s="13">
        <f t="shared" si="649"/>
        <v>3.1549760860214121E-4</v>
      </c>
      <c r="AS450" s="13">
        <f t="shared" si="650"/>
        <v>4.6370997507530536E-4</v>
      </c>
      <c r="AT450" s="13">
        <f t="shared" si="651"/>
        <v>3.4077428025056826E-4</v>
      </c>
      <c r="AU450" s="13">
        <f t="shared" si="652"/>
        <v>1.6695365109255922E-4</v>
      </c>
      <c r="AV450" s="13">
        <f t="shared" si="653"/>
        <v>6.13460064957973E-5</v>
      </c>
      <c r="AW450" s="13">
        <f t="shared" si="654"/>
        <v>6.048899684601722E-7</v>
      </c>
      <c r="AX450" s="13">
        <f t="shared" si="655"/>
        <v>1.4159167883154881E-3</v>
      </c>
      <c r="AY450" s="13">
        <f t="shared" si="656"/>
        <v>1.1633210565668353E-3</v>
      </c>
      <c r="AZ450" s="13">
        <f t="shared" si="657"/>
        <v>4.7789386064904765E-4</v>
      </c>
      <c r="BA450" s="13">
        <f t="shared" si="658"/>
        <v>1.3087962877593931E-4</v>
      </c>
      <c r="BB450" s="13">
        <f t="shared" si="659"/>
        <v>2.6882764101525733E-5</v>
      </c>
      <c r="BC450" s="13">
        <f t="shared" si="660"/>
        <v>4.4173903150381664E-6</v>
      </c>
      <c r="BD450" s="13">
        <f t="shared" si="661"/>
        <v>4.3202281190078645E-5</v>
      </c>
      <c r="BE450" s="13">
        <f t="shared" si="662"/>
        <v>6.3497561273469954E-5</v>
      </c>
      <c r="BF450" s="13">
        <f t="shared" si="663"/>
        <v>4.6663511469898976E-5</v>
      </c>
      <c r="BG450" s="13">
        <f t="shared" si="664"/>
        <v>2.2861595091539065E-5</v>
      </c>
      <c r="BH450" s="13">
        <f t="shared" si="665"/>
        <v>8.4003407641101184E-6</v>
      </c>
      <c r="BI450" s="13">
        <f t="shared" si="666"/>
        <v>2.469319386355017E-6</v>
      </c>
      <c r="BJ450" s="14">
        <f t="shared" si="667"/>
        <v>0.52376596176246537</v>
      </c>
      <c r="BK450" s="14">
        <f t="shared" si="668"/>
        <v>0.26661315280472736</v>
      </c>
      <c r="BL450" s="14">
        <f t="shared" si="669"/>
        <v>0.20058740767925523</v>
      </c>
      <c r="BM450" s="14">
        <f t="shared" si="670"/>
        <v>0.40082441145339087</v>
      </c>
      <c r="BN450" s="14">
        <f t="shared" si="671"/>
        <v>0.59832704266040615</v>
      </c>
    </row>
    <row r="451" spans="1:66" x14ac:dyDescent="0.25">
      <c r="A451" t="s">
        <v>342</v>
      </c>
      <c r="B451" t="s">
        <v>402</v>
      </c>
      <c r="C451" t="s">
        <v>384</v>
      </c>
      <c r="D451" s="11">
        <v>44444</v>
      </c>
      <c r="E451" s="10">
        <f>VLOOKUP(A451,home!$A$2:$E$405,3,FALSE)</f>
        <v>1.1741999999999999</v>
      </c>
      <c r="F451" s="10">
        <f>VLOOKUP(B451,home!$B$2:$E$405,3,FALSE)</f>
        <v>0.80910000000000004</v>
      </c>
      <c r="G451" s="10">
        <f>VLOOKUP(C451,away!$B$2:$E$405,4,FALSE)</f>
        <v>1.0646</v>
      </c>
      <c r="H451" s="10">
        <f>VLOOKUP(A451,away!$A$2:$E$405,3,FALSE)</f>
        <v>0.85970000000000002</v>
      </c>
      <c r="I451" s="10">
        <f>VLOOKUP(C451,away!$B$2:$E$405,3,FALSE)</f>
        <v>1.2795000000000001</v>
      </c>
      <c r="J451" s="10">
        <f>VLOOKUP(B451,home!$B$2:$E$405,4,FALSE)</f>
        <v>0.93059999999999998</v>
      </c>
      <c r="K451" s="12">
        <f t="shared" si="616"/>
        <v>1.011418141212</v>
      </c>
      <c r="L451" s="12">
        <f t="shared" si="617"/>
        <v>1.0236471111900001</v>
      </c>
      <c r="M451" s="13">
        <f t="shared" si="618"/>
        <v>0.13067195556685171</v>
      </c>
      <c r="N451" s="13">
        <f t="shared" si="619"/>
        <v>0.13216398640796223</v>
      </c>
      <c r="O451" s="13">
        <f t="shared" si="620"/>
        <v>0.13376196982955579</v>
      </c>
      <c r="P451" s="13">
        <f t="shared" si="621"/>
        <v>0.13528928288986494</v>
      </c>
      <c r="Q451" s="13">
        <f t="shared" si="622"/>
        <v>6.6836526733954585E-2</v>
      </c>
      <c r="R451" s="13">
        <f t="shared" si="623"/>
        <v>6.8462527001554363E-2</v>
      </c>
      <c r="S451" s="13">
        <f t="shared" si="624"/>
        <v>3.501744116680415E-2</v>
      </c>
      <c r="T451" s="13">
        <f t="shared" si="625"/>
        <v>6.841701751318581E-2</v>
      </c>
      <c r="U451" s="13">
        <f t="shared" si="626"/>
        <v>6.924424180258848E-2</v>
      </c>
      <c r="V451" s="13">
        <f t="shared" si="627"/>
        <v>4.0283101667699765E-3</v>
      </c>
      <c r="W451" s="13">
        <f t="shared" si="628"/>
        <v>2.2533225211440838E-2</v>
      </c>
      <c r="X451" s="13">
        <f t="shared" si="629"/>
        <v>2.3066070893485089E-2</v>
      </c>
      <c r="Y451" s="13">
        <f t="shared" si="630"/>
        <v>1.1805758418309878E-2</v>
      </c>
      <c r="Z451" s="13">
        <f t="shared" si="631"/>
        <v>2.3360489329969501E-2</v>
      </c>
      <c r="AA451" s="13">
        <f t="shared" si="632"/>
        <v>2.3627222695920512E-2</v>
      </c>
      <c r="AB451" s="13">
        <f t="shared" si="633"/>
        <v>1.1948500830554952E-2</v>
      </c>
      <c r="AC451" s="13">
        <f t="shared" si="634"/>
        <v>2.6066572172856508E-4</v>
      </c>
      <c r="AD451" s="13">
        <f t="shared" si="635"/>
        <v>5.6976281897167151E-3</v>
      </c>
      <c r="AE451" s="13">
        <f t="shared" si="636"/>
        <v>5.8323606370382242E-3</v>
      </c>
      <c r="AF451" s="13">
        <f t="shared" si="637"/>
        <v>2.9851395587612234E-3</v>
      </c>
      <c r="AG451" s="13">
        <f t="shared" si="638"/>
        <v>1.0185764952749727E-3</v>
      </c>
      <c r="AH451" s="13">
        <f t="shared" si="639"/>
        <v>5.9782243546520246E-3</v>
      </c>
      <c r="AI451" s="13">
        <f t="shared" si="640"/>
        <v>6.0464845645304592E-3</v>
      </c>
      <c r="AJ451" s="13">
        <f t="shared" si="641"/>
        <v>3.0577620895622225E-3</v>
      </c>
      <c r="AK451" s="13">
        <f t="shared" si="642"/>
        <v>1.0308920162978483E-3</v>
      </c>
      <c r="AL451" s="13">
        <f t="shared" si="643"/>
        <v>1.0795056495067143E-5</v>
      </c>
      <c r="AM451" s="13">
        <f t="shared" si="644"/>
        <v>1.1525369025920749E-3</v>
      </c>
      <c r="AN451" s="13">
        <f t="shared" si="645"/>
        <v>1.1797910708782481E-3</v>
      </c>
      <c r="AO451" s="13">
        <f t="shared" si="646"/>
        <v>6.0384486075613756E-4</v>
      </c>
      <c r="AP451" s="13">
        <f t="shared" si="647"/>
        <v>2.0604134910664937E-4</v>
      </c>
      <c r="AQ451" s="13">
        <f t="shared" si="648"/>
        <v>5.2728407949677973E-5</v>
      </c>
      <c r="AR451" s="13">
        <f t="shared" si="649"/>
        <v>1.22391841813705E-3</v>
      </c>
      <c r="AS451" s="13">
        <f t="shared" si="650"/>
        <v>1.2378932914673066E-3</v>
      </c>
      <c r="AT451" s="13">
        <f t="shared" si="651"/>
        <v>6.260138659373338E-4</v>
      </c>
      <c r="AU451" s="13">
        <f t="shared" si="652"/>
        <v>2.110539268864255E-4</v>
      </c>
      <c r="AV451" s="13">
        <f t="shared" si="653"/>
        <v>5.3365942606740439E-5</v>
      </c>
      <c r="AW451" s="13">
        <f t="shared" si="654"/>
        <v>3.1045840573267611E-7</v>
      </c>
      <c r="AX451" s="13">
        <f t="shared" si="655"/>
        <v>1.9428278861631864E-4</v>
      </c>
      <c r="AY451" s="13">
        <f t="shared" si="656"/>
        <v>1.9887701532103199E-4</v>
      </c>
      <c r="AZ451" s="13">
        <f t="shared" si="657"/>
        <v>1.0178994110773189E-4</v>
      </c>
      <c r="BA451" s="13">
        <f t="shared" si="658"/>
        <v>3.4732326387709996E-5</v>
      </c>
      <c r="BB451" s="13">
        <f t="shared" si="659"/>
        <v>8.8884113929218854E-6</v>
      </c>
      <c r="BC451" s="13">
        <f t="shared" si="660"/>
        <v>1.8197193290865556E-6</v>
      </c>
      <c r="BD451" s="13">
        <f t="shared" si="661"/>
        <v>2.0881009217637089E-4</v>
      </c>
      <c r="BE451" s="13">
        <f t="shared" si="662"/>
        <v>2.1119431529533143E-4</v>
      </c>
      <c r="BF451" s="13">
        <f t="shared" si="663"/>
        <v>1.0680288090527258E-4</v>
      </c>
      <c r="BG451" s="13">
        <f t="shared" si="664"/>
        <v>3.6007457093765808E-5</v>
      </c>
      <c r="BH451" s="13">
        <f t="shared" si="665"/>
        <v>9.1046488308868616E-6</v>
      </c>
      <c r="BI451" s="13">
        <f t="shared" si="666"/>
        <v>1.8417213993847206E-6</v>
      </c>
      <c r="BJ451" s="14">
        <f t="shared" si="667"/>
        <v>0.34409162285256717</v>
      </c>
      <c r="BK451" s="14">
        <f t="shared" si="668"/>
        <v>0.30547732758383545</v>
      </c>
      <c r="BL451" s="14">
        <f t="shared" si="669"/>
        <v>0.3270838317459524</v>
      </c>
      <c r="BM451" s="14">
        <f t="shared" si="670"/>
        <v>0.33262845652566553</v>
      </c>
      <c r="BN451" s="14">
        <f t="shared" si="671"/>
        <v>0.66718624842974372</v>
      </c>
    </row>
    <row r="452" spans="1:66" x14ac:dyDescent="0.25">
      <c r="A452" t="s">
        <v>342</v>
      </c>
      <c r="B452" t="s">
        <v>406</v>
      </c>
      <c r="C452" t="s">
        <v>414</v>
      </c>
      <c r="D452" s="11">
        <v>44444</v>
      </c>
      <c r="E452" s="10">
        <f>VLOOKUP(A452,home!$A$2:$E$405,3,FALSE)</f>
        <v>1.1741999999999999</v>
      </c>
      <c r="F452" s="10">
        <f>VLOOKUP(B452,home!$B$2:$E$405,3,FALSE)</f>
        <v>1.0646</v>
      </c>
      <c r="G452" s="10">
        <f>VLOOKUP(C452,away!$B$2:$E$405,4,FALSE)</f>
        <v>1.1496999999999999</v>
      </c>
      <c r="H452" s="10">
        <f>VLOOKUP(A452,away!$A$2:$E$405,3,FALSE)</f>
        <v>0.85970000000000002</v>
      </c>
      <c r="I452" s="10">
        <f>VLOOKUP(C452,away!$B$2:$E$405,3,FALSE)</f>
        <v>1.0468999999999999</v>
      </c>
      <c r="J452" s="10">
        <f>VLOOKUP(B452,home!$B$2:$E$405,4,FALSE)</f>
        <v>1.2214</v>
      </c>
      <c r="K452" s="12">
        <f t="shared" si="616"/>
        <v>1.4371863020039999</v>
      </c>
      <c r="L452" s="12">
        <f t="shared" si="617"/>
        <v>1.099284342502</v>
      </c>
      <c r="M452" s="13">
        <f t="shared" si="618"/>
        <v>7.9145239124191705E-2</v>
      </c>
      <c r="N452" s="13">
        <f t="shared" si="619"/>
        <v>0.11374645353811937</v>
      </c>
      <c r="O452" s="13">
        <f t="shared" si="620"/>
        <v>8.7003122152800663E-2</v>
      </c>
      <c r="P452" s="13">
        <f t="shared" si="621"/>
        <v>0.12503969538958587</v>
      </c>
      <c r="Q452" s="13">
        <f t="shared" si="622"/>
        <v>8.173742246325981E-2</v>
      </c>
      <c r="R452" s="13">
        <f t="shared" si="623"/>
        <v>4.7820584965681326E-2</v>
      </c>
      <c r="S452" s="13">
        <f t="shared" si="624"/>
        <v>4.9386815922644087E-2</v>
      </c>
      <c r="T452" s="13">
        <f t="shared" si="625"/>
        <v>8.9852668710332775E-2</v>
      </c>
      <c r="U452" s="13">
        <f t="shared" si="626"/>
        <v>6.8727089666495614E-2</v>
      </c>
      <c r="V452" s="13">
        <f t="shared" si="627"/>
        <v>8.6694516556087425E-3</v>
      </c>
      <c r="W452" s="13">
        <f t="shared" si="628"/>
        <v>3.9157301308436997E-2</v>
      </c>
      <c r="X452" s="13">
        <f t="shared" si="629"/>
        <v>4.304500822299788E-2</v>
      </c>
      <c r="Y452" s="13">
        <f t="shared" si="630"/>
        <v>2.3659351781205696E-2</v>
      </c>
      <c r="Z452" s="13">
        <f t="shared" si="631"/>
        <v>1.7522806767353342E-2</v>
      </c>
      <c r="AA452" s="13">
        <f t="shared" si="632"/>
        <v>2.5183537858703212E-2</v>
      </c>
      <c r="AB452" s="13">
        <f t="shared" si="633"/>
        <v>1.8096717823263705E-2</v>
      </c>
      <c r="AC452" s="13">
        <f t="shared" si="634"/>
        <v>8.5604137896330527E-4</v>
      </c>
      <c r="AD452" s="13">
        <f t="shared" si="635"/>
        <v>1.4069084265982239E-2</v>
      </c>
      <c r="AE452" s="13">
        <f t="shared" si="636"/>
        <v>1.546592404693552E-2</v>
      </c>
      <c r="AF452" s="13">
        <f t="shared" si="637"/>
        <v>8.50072407356069E-3</v>
      </c>
      <c r="AG452" s="13">
        <f t="shared" si="638"/>
        <v>3.1149042913316957E-3</v>
      </c>
      <c r="AH452" s="13">
        <f t="shared" si="639"/>
        <v>4.8156367790099033E-3</v>
      </c>
      <c r="AI452" s="13">
        <f t="shared" si="640"/>
        <v>6.920967214219695E-3</v>
      </c>
      <c r="AJ452" s="13">
        <f t="shared" si="641"/>
        <v>4.9733596384476664E-3</v>
      </c>
      <c r="AK452" s="13">
        <f t="shared" si="642"/>
        <v>2.382548115772183E-3</v>
      </c>
      <c r="AL452" s="13">
        <f t="shared" si="643"/>
        <v>5.4097582849419892E-5</v>
      </c>
      <c r="AM452" s="13">
        <f t="shared" si="644"/>
        <v>4.0439790377619338E-3</v>
      </c>
      <c r="AN452" s="13">
        <f t="shared" si="645"/>
        <v>4.445482837617999E-3</v>
      </c>
      <c r="AO452" s="13">
        <f t="shared" si="646"/>
        <v>2.443424839127413E-3</v>
      </c>
      <c r="AP452" s="13">
        <f t="shared" si="647"/>
        <v>8.9533955591107779E-4</v>
      </c>
      <c r="AQ452" s="13">
        <f t="shared" si="648"/>
        <v>2.4605818875893541E-4</v>
      </c>
      <c r="AR452" s="13">
        <f t="shared" si="649"/>
        <v>1.0587508220684706E-3</v>
      </c>
      <c r="AS452" s="13">
        <f t="shared" si="650"/>
        <v>1.52162217871228E-3</v>
      </c>
      <c r="AT452" s="13">
        <f t="shared" si="651"/>
        <v>1.0934272760353859E-3</v>
      </c>
      <c r="AU452" s="13">
        <f t="shared" si="652"/>
        <v>5.2381956778520082E-4</v>
      </c>
      <c r="AV452" s="13">
        <f t="shared" si="653"/>
        <v>1.8820657688563657E-4</v>
      </c>
      <c r="AW452" s="13">
        <f t="shared" si="654"/>
        <v>2.3740970663756506E-6</v>
      </c>
      <c r="AX452" s="13">
        <f t="shared" si="655"/>
        <v>9.6865854644379457E-4</v>
      </c>
      <c r="AY452" s="13">
        <f t="shared" si="656"/>
        <v>1.0648311733364099E-3</v>
      </c>
      <c r="AZ452" s="13">
        <f t="shared" si="657"/>
        <v>5.8527611812837419E-4</v>
      </c>
      <c r="BA452" s="13">
        <f t="shared" si="658"/>
        <v>2.1446162423295758E-4</v>
      </c>
      <c r="BB452" s="13">
        <f t="shared" si="659"/>
        <v>5.8938576396709432E-5</v>
      </c>
      <c r="BC452" s="13">
        <f t="shared" si="660"/>
        <v>1.2958050840452132E-5</v>
      </c>
      <c r="BD452" s="13">
        <f t="shared" si="661"/>
        <v>1.939780335518317E-4</v>
      </c>
      <c r="BE452" s="13">
        <f t="shared" si="662"/>
        <v>2.787825727103648E-4</v>
      </c>
      <c r="BF452" s="13">
        <f t="shared" si="663"/>
        <v>2.0033124736838526E-4</v>
      </c>
      <c r="BG452" s="13">
        <f t="shared" si="664"/>
        <v>9.5971108193739348E-5</v>
      </c>
      <c r="BH452" s="13">
        <f t="shared" si="665"/>
        <v>3.4482090521046503E-5</v>
      </c>
      <c r="BI452" s="13">
        <f t="shared" si="666"/>
        <v>9.9114376322619998E-6</v>
      </c>
      <c r="BJ452" s="14">
        <f t="shared" si="667"/>
        <v>0.44732825125071868</v>
      </c>
      <c r="BK452" s="14">
        <f t="shared" si="668"/>
        <v>0.26421617222717947</v>
      </c>
      <c r="BL452" s="14">
        <f t="shared" si="669"/>
        <v>0.27112284712585855</v>
      </c>
      <c r="BM452" s="14">
        <f t="shared" si="670"/>
        <v>0.46463510266120134</v>
      </c>
      <c r="BN452" s="14">
        <f t="shared" si="671"/>
        <v>0.53449251763363881</v>
      </c>
    </row>
    <row r="453" spans="1:66" x14ac:dyDescent="0.25">
      <c r="A453" t="s">
        <v>342</v>
      </c>
      <c r="B453" t="s">
        <v>363</v>
      </c>
      <c r="C453" t="s">
        <v>364</v>
      </c>
      <c r="D453" s="11">
        <v>44444</v>
      </c>
      <c r="E453" s="10">
        <f>VLOOKUP(A453,home!$A$2:$E$405,3,FALSE)</f>
        <v>1.1741999999999999</v>
      </c>
      <c r="F453" s="10">
        <f>VLOOKUP(B453,home!$B$2:$E$405,3,FALSE)</f>
        <v>1.1071</v>
      </c>
      <c r="G453" s="10">
        <f>VLOOKUP(C453,away!$B$2:$E$405,4,FALSE)</f>
        <v>1.32</v>
      </c>
      <c r="H453" s="10">
        <f>VLOOKUP(A453,away!$A$2:$E$405,3,FALSE)</f>
        <v>0.85970000000000002</v>
      </c>
      <c r="I453" s="10">
        <f>VLOOKUP(C453,away!$B$2:$E$405,3,FALSE)</f>
        <v>0.81420000000000003</v>
      </c>
      <c r="J453" s="10">
        <f>VLOOKUP(B453,home!$B$2:$E$405,4,FALSE)</f>
        <v>1.2795000000000001</v>
      </c>
      <c r="K453" s="12">
        <f t="shared" si="616"/>
        <v>1.7159430023999998</v>
      </c>
      <c r="L453" s="12">
        <f t="shared" si="617"/>
        <v>0.89560872333000019</v>
      </c>
      <c r="M453" s="13">
        <f t="shared" si="618"/>
        <v>7.3420526803858757E-2</v>
      </c>
      <c r="N453" s="13">
        <f t="shared" si="619"/>
        <v>0.12598543920160307</v>
      </c>
      <c r="O453" s="13">
        <f t="shared" si="620"/>
        <v>6.5756064277020007E-2</v>
      </c>
      <c r="P453" s="13">
        <f t="shared" si="621"/>
        <v>0.1128336583615171</v>
      </c>
      <c r="Q453" s="13">
        <f t="shared" si="622"/>
        <v>0.10809191640114073</v>
      </c>
      <c r="R453" s="13">
        <f t="shared" si="623"/>
        <v>2.9445852389173657E-2</v>
      </c>
      <c r="S453" s="13">
        <f t="shared" si="624"/>
        <v>4.3351072967833942E-2</v>
      </c>
      <c r="T453" s="13">
        <f t="shared" si="625"/>
        <v>9.6808063250318765E-2</v>
      </c>
      <c r="U453" s="13">
        <f t="shared" si="626"/>
        <v>5.0527404356905857E-2</v>
      </c>
      <c r="V453" s="13">
        <f t="shared" si="627"/>
        <v>7.4025016796206451E-3</v>
      </c>
      <c r="W453" s="13">
        <f t="shared" si="628"/>
        <v>6.1826522521514396E-2</v>
      </c>
      <c r="X453" s="13">
        <f t="shared" si="629"/>
        <v>5.5372372903427017E-2</v>
      </c>
      <c r="Y453" s="13">
        <f t="shared" si="630"/>
        <v>2.4795990101895479E-2</v>
      </c>
      <c r="Z453" s="13">
        <f t="shared" si="631"/>
        <v>8.79065408854382E-3</v>
      </c>
      <c r="AA453" s="13">
        <f t="shared" si="632"/>
        <v>1.5084261369755717E-2</v>
      </c>
      <c r="AB453" s="13">
        <f t="shared" si="633"/>
        <v>1.2941866371902481E-2</v>
      </c>
      <c r="AC453" s="13">
        <f t="shared" si="634"/>
        <v>7.1101654222175748E-4</v>
      </c>
      <c r="AD453" s="13">
        <f t="shared" si="635"/>
        <v>2.6522697170879662E-2</v>
      </c>
      <c r="AE453" s="13">
        <f t="shared" si="636"/>
        <v>2.3753958952479743E-2</v>
      </c>
      <c r="AF453" s="13">
        <f t="shared" si="637"/>
        <v>1.0637126425731804E-2</v>
      </c>
      <c r="AG453" s="13">
        <f t="shared" si="638"/>
        <v>3.1755677393498234E-3</v>
      </c>
      <c r="AH453" s="13">
        <f t="shared" si="639"/>
        <v>1.9682466213690936E-3</v>
      </c>
      <c r="AI453" s="13">
        <f t="shared" si="640"/>
        <v>3.3773990169357385E-3</v>
      </c>
      <c r="AJ453" s="13">
        <f t="shared" si="641"/>
        <v>2.8977121047117599E-3</v>
      </c>
      <c r="AK453" s="13">
        <f t="shared" si="642"/>
        <v>1.6574362696833065E-3</v>
      </c>
      <c r="AL453" s="13">
        <f t="shared" si="643"/>
        <v>4.3707993449167392E-5</v>
      </c>
      <c r="AM453" s="13">
        <f t="shared" si="644"/>
        <v>9.1022873230290416E-3</v>
      </c>
      <c r="AN453" s="13">
        <f t="shared" si="645"/>
        <v>8.1520879287608865E-3</v>
      </c>
      <c r="AO453" s="13">
        <f t="shared" si="646"/>
        <v>3.6505405311757209E-3</v>
      </c>
      <c r="AP453" s="13">
        <f t="shared" si="647"/>
        <v>1.0898186481969028E-3</v>
      </c>
      <c r="AQ453" s="13">
        <f t="shared" si="648"/>
        <v>2.4401277204321361E-4</v>
      </c>
      <c r="AR453" s="13">
        <f t="shared" si="649"/>
        <v>3.5255576875259218E-4</v>
      </c>
      <c r="AS453" s="13">
        <f t="shared" si="650"/>
        <v>6.0496560434676312E-4</v>
      </c>
      <c r="AT453" s="13">
        <f t="shared" si="651"/>
        <v>5.1904324773575765E-4</v>
      </c>
      <c r="AU453" s="13">
        <f t="shared" si="652"/>
        <v>2.9688287629838091E-4</v>
      </c>
      <c r="AV453" s="13">
        <f t="shared" si="653"/>
        <v>1.273585235291479E-4</v>
      </c>
      <c r="AW453" s="13">
        <f t="shared" si="654"/>
        <v>1.8658620927351633E-6</v>
      </c>
      <c r="AX453" s="13">
        <f t="shared" si="655"/>
        <v>2.6031677062976514E-3</v>
      </c>
      <c r="AY453" s="13">
        <f t="shared" si="656"/>
        <v>2.3314197060511246E-3</v>
      </c>
      <c r="AZ453" s="13">
        <f t="shared" si="657"/>
        <v>1.044019913241426E-3</v>
      </c>
      <c r="BA453" s="13">
        <f t="shared" si="658"/>
        <v>3.1167778054308373E-4</v>
      </c>
      <c r="BB453" s="13">
        <f t="shared" si="659"/>
        <v>6.9785334780629783E-5</v>
      </c>
      <c r="BC453" s="13">
        <f t="shared" si="660"/>
        <v>1.2500070918007304E-5</v>
      </c>
      <c r="BD453" s="13">
        <f t="shared" si="661"/>
        <v>5.2625336992522617E-5</v>
      </c>
      <c r="BE453" s="13">
        <f t="shared" si="662"/>
        <v>9.030207876126104E-5</v>
      </c>
      <c r="BF453" s="13">
        <f t="shared" si="663"/>
        <v>7.7476610076279779E-5</v>
      </c>
      <c r="BG453" s="13">
        <f t="shared" si="664"/>
        <v>4.4315148970021863E-5</v>
      </c>
      <c r="BH453" s="13">
        <f t="shared" si="665"/>
        <v>1.9010567443855649E-5</v>
      </c>
      <c r="BI453" s="13">
        <f t="shared" si="666"/>
        <v>6.5242100353874678E-6</v>
      </c>
      <c r="BJ453" s="14">
        <f t="shared" si="667"/>
        <v>0.56558097238337823</v>
      </c>
      <c r="BK453" s="14">
        <f t="shared" si="668"/>
        <v>0.24009390405455247</v>
      </c>
      <c r="BL453" s="14">
        <f t="shared" si="669"/>
        <v>0.1858473027503996</v>
      </c>
      <c r="BM453" s="14">
        <f t="shared" si="670"/>
        <v>0.48244982199860226</v>
      </c>
      <c r="BN453" s="14">
        <f t="shared" si="671"/>
        <v>0.51553345743431334</v>
      </c>
    </row>
    <row r="454" spans="1:66" s="10" customFormat="1" x14ac:dyDescent="0.25">
      <c r="A454" t="s">
        <v>342</v>
      </c>
      <c r="B454" t="s">
        <v>396</v>
      </c>
      <c r="C454" t="s">
        <v>386</v>
      </c>
      <c r="D454" s="11">
        <v>44444</v>
      </c>
      <c r="E454" s="10">
        <f>VLOOKUP(A454,home!$A$2:$E$405,3,FALSE)</f>
        <v>1.1741999999999999</v>
      </c>
      <c r="F454" s="10">
        <f>VLOOKUP(B454,home!$B$2:$E$405,3,FALSE)</f>
        <v>0.63870000000000005</v>
      </c>
      <c r="G454" s="10">
        <f>VLOOKUP(C454,away!$B$2:$E$405,4,FALSE)</f>
        <v>0.97940000000000005</v>
      </c>
      <c r="H454" s="10">
        <f>VLOOKUP(A454,away!$A$2:$E$405,3,FALSE)</f>
        <v>0.85970000000000002</v>
      </c>
      <c r="I454" s="10">
        <f>VLOOKUP(C454,away!$B$2:$E$405,3,FALSE)</f>
        <v>1.3957999999999999</v>
      </c>
      <c r="J454" s="10">
        <f>VLOOKUP(B454,home!$B$2:$E$405,4,FALSE)</f>
        <v>1.3376999999999999</v>
      </c>
      <c r="K454" s="12">
        <f t="shared" si="616"/>
        <v>0.7345123322760001</v>
      </c>
      <c r="L454" s="12">
        <f t="shared" si="617"/>
        <v>1.605198879102</v>
      </c>
      <c r="M454" s="13">
        <f t="shared" si="618"/>
        <v>9.6355460573592816E-2</v>
      </c>
      <c r="N454" s="13">
        <f t="shared" si="619"/>
        <v>7.0774274073437823E-2</v>
      </c>
      <c r="O454" s="13">
        <f t="shared" si="620"/>
        <v>0.15466967730808814</v>
      </c>
      <c r="P454" s="13">
        <f t="shared" si="621"/>
        <v>0.11360678541194014</v>
      </c>
      <c r="Q454" s="13">
        <f t="shared" si="622"/>
        <v>2.5992288557410832E-2</v>
      </c>
      <c r="R454" s="13">
        <f t="shared" si="623"/>
        <v>0.12413779632300558</v>
      </c>
      <c r="S454" s="13">
        <f t="shared" si="624"/>
        <v>3.3486689843013874E-2</v>
      </c>
      <c r="T454" s="13">
        <f t="shared" si="625"/>
        <v>4.1722792457651606E-2</v>
      </c>
      <c r="U454" s="13">
        <f t="shared" si="626"/>
        <v>9.1180742300813883E-2</v>
      </c>
      <c r="V454" s="13">
        <f t="shared" si="627"/>
        <v>4.3868991434941086E-3</v>
      </c>
      <c r="W454" s="13">
        <f t="shared" si="628"/>
        <v>6.3638854964982059E-3</v>
      </c>
      <c r="X454" s="13">
        <f t="shared" si="629"/>
        <v>1.0215301865712395E-2</v>
      </c>
      <c r="Y454" s="13">
        <f t="shared" si="630"/>
        <v>8.1987955522650549E-3</v>
      </c>
      <c r="Z454" s="13">
        <f t="shared" si="631"/>
        <v>6.6421950503960298E-2</v>
      </c>
      <c r="AA454" s="13">
        <f t="shared" si="632"/>
        <v>4.8787741778984914E-2</v>
      </c>
      <c r="AB454" s="13">
        <f t="shared" si="633"/>
        <v>1.791759900028073E-2</v>
      </c>
      <c r="AC454" s="13">
        <f t="shared" si="634"/>
        <v>3.2327015164212828E-4</v>
      </c>
      <c r="AD454" s="13">
        <f t="shared" si="635"/>
        <v>1.168588094592577E-3</v>
      </c>
      <c r="AE454" s="13">
        <f t="shared" si="636"/>
        <v>1.8758162995719467E-3</v>
      </c>
      <c r="AF454" s="13">
        <f t="shared" si="637"/>
        <v>1.5055291107370754E-3</v>
      </c>
      <c r="AG454" s="13">
        <f t="shared" si="638"/>
        <v>8.0555788033686117E-4</v>
      </c>
      <c r="AH454" s="13">
        <f t="shared" si="639"/>
        <v>2.6655110124181411E-2</v>
      </c>
      <c r="AI454" s="13">
        <f t="shared" si="640"/>
        <v>1.9578507104386109E-2</v>
      </c>
      <c r="AJ454" s="13">
        <f t="shared" si="641"/>
        <v>7.1903274578624388E-3</v>
      </c>
      <c r="AK454" s="13">
        <f t="shared" si="642"/>
        <v>1.7604613969675674E-3</v>
      </c>
      <c r="AL454" s="13">
        <f t="shared" si="643"/>
        <v>1.5245916538229967E-5</v>
      </c>
      <c r="AM454" s="13">
        <f t="shared" si="644"/>
        <v>1.7166847336583222E-4</v>
      </c>
      <c r="AN454" s="13">
        <f t="shared" si="645"/>
        <v>2.755620410239854E-4</v>
      </c>
      <c r="AO454" s="13">
        <f t="shared" si="646"/>
        <v>2.211659396873804E-4</v>
      </c>
      <c r="AP454" s="13">
        <f t="shared" si="647"/>
        <v>1.1833843949390782E-4</v>
      </c>
      <c r="AQ454" s="13">
        <f t="shared" si="648"/>
        <v>4.7489182607575192E-5</v>
      </c>
      <c r="AR454" s="13">
        <f t="shared" si="649"/>
        <v>8.5573505787352681E-3</v>
      </c>
      <c r="AS454" s="13">
        <f t="shared" si="650"/>
        <v>6.2854795316902206E-3</v>
      </c>
      <c r="AT454" s="13">
        <f t="shared" si="651"/>
        <v>2.3083811151474224E-3</v>
      </c>
      <c r="AU454" s="13">
        <f t="shared" si="652"/>
        <v>5.6517813222293567E-4</v>
      </c>
      <c r="AV454" s="13">
        <f t="shared" si="653"/>
        <v>1.0378257701261551E-4</v>
      </c>
      <c r="AW454" s="13">
        <f t="shared" si="654"/>
        <v>4.9932001727319842E-7</v>
      </c>
      <c r="AX454" s="13">
        <f t="shared" si="655"/>
        <v>2.101543512503296E-5</v>
      </c>
      <c r="AY454" s="13">
        <f t="shared" si="656"/>
        <v>3.3733952906543708E-5</v>
      </c>
      <c r="AZ454" s="13">
        <f t="shared" si="657"/>
        <v>2.7074851696631812E-5</v>
      </c>
      <c r="BA454" s="13">
        <f t="shared" si="658"/>
        <v>1.4486840531762086E-5</v>
      </c>
      <c r="BB454" s="13">
        <f t="shared" si="659"/>
        <v>5.8135650458284828E-6</v>
      </c>
      <c r="BC454" s="13">
        <f t="shared" si="660"/>
        <v>1.8663856190300884E-6</v>
      </c>
      <c r="BD454" s="13">
        <f t="shared" si="661"/>
        <v>2.2893749261781175E-3</v>
      </c>
      <c r="BE454" s="13">
        <f t="shared" si="662"/>
        <v>1.6815741164812846E-3</v>
      </c>
      <c r="BF454" s="13">
        <f t="shared" si="663"/>
        <v>6.1756846309581124E-4</v>
      </c>
      <c r="BG454" s="13">
        <f t="shared" si="664"/>
        <v>1.5120388405620306E-4</v>
      </c>
      <c r="BH454" s="13">
        <f t="shared" si="665"/>
        <v>2.7765279381827903E-5</v>
      </c>
      <c r="BI454" s="13">
        <f t="shared" si="666"/>
        <v>4.0787880230082324E-6</v>
      </c>
      <c r="BJ454" s="14">
        <f t="shared" si="667"/>
        <v>0.16956104449531792</v>
      </c>
      <c r="BK454" s="14">
        <f t="shared" si="668"/>
        <v>0.24820808499312783</v>
      </c>
      <c r="BL454" s="14">
        <f t="shared" si="669"/>
        <v>0.51446970018659544</v>
      </c>
      <c r="BM454" s="14">
        <f t="shared" si="670"/>
        <v>0.41309126329863699</v>
      </c>
      <c r="BN454" s="14">
        <f t="shared" si="671"/>
        <v>0.58553628224747523</v>
      </c>
    </row>
    <row r="455" spans="1:66" x14ac:dyDescent="0.25">
      <c r="A455" t="s">
        <v>16</v>
      </c>
      <c r="B455" t="s">
        <v>254</v>
      </c>
      <c r="C455" t="s">
        <v>67</v>
      </c>
      <c r="D455" s="11">
        <v>44474</v>
      </c>
      <c r="E455" s="10">
        <f>VLOOKUP(A455,home!$A$2:$E$405,3,FALSE)</f>
        <v>1.6373</v>
      </c>
      <c r="F455" s="10">
        <f>VLOOKUP(B455,home!$B$2:$E$405,3,FALSE)</f>
        <v>1.1136999999999999</v>
      </c>
      <c r="G455" s="10">
        <f>VLOOKUP(C455,away!$B$2:$E$405,4,FALSE)</f>
        <v>1.0419</v>
      </c>
      <c r="H455" s="10">
        <f>VLOOKUP(A455,away!$A$2:$E$405,3,FALSE)</f>
        <v>1.3301000000000001</v>
      </c>
      <c r="I455" s="10">
        <f>VLOOKUP(C455,away!$B$2:$E$405,3,FALSE)</f>
        <v>1.0172000000000001</v>
      </c>
      <c r="J455" s="10">
        <f>VLOOKUP(B455,home!$B$2:$E$405,4,FALSE)</f>
        <v>0.84030000000000005</v>
      </c>
      <c r="K455" s="12">
        <f t="shared" si="616"/>
        <v>1.8998640263190001</v>
      </c>
      <c r="L455" s="12">
        <f t="shared" si="617"/>
        <v>1.1369071781160003</v>
      </c>
      <c r="M455" s="13">
        <f t="shared" si="618"/>
        <v>4.7989588184075359E-2</v>
      </c>
      <c r="N455" s="13">
        <f t="shared" si="619"/>
        <v>9.1173692228788114E-2</v>
      </c>
      <c r="O455" s="13">
        <f t="shared" si="620"/>
        <v>5.4559707281306068E-2</v>
      </c>
      <c r="P455" s="13">
        <f t="shared" si="621"/>
        <v>0.1036560251502482</v>
      </c>
      <c r="Q455" s="13">
        <f t="shared" si="622"/>
        <v>8.6608809006077397E-2</v>
      </c>
      <c r="R455" s="13">
        <f t="shared" si="623"/>
        <v>3.1014661422012341E-2</v>
      </c>
      <c r="S455" s="13">
        <f t="shared" si="624"/>
        <v>5.5973451515855692E-2</v>
      </c>
      <c r="T455" s="13">
        <f t="shared" si="625"/>
        <v>9.8466176647087081E-2</v>
      </c>
      <c r="U455" s="13">
        <f t="shared" si="626"/>
        <v>5.8923639524144922E-2</v>
      </c>
      <c r="V455" s="13">
        <f t="shared" si="627"/>
        <v>1.3433435870896866E-2</v>
      </c>
      <c r="W455" s="13">
        <f t="shared" si="628"/>
        <v>5.4848320197659825E-2</v>
      </c>
      <c r="X455" s="13">
        <f t="shared" si="629"/>
        <v>6.2357448940324252E-2</v>
      </c>
      <c r="Y455" s="13">
        <f t="shared" si="630"/>
        <v>3.5447315654628317E-2</v>
      </c>
      <c r="Z455" s="13">
        <f t="shared" si="631"/>
        <v>1.1753597065841075E-2</v>
      </c>
      <c r="AA455" s="13">
        <f t="shared" si="632"/>
        <v>2.2330236245240009E-2</v>
      </c>
      <c r="AB455" s="13">
        <f t="shared" si="633"/>
        <v>2.1212206270768086E-2</v>
      </c>
      <c r="AC455" s="13">
        <f t="shared" si="634"/>
        <v>1.8134878564007965E-3</v>
      </c>
      <c r="AD455" s="13">
        <f t="shared" si="635"/>
        <v>2.6051087611889939E-2</v>
      </c>
      <c r="AE455" s="13">
        <f t="shared" si="636"/>
        <v>2.9617668503686481E-2</v>
      </c>
      <c r="AF455" s="13">
        <f t="shared" si="637"/>
        <v>1.6836269960450671E-2</v>
      </c>
      <c r="AG455" s="13">
        <f t="shared" si="638"/>
        <v>6.3804253902450519E-3</v>
      </c>
      <c r="AH455" s="13">
        <f t="shared" si="639"/>
        <v>3.3406872182094715E-3</v>
      </c>
      <c r="AI455" s="13">
        <f t="shared" si="640"/>
        <v>6.3468514690598662E-3</v>
      </c>
      <c r="AJ455" s="13">
        <f t="shared" si="641"/>
        <v>6.0290773932283707E-3</v>
      </c>
      <c r="AK455" s="13">
        <f t="shared" si="642"/>
        <v>3.8181424170959048E-3</v>
      </c>
      <c r="AL455" s="13">
        <f t="shared" si="643"/>
        <v>1.5668310562008835E-4</v>
      </c>
      <c r="AM455" s="13">
        <f t="shared" si="644"/>
        <v>9.8987048400628434E-3</v>
      </c>
      <c r="AN455" s="13">
        <f t="shared" si="645"/>
        <v>1.1253908586719041E-2</v>
      </c>
      <c r="AO455" s="13">
        <f t="shared" si="646"/>
        <v>6.3973247270510862E-3</v>
      </c>
      <c r="AP455" s="13">
        <f t="shared" si="647"/>
        <v>2.4243881343077875E-3</v>
      </c>
      <c r="AQ455" s="13">
        <f t="shared" si="648"/>
        <v>6.890760681084457E-4</v>
      </c>
      <c r="AR455" s="13">
        <f t="shared" si="649"/>
        <v>7.5961025564454413E-4</v>
      </c>
      <c r="AS455" s="13">
        <f t="shared" si="650"/>
        <v>1.4431561987220485E-3</v>
      </c>
      <c r="AT455" s="13">
        <f t="shared" si="651"/>
        <v>1.3709002731556474E-3</v>
      </c>
      <c r="AU455" s="13">
        <f t="shared" si="652"/>
        <v>8.6817470421310188E-4</v>
      </c>
      <c r="AV455" s="13">
        <f t="shared" si="653"/>
        <v>4.1235347227365271E-4</v>
      </c>
      <c r="AW455" s="13">
        <f t="shared" si="654"/>
        <v>9.4008516287591714E-6</v>
      </c>
      <c r="AX455" s="13">
        <f t="shared" si="655"/>
        <v>3.1343655387975297E-3</v>
      </c>
      <c r="AY455" s="13">
        <f t="shared" si="656"/>
        <v>3.5634826798983362E-3</v>
      </c>
      <c r="AZ455" s="13">
        <f t="shared" si="657"/>
        <v>2.0256745189342301E-3</v>
      </c>
      <c r="BA455" s="13">
        <f t="shared" si="658"/>
        <v>7.6766796703433399E-4</v>
      </c>
      <c r="BB455" s="13">
        <f t="shared" si="659"/>
        <v>2.1819180553276298E-4</v>
      </c>
      <c r="BC455" s="13">
        <f t="shared" si="660"/>
        <v>4.9612765983257724E-5</v>
      </c>
      <c r="BD455" s="13">
        <f t="shared" si="661"/>
        <v>1.439343920354687E-4</v>
      </c>
      <c r="BE455" s="13">
        <f t="shared" si="662"/>
        <v>2.7345577357828295E-4</v>
      </c>
      <c r="BF455" s="13">
        <f t="shared" si="663"/>
        <v>2.5976439350530685E-4</v>
      </c>
      <c r="BG455" s="13">
        <f t="shared" si="664"/>
        <v>1.6450567551310179E-4</v>
      </c>
      <c r="BH455" s="13">
        <f t="shared" si="665"/>
        <v>7.8134603758162139E-5</v>
      </c>
      <c r="BI455" s="13">
        <f t="shared" si="666"/>
        <v>2.9689024578164309E-5</v>
      </c>
      <c r="BJ455" s="14">
        <f t="shared" si="667"/>
        <v>0.54820961177326677</v>
      </c>
      <c r="BK455" s="14">
        <f t="shared" si="668"/>
        <v>0.22658615436299534</v>
      </c>
      <c r="BL455" s="14">
        <f t="shared" si="669"/>
        <v>0.2133788880080425</v>
      </c>
      <c r="BM455" s="14">
        <f t="shared" si="670"/>
        <v>0.58137168610936829</v>
      </c>
      <c r="BN455" s="14">
        <f t="shared" si="671"/>
        <v>0.41500248327250755</v>
      </c>
    </row>
    <row r="456" spans="1:66" x14ac:dyDescent="0.25">
      <c r="A456" t="s">
        <v>16</v>
      </c>
      <c r="B456" t="s">
        <v>322</v>
      </c>
      <c r="C456" t="s">
        <v>64</v>
      </c>
      <c r="D456" s="11">
        <v>44474</v>
      </c>
      <c r="E456" s="10">
        <f>VLOOKUP(A456,home!$A$2:$E$405,3,FALSE)</f>
        <v>1.6373</v>
      </c>
      <c r="F456" s="10">
        <f>VLOOKUP(B456,home!$B$2:$E$405,3,FALSE)</f>
        <v>1.4371</v>
      </c>
      <c r="G456" s="10">
        <f>VLOOKUP(C456,away!$B$2:$E$405,4,FALSE)</f>
        <v>1.006</v>
      </c>
      <c r="H456" s="10">
        <f>VLOOKUP(A456,away!$A$2:$E$405,3,FALSE)</f>
        <v>1.3301000000000001</v>
      </c>
      <c r="I456" s="10">
        <f>VLOOKUP(C456,away!$B$2:$E$405,3,FALSE)</f>
        <v>1.0613999999999999</v>
      </c>
      <c r="J456" s="10">
        <f>VLOOKUP(B456,home!$B$2:$E$405,4,FALSE)</f>
        <v>0.70760000000000001</v>
      </c>
      <c r="K456" s="12">
        <f t="shared" si="616"/>
        <v>2.3670816129800003</v>
      </c>
      <c r="L456" s="12">
        <f t="shared" si="617"/>
        <v>0.99896713586399999</v>
      </c>
      <c r="M456" s="13">
        <f t="shared" si="618"/>
        <v>3.4525788243845112E-2</v>
      </c>
      <c r="N456" s="13">
        <f t="shared" si="619"/>
        <v>8.1725358525646816E-2</v>
      </c>
      <c r="O456" s="13">
        <f t="shared" si="620"/>
        <v>3.4490127795400914E-2</v>
      </c>
      <c r="P456" s="13">
        <f t="shared" si="621"/>
        <v>8.1640947333823918E-2</v>
      </c>
      <c r="Q456" s="13">
        <f t="shared" si="622"/>
        <v>9.6725296740128461E-2</v>
      </c>
      <c r="R456" s="13">
        <f t="shared" si="623"/>
        <v>1.7227252089677493E-2</v>
      </c>
      <c r="S456" s="13">
        <f t="shared" si="624"/>
        <v>4.8262795873693212E-2</v>
      </c>
      <c r="T456" s="13">
        <f t="shared" si="625"/>
        <v>9.6625392650081604E-2</v>
      </c>
      <c r="U456" s="13">
        <f t="shared" si="626"/>
        <v>4.0778311663646878E-2</v>
      </c>
      <c r="V456" s="13">
        <f t="shared" si="627"/>
        <v>1.2680442251451481E-2</v>
      </c>
      <c r="W456" s="13">
        <f t="shared" si="628"/>
        <v>7.6318890474530818E-2</v>
      </c>
      <c r="X456" s="13">
        <f t="shared" si="629"/>
        <v>7.6240063429660346E-2</v>
      </c>
      <c r="Y456" s="13">
        <f t="shared" si="630"/>
        <v>3.8080658901208743E-2</v>
      </c>
      <c r="Z456" s="13">
        <f t="shared" si="631"/>
        <v>5.7364862262774124E-3</v>
      </c>
      <c r="AA456" s="13">
        <f t="shared" si="632"/>
        <v>1.357873106933429E-2</v>
      </c>
      <c r="AB456" s="13">
        <f t="shared" si="633"/>
        <v>1.607098232091073E-2</v>
      </c>
      <c r="AC456" s="13">
        <f t="shared" si="634"/>
        <v>1.874039976127298E-3</v>
      </c>
      <c r="AD456" s="13">
        <f t="shared" si="635"/>
        <v>4.5163260591324111E-2</v>
      </c>
      <c r="AE456" s="13">
        <f t="shared" si="636"/>
        <v>4.5116613079194505E-2</v>
      </c>
      <c r="AF456" s="13">
        <f t="shared" si="637"/>
        <v>2.2535006873803609E-2</v>
      </c>
      <c r="AG456" s="13">
        <f t="shared" si="638"/>
        <v>7.5039104244663821E-3</v>
      </c>
      <c r="AH456" s="13">
        <f t="shared" si="639"/>
        <v>1.4326403038469077E-3</v>
      </c>
      <c r="AI456" s="13">
        <f t="shared" si="640"/>
        <v>3.3911765212500957E-3</v>
      </c>
      <c r="AJ456" s="13">
        <f t="shared" si="641"/>
        <v>4.0135957949102921E-3</v>
      </c>
      <c r="AK456" s="13">
        <f t="shared" si="642"/>
        <v>3.1668362693553337E-3</v>
      </c>
      <c r="AL456" s="13">
        <f t="shared" si="643"/>
        <v>1.7725695113682372E-4</v>
      </c>
      <c r="AM456" s="13">
        <f t="shared" si="644"/>
        <v>2.1381024745589502E-2</v>
      </c>
      <c r="AN456" s="13">
        <f t="shared" si="645"/>
        <v>2.1358941051938852E-2</v>
      </c>
      <c r="AO456" s="13">
        <f t="shared" si="646"/>
        <v>1.0668440083871683E-2</v>
      </c>
      <c r="AP456" s="13">
        <f t="shared" si="647"/>
        <v>3.5524736782406629E-3</v>
      </c>
      <c r="AQ456" s="13">
        <f t="shared" si="648"/>
        <v>8.8720111389608083E-4</v>
      </c>
      <c r="AR456" s="13">
        <f t="shared" si="649"/>
        <v>2.8623211621145531E-4</v>
      </c>
      <c r="AS456" s="13">
        <f t="shared" si="650"/>
        <v>6.7753477932849045E-4</v>
      </c>
      <c r="AT456" s="13">
        <f t="shared" si="651"/>
        <v>8.0189005915146604E-4</v>
      </c>
      <c r="AU456" s="13">
        <f t="shared" si="652"/>
        <v>6.3271307154962671E-4</v>
      </c>
      <c r="AV456" s="13">
        <f t="shared" si="653"/>
        <v>3.744208694893053E-4</v>
      </c>
      <c r="AW456" s="13">
        <f t="shared" si="654"/>
        <v>1.1643008304166699E-5</v>
      </c>
      <c r="AX456" s="13">
        <f t="shared" si="655"/>
        <v>8.4351050903258874E-3</v>
      </c>
      <c r="AY456" s="13">
        <f t="shared" si="656"/>
        <v>8.4263927727946976E-3</v>
      </c>
      <c r="AZ456" s="13">
        <f t="shared" si="657"/>
        <v>4.2088447269519142E-3</v>
      </c>
      <c r="BA456" s="13">
        <f t="shared" si="658"/>
        <v>1.4014991873931512E-3</v>
      </c>
      <c r="BB456" s="13">
        <f t="shared" si="659"/>
        <v>3.5001290728646484E-4</v>
      </c>
      <c r="BC456" s="13">
        <f t="shared" si="660"/>
        <v>6.9930278301478328E-5</v>
      </c>
      <c r="BD456" s="13">
        <f t="shared" si="661"/>
        <v>4.7656079554008162E-5</v>
      </c>
      <c r="BE456" s="13">
        <f t="shared" si="662"/>
        <v>1.1280582965900484E-4</v>
      </c>
      <c r="BF456" s="13">
        <f t="shared" si="663"/>
        <v>1.3351030261139218E-4</v>
      </c>
      <c r="BG456" s="13">
        <f t="shared" si="664"/>
        <v>1.0534326081827405E-4</v>
      </c>
      <c r="BH456" s="13">
        <f t="shared" si="665"/>
        <v>6.2339023933573277E-5</v>
      </c>
      <c r="BI456" s="13">
        <f t="shared" si="666"/>
        <v>2.9512311464856281E-5</v>
      </c>
      <c r="BJ456" s="14">
        <f t="shared" si="667"/>
        <v>0.66677431732663561</v>
      </c>
      <c r="BK456" s="14">
        <f t="shared" si="668"/>
        <v>0.18758766340287253</v>
      </c>
      <c r="BL456" s="14">
        <f t="shared" si="669"/>
        <v>0.13741361153210435</v>
      </c>
      <c r="BM456" s="14">
        <f t="shared" si="670"/>
        <v>0.64276255799487692</v>
      </c>
      <c r="BN456" s="14">
        <f t="shared" si="671"/>
        <v>0.34633477072852276</v>
      </c>
    </row>
    <row r="457" spans="1:66" x14ac:dyDescent="0.25">
      <c r="A457" t="s">
        <v>69</v>
      </c>
      <c r="B457" t="s">
        <v>76</v>
      </c>
      <c r="C457" t="s">
        <v>75</v>
      </c>
      <c r="D457" s="11">
        <v>44474</v>
      </c>
      <c r="E457" s="10">
        <f>VLOOKUP(A457,home!$A$2:$E$405,3,FALSE)</f>
        <v>1.3526</v>
      </c>
      <c r="F457" s="10">
        <f>VLOOKUP(B457,home!$B$2:$E$405,3,FALSE)</f>
        <v>0.35020000000000001</v>
      </c>
      <c r="G457" s="10">
        <f>VLOOKUP(C457,away!$B$2:$E$405,4,FALSE)</f>
        <v>1.0894999999999999</v>
      </c>
      <c r="H457" s="10">
        <f>VLOOKUP(A457,away!$A$2:$E$405,3,FALSE)</f>
        <v>1.3421000000000001</v>
      </c>
      <c r="I457" s="10">
        <f>VLOOKUP(C457,away!$B$2:$E$405,3,FALSE)</f>
        <v>0.74509999999999998</v>
      </c>
      <c r="J457" s="10">
        <f>VLOOKUP(B457,home!$B$2:$E$405,4,FALSE)</f>
        <v>1.0980000000000001</v>
      </c>
      <c r="K457" s="12">
        <f t="shared" si="616"/>
        <v>0.51607492653999998</v>
      </c>
      <c r="L457" s="12">
        <f t="shared" si="617"/>
        <v>1.0979985835800001</v>
      </c>
      <c r="M457" s="13">
        <f t="shared" si="618"/>
        <v>0.19907502602281266</v>
      </c>
      <c r="N457" s="13">
        <f t="shared" si="619"/>
        <v>0.10273762943067162</v>
      </c>
      <c r="O457" s="13">
        <f t="shared" si="620"/>
        <v>0.21858409659919997</v>
      </c>
      <c r="P457" s="13">
        <f t="shared" si="621"/>
        <v>0.11280577159524437</v>
      </c>
      <c r="Q457" s="13">
        <f t="shared" si="622"/>
        <v>2.6510157280663794E-2</v>
      </c>
      <c r="R457" s="13">
        <f t="shared" si="623"/>
        <v>0.12000251422951774</v>
      </c>
      <c r="S457" s="13">
        <f t="shared" si="624"/>
        <v>1.5980334599755654E-2</v>
      </c>
      <c r="T457" s="13">
        <f t="shared" si="625"/>
        <v>2.9108115144651874E-2</v>
      </c>
      <c r="U457" s="13">
        <f t="shared" si="626"/>
        <v>6.1930288715613659E-2</v>
      </c>
      <c r="V457" s="13">
        <f t="shared" si="627"/>
        <v>1.006138802647E-3</v>
      </c>
      <c r="W457" s="13">
        <f t="shared" si="628"/>
        <v>4.5604091570608058E-3</v>
      </c>
      <c r="X457" s="13">
        <f t="shared" si="629"/>
        <v>5.0073227949980264E-3</v>
      </c>
      <c r="Y457" s="13">
        <f t="shared" si="630"/>
        <v>2.74901666821784E-3</v>
      </c>
      <c r="Z457" s="13">
        <f t="shared" si="631"/>
        <v>4.3920863550016433E-2</v>
      </c>
      <c r="AA457" s="13">
        <f t="shared" si="632"/>
        <v>2.2666456430148092E-2</v>
      </c>
      <c r="AB457" s="13">
        <f t="shared" si="633"/>
        <v>5.8487949185553924E-3</v>
      </c>
      <c r="AC457" s="13">
        <f t="shared" si="634"/>
        <v>3.5633005503005674E-5</v>
      </c>
      <c r="AD457" s="13">
        <f t="shared" si="635"/>
        <v>5.8837820518062452E-4</v>
      </c>
      <c r="AE457" s="13">
        <f t="shared" si="636"/>
        <v>6.4603843589766837E-4</v>
      </c>
      <c r="AF457" s="13">
        <f t="shared" si="637"/>
        <v>3.5467464377693928E-4</v>
      </c>
      <c r="AG457" s="13">
        <f t="shared" si="638"/>
        <v>1.298107521662735E-4</v>
      </c>
      <c r="AH457" s="13">
        <f t="shared" si="639"/>
        <v>1.2056261491882122E-2</v>
      </c>
      <c r="AI457" s="13">
        <f t="shared" si="640"/>
        <v>6.2219342637700953E-3</v>
      </c>
      <c r="AJ457" s="13">
        <f t="shared" si="641"/>
        <v>1.6054921340559304E-3</v>
      </c>
      <c r="AK457" s="13">
        <f t="shared" si="642"/>
        <v>2.7618474504782076E-4</v>
      </c>
      <c r="AL457" s="13">
        <f t="shared" si="643"/>
        <v>8.0765704474925447E-7</v>
      </c>
      <c r="AM457" s="13">
        <f t="shared" si="644"/>
        <v>6.0729447803265566E-5</v>
      </c>
      <c r="AN457" s="13">
        <f t="shared" si="645"/>
        <v>6.6680847669581139E-5</v>
      </c>
      <c r="AO457" s="13">
        <f t="shared" si="646"/>
        <v>3.6607738146556916E-5</v>
      </c>
      <c r="AP457" s="13">
        <f t="shared" si="647"/>
        <v>1.3398414877662347E-5</v>
      </c>
      <c r="AQ457" s="13">
        <f t="shared" si="648"/>
        <v>3.6778601394726134E-6</v>
      </c>
      <c r="AR457" s="13">
        <f t="shared" si="649"/>
        <v>2.6475516082713345E-3</v>
      </c>
      <c r="AS457" s="13">
        <f t="shared" si="650"/>
        <v>1.3663350017494877E-3</v>
      </c>
      <c r="AT457" s="13">
        <f t="shared" si="651"/>
        <v>3.5256561782844877E-4</v>
      </c>
      <c r="AU457" s="13">
        <f t="shared" si="652"/>
        <v>6.0650091773782147E-5</v>
      </c>
      <c r="AV457" s="13">
        <f t="shared" si="653"/>
        <v>7.824997914199718E-6</v>
      </c>
      <c r="AW457" s="13">
        <f t="shared" si="654"/>
        <v>1.2712735876723352E-8</v>
      </c>
      <c r="AX457" s="13">
        <f t="shared" si="655"/>
        <v>5.2234908856475058E-6</v>
      </c>
      <c r="AY457" s="13">
        <f t="shared" si="656"/>
        <v>5.7353855937840017E-6</v>
      </c>
      <c r="AZ457" s="13">
        <f t="shared" si="657"/>
        <v>3.1487226291299859E-6</v>
      </c>
      <c r="BA457" s="13">
        <f t="shared" si="658"/>
        <v>1.152430995623673E-6</v>
      </c>
      <c r="BB457" s="13">
        <f t="shared" si="659"/>
        <v>3.1634190021712048E-7</v>
      </c>
      <c r="BC457" s="13">
        <f t="shared" si="660"/>
        <v>6.9468591673080832E-8</v>
      </c>
      <c r="BD457" s="13">
        <f t="shared" si="661"/>
        <v>4.8450131930614601E-4</v>
      </c>
      <c r="BE457" s="13">
        <f t="shared" si="662"/>
        <v>2.5003898276945231E-4</v>
      </c>
      <c r="BF457" s="13">
        <f t="shared" si="663"/>
        <v>6.4519424832440707E-5</v>
      </c>
      <c r="BG457" s="13">
        <f t="shared" si="664"/>
        <v>1.1098952476934966E-5</v>
      </c>
      <c r="BH457" s="13">
        <f t="shared" si="665"/>
        <v>1.4319727710512906E-6</v>
      </c>
      <c r="BI457" s="13">
        <f t="shared" si="666"/>
        <v>1.4780104852551499E-7</v>
      </c>
      <c r="BJ457" s="14">
        <f t="shared" si="667"/>
        <v>0.1725882926625181</v>
      </c>
      <c r="BK457" s="14">
        <f t="shared" si="668"/>
        <v>0.32890944706860126</v>
      </c>
      <c r="BL457" s="14">
        <f t="shared" si="669"/>
        <v>0.45443868929853254</v>
      </c>
      <c r="BM457" s="14">
        <f t="shared" si="670"/>
        <v>0.22013637474870035</v>
      </c>
      <c r="BN457" s="14">
        <f t="shared" si="671"/>
        <v>0.77971519515811005</v>
      </c>
    </row>
    <row r="458" spans="1:66" x14ac:dyDescent="0.25">
      <c r="A458" t="s">
        <v>32</v>
      </c>
      <c r="B458" t="s">
        <v>330</v>
      </c>
      <c r="C458" t="s">
        <v>309</v>
      </c>
      <c r="D458" s="11">
        <v>44474</v>
      </c>
      <c r="E458" s="10">
        <f>VLOOKUP(A458,home!$A$2:$E$405,3,FALSE)</f>
        <v>1.268</v>
      </c>
      <c r="F458" s="10">
        <f>VLOOKUP(B458,home!$B$2:$E$405,3,FALSE)</f>
        <v>0.92779999999999996</v>
      </c>
      <c r="G458" s="10">
        <f>VLOOKUP(C458,away!$B$2:$E$405,4,FALSE)</f>
        <v>0.92779999999999996</v>
      </c>
      <c r="H458" s="10">
        <f>VLOOKUP(A458,away!$A$2:$E$405,3,FALSE)</f>
        <v>1.1471</v>
      </c>
      <c r="I458" s="10">
        <f>VLOOKUP(C458,away!$B$2:$E$405,3,FALSE)</f>
        <v>0.66659999999999997</v>
      </c>
      <c r="J458" s="10">
        <f>VLOOKUP(B458,home!$B$2:$E$405,4,FALSE)</f>
        <v>0.87180000000000002</v>
      </c>
      <c r="K458" s="12">
        <f t="shared" si="616"/>
        <v>1.0915106811199999</v>
      </c>
      <c r="L458" s="12">
        <f t="shared" si="617"/>
        <v>0.666627850548</v>
      </c>
      <c r="M458" s="13">
        <f t="shared" si="618"/>
        <v>0.17236541814704001</v>
      </c>
      <c r="N458" s="13">
        <f t="shared" si="619"/>
        <v>0.18813869496320923</v>
      </c>
      <c r="O458" s="13">
        <f t="shared" si="620"/>
        <v>0.11490358820816853</v>
      </c>
      <c r="P458" s="13">
        <f t="shared" si="621"/>
        <v>0.12541849382823003</v>
      </c>
      <c r="Q458" s="13">
        <f t="shared" si="622"/>
        <v>0.10267769754216019</v>
      </c>
      <c r="R458" s="13">
        <f t="shared" si="623"/>
        <v>3.8298966013731943E-2</v>
      </c>
      <c r="S458" s="13">
        <f t="shared" si="624"/>
        <v>2.2814609164703681E-2</v>
      </c>
      <c r="T458" s="13">
        <f t="shared" si="625"/>
        <v>6.8447812811747916E-2</v>
      </c>
      <c r="U458" s="13">
        <f t="shared" si="626"/>
        <v>4.1803730479840283E-2</v>
      </c>
      <c r="V458" s="13">
        <f t="shared" si="627"/>
        <v>1.8445140494583907E-3</v>
      </c>
      <c r="W458" s="13">
        <f t="shared" si="628"/>
        <v>3.735793452669222E-2</v>
      </c>
      <c r="X458" s="13">
        <f t="shared" si="629"/>
        <v>2.4903839594441753E-2</v>
      </c>
      <c r="Y458" s="13">
        <f t="shared" si="630"/>
        <v>8.3007965296174394E-3</v>
      </c>
      <c r="Z458" s="13">
        <f t="shared" si="631"/>
        <v>8.5103857973150114E-3</v>
      </c>
      <c r="AA458" s="13">
        <f t="shared" si="632"/>
        <v>9.2891769982212831E-3</v>
      </c>
      <c r="AB458" s="13">
        <f t="shared" si="633"/>
        <v>5.0696179561863734E-3</v>
      </c>
      <c r="AC458" s="13">
        <f t="shared" si="634"/>
        <v>8.3882898471959681E-5</v>
      </c>
      <c r="AD458" s="13">
        <f t="shared" si="635"/>
        <v>1.0194146140116541E-2</v>
      </c>
      <c r="AE458" s="13">
        <f t="shared" si="636"/>
        <v>6.7957017295580818E-3</v>
      </c>
      <c r="AF458" s="13">
        <f t="shared" si="637"/>
        <v>2.2651020184703144E-3</v>
      </c>
      <c r="AG458" s="13">
        <f t="shared" si="638"/>
        <v>5.0332669661493415E-4</v>
      </c>
      <c r="AH458" s="13">
        <f t="shared" si="639"/>
        <v>1.4183150478495829E-3</v>
      </c>
      <c r="AI458" s="13">
        <f t="shared" si="640"/>
        <v>1.5481060239210436E-3</v>
      </c>
      <c r="AJ458" s="13">
        <f t="shared" si="641"/>
        <v>8.4488713030801655E-4</v>
      </c>
      <c r="AK458" s="13">
        <f t="shared" si="642"/>
        <v>3.0740110902400852E-4</v>
      </c>
      <c r="AL458" s="13">
        <f t="shared" si="643"/>
        <v>2.4414332984879421E-6</v>
      </c>
      <c r="AM458" s="13">
        <f t="shared" si="644"/>
        <v>2.225403879367086E-3</v>
      </c>
      <c r="AN458" s="13">
        <f t="shared" si="645"/>
        <v>1.4835162047036614E-3</v>
      </c>
      <c r="AO458" s="13">
        <f t="shared" si="646"/>
        <v>4.9447660939736415E-4</v>
      </c>
      <c r="AP458" s="13">
        <f t="shared" si="647"/>
        <v>1.0987729308960931E-4</v>
      </c>
      <c r="AQ458" s="13">
        <f t="shared" si="648"/>
        <v>1.8311815929089712E-5</v>
      </c>
      <c r="AR458" s="13">
        <f t="shared" si="649"/>
        <v>1.8909766234957037E-4</v>
      </c>
      <c r="AS458" s="13">
        <f t="shared" si="650"/>
        <v>2.0640211822937934E-4</v>
      </c>
      <c r="AT458" s="13">
        <f t="shared" si="651"/>
        <v>1.1264505832658029E-4</v>
      </c>
      <c r="AU458" s="13">
        <f t="shared" si="652"/>
        <v>4.0984428112949265E-5</v>
      </c>
      <c r="AV458" s="13">
        <f t="shared" si="653"/>
        <v>1.1183735261219728E-5</v>
      </c>
      <c r="AW458" s="13">
        <f t="shared" si="654"/>
        <v>4.9346210440934282E-8</v>
      </c>
      <c r="AX458" s="13">
        <f t="shared" si="655"/>
        <v>4.0484201735584288E-4</v>
      </c>
      <c r="AY458" s="13">
        <f t="shared" si="656"/>
        <v>2.698789638414417E-4</v>
      </c>
      <c r="AZ458" s="13">
        <f t="shared" si="657"/>
        <v>8.9954416786870817E-5</v>
      </c>
      <c r="BA458" s="13">
        <f t="shared" si="658"/>
        <v>1.9988706503310213E-5</v>
      </c>
      <c r="BB458" s="13">
        <f t="shared" si="659"/>
        <v>3.331257112884128E-6</v>
      </c>
      <c r="BC458" s="13">
        <f t="shared" si="660"/>
        <v>4.4414175375693682E-7</v>
      </c>
      <c r="BD458" s="13">
        <f t="shared" si="661"/>
        <v>2.1009628032624246E-5</v>
      </c>
      <c r="BE458" s="13">
        <f t="shared" si="662"/>
        <v>2.2932233403967537E-5</v>
      </c>
      <c r="BF458" s="13">
        <f t="shared" si="663"/>
        <v>1.251538885118371E-5</v>
      </c>
      <c r="BG458" s="13">
        <f t="shared" si="664"/>
        <v>4.5535602031457291E-6</v>
      </c>
      <c r="BH458" s="13">
        <f t="shared" si="665"/>
        <v>1.2425648997141295E-6</v>
      </c>
      <c r="BI458" s="13">
        <f t="shared" si="666"/>
        <v>2.7125457200455493E-7</v>
      </c>
      <c r="BJ458" s="14">
        <f t="shared" si="667"/>
        <v>0.45470507785846964</v>
      </c>
      <c r="BK458" s="14">
        <f t="shared" si="668"/>
        <v>0.32279923848504399</v>
      </c>
      <c r="BL458" s="14">
        <f t="shared" si="669"/>
        <v>0.21410662659949342</v>
      </c>
      <c r="BM458" s="14">
        <f t="shared" si="670"/>
        <v>0.25804864042015113</v>
      </c>
      <c r="BN458" s="14">
        <f t="shared" si="671"/>
        <v>0.74180285870253992</v>
      </c>
    </row>
    <row r="459" spans="1:66" x14ac:dyDescent="0.25">
      <c r="A459" t="s">
        <v>32</v>
      </c>
      <c r="B459" t="s">
        <v>35</v>
      </c>
      <c r="C459" t="s">
        <v>210</v>
      </c>
      <c r="D459" s="11">
        <v>44474</v>
      </c>
      <c r="E459" s="10">
        <f>VLOOKUP(A459,home!$A$2:$E$405,3,FALSE)</f>
        <v>1.268</v>
      </c>
      <c r="F459" s="10">
        <f>VLOOKUP(B459,home!$B$2:$E$405,3,FALSE)</f>
        <v>1.8555999999999999</v>
      </c>
      <c r="G459" s="10">
        <f>VLOOKUP(C459,away!$B$2:$E$405,4,FALSE)</f>
        <v>1.2988999999999999</v>
      </c>
      <c r="H459" s="10">
        <f>VLOOKUP(A459,away!$A$2:$E$405,3,FALSE)</f>
        <v>1.1471</v>
      </c>
      <c r="I459" s="10">
        <f>VLOOKUP(C459,away!$B$2:$E$405,3,FALSE)</f>
        <v>0.61539999999999995</v>
      </c>
      <c r="J459" s="10">
        <f>VLOOKUP(B459,home!$B$2:$E$405,4,FALSE)</f>
        <v>0.76919999999999999</v>
      </c>
      <c r="K459" s="12">
        <f t="shared" si="616"/>
        <v>3.0561828491199998</v>
      </c>
      <c r="L459" s="12">
        <f t="shared" si="617"/>
        <v>0.542997771528</v>
      </c>
      <c r="M459" s="13">
        <f t="shared" si="618"/>
        <v>2.7346120116126225E-2</v>
      </c>
      <c r="N459" s="13">
        <f t="shared" si="619"/>
        <v>8.3574743288880399E-2</v>
      </c>
      <c r="O459" s="13">
        <f t="shared" si="620"/>
        <v>1.4848882282993555E-2</v>
      </c>
      <c r="P459" s="13">
        <f t="shared" si="621"/>
        <v>4.5380899361886731E-2</v>
      </c>
      <c r="Q459" s="13">
        <f t="shared" si="622"/>
        <v>0.12770984852954156</v>
      </c>
      <c r="R459" s="13">
        <f t="shared" si="623"/>
        <v>4.0314549946735495E-3</v>
      </c>
      <c r="S459" s="13">
        <f t="shared" si="624"/>
        <v>1.8827406028243392E-2</v>
      </c>
      <c r="T459" s="13">
        <f t="shared" si="625"/>
        <v>6.9346163153719498E-2</v>
      </c>
      <c r="U459" s="13">
        <f t="shared" si="626"/>
        <v>1.2320863611720464E-2</v>
      </c>
      <c r="V459" s="13">
        <f t="shared" si="627"/>
        <v>3.4715654749186233E-3</v>
      </c>
      <c r="W459" s="13">
        <f t="shared" si="628"/>
        <v>0.13010154957989931</v>
      </c>
      <c r="X459" s="13">
        <f t="shared" si="629"/>
        <v>7.0644851494224933E-2</v>
      </c>
      <c r="Y459" s="13">
        <f t="shared" si="630"/>
        <v>1.9179998465645314E-2</v>
      </c>
      <c r="Z459" s="13">
        <f t="shared" si="631"/>
        <v>7.2969035937438774E-4</v>
      </c>
      <c r="AA459" s="13">
        <f t="shared" si="632"/>
        <v>2.2300671614882131E-3</v>
      </c>
      <c r="AB459" s="13">
        <f t="shared" si="633"/>
        <v>3.4077465056629994E-3</v>
      </c>
      <c r="AC459" s="13">
        <f t="shared" si="634"/>
        <v>3.6006653497934943E-4</v>
      </c>
      <c r="AD459" s="13">
        <f t="shared" si="635"/>
        <v>9.9403531117505883E-2</v>
      </c>
      <c r="AE459" s="13">
        <f t="shared" si="636"/>
        <v>5.3975895878819909E-2</v>
      </c>
      <c r="AF459" s="13">
        <f t="shared" si="637"/>
        <v>1.4654395589213279E-2</v>
      </c>
      <c r="AG459" s="13">
        <f t="shared" si="638"/>
        <v>2.6524347160108556E-3</v>
      </c>
      <c r="AH459" s="13">
        <f t="shared" si="639"/>
        <v>9.9055059761439469E-5</v>
      </c>
      <c r="AI459" s="13">
        <f t="shared" si="640"/>
        <v>3.0273037476146798E-4</v>
      </c>
      <c r="AJ459" s="13">
        <f t="shared" si="641"/>
        <v>4.6259968962683427E-4</v>
      </c>
      <c r="AK459" s="13">
        <f t="shared" si="642"/>
        <v>4.7126307914858865E-4</v>
      </c>
      <c r="AL459" s="13">
        <f t="shared" si="643"/>
        <v>2.3901223454138511E-5</v>
      </c>
      <c r="AM459" s="13">
        <f t="shared" si="644"/>
        <v>6.0759073388657554E-2</v>
      </c>
      <c r="AN459" s="13">
        <f t="shared" si="645"/>
        <v>3.2992041450147259E-2</v>
      </c>
      <c r="AO459" s="13">
        <f t="shared" si="646"/>
        <v>8.9573024927946821E-3</v>
      </c>
      <c r="AP459" s="13">
        <f t="shared" si="647"/>
        <v>1.6212650974965711E-3</v>
      </c>
      <c r="AQ459" s="13">
        <f t="shared" si="648"/>
        <v>2.2008583374919085E-4</v>
      </c>
      <c r="AR459" s="13">
        <f t="shared" si="649"/>
        <v>1.07573353418069E-5</v>
      </c>
      <c r="AS459" s="13">
        <f t="shared" si="650"/>
        <v>3.2876383773862686E-5</v>
      </c>
      <c r="AT459" s="13">
        <f t="shared" si="651"/>
        <v>5.0238120115383103E-5</v>
      </c>
      <c r="AU459" s="13">
        <f t="shared" si="652"/>
        <v>5.1178960356221437E-5</v>
      </c>
      <c r="AV459" s="13">
        <f t="shared" si="653"/>
        <v>3.9103065219119081E-5</v>
      </c>
      <c r="AW459" s="13">
        <f t="shared" si="654"/>
        <v>1.1017803252772901E-6</v>
      </c>
      <c r="AX459" s="13">
        <f t="shared" si="655"/>
        <v>3.0948473003139763E-2</v>
      </c>
      <c r="AY459" s="13">
        <f t="shared" si="656"/>
        <v>1.6804951872899362E-2</v>
      </c>
      <c r="AZ459" s="13">
        <f t="shared" si="657"/>
        <v>4.5625257088098203E-3</v>
      </c>
      <c r="BA459" s="13">
        <f t="shared" si="658"/>
        <v>8.2581376414098075E-4</v>
      </c>
      <c r="BB459" s="13">
        <f t="shared" si="659"/>
        <v>1.1210375840642545E-4</v>
      </c>
      <c r="BC459" s="13">
        <f t="shared" si="660"/>
        <v>1.2174418198920464E-5</v>
      </c>
      <c r="BD459" s="13">
        <f t="shared" si="661"/>
        <v>9.7353485303009062E-7</v>
      </c>
      <c r="BE459" s="13">
        <f t="shared" si="662"/>
        <v>2.9753005208511232E-6</v>
      </c>
      <c r="BF459" s="13">
        <f t="shared" si="663"/>
        <v>4.5465312114015032E-6</v>
      </c>
      <c r="BG459" s="13">
        <f t="shared" si="664"/>
        <v>4.6316769037580164E-6</v>
      </c>
      <c r="BH459" s="13">
        <f t="shared" si="665"/>
        <v>3.5388128789826186E-6</v>
      </c>
      <c r="BI459" s="13">
        <f t="shared" si="666"/>
        <v>2.1630518453983302E-6</v>
      </c>
      <c r="BJ459" s="14">
        <f t="shared" si="667"/>
        <v>0.82905922260190146</v>
      </c>
      <c r="BK459" s="14">
        <f t="shared" si="668"/>
        <v>0.11221491061250781</v>
      </c>
      <c r="BL459" s="14">
        <f t="shared" si="669"/>
        <v>3.8377645532856941E-2</v>
      </c>
      <c r="BM459" s="14">
        <f t="shared" si="670"/>
        <v>0.66068567043996473</v>
      </c>
      <c r="BN459" s="14">
        <f t="shared" si="671"/>
        <v>0.30289194857410201</v>
      </c>
    </row>
    <row r="460" spans="1:66" x14ac:dyDescent="0.25">
      <c r="A460" t="s">
        <v>340</v>
      </c>
      <c r="B460" t="s">
        <v>356</v>
      </c>
      <c r="C460" t="s">
        <v>387</v>
      </c>
      <c r="D460" s="11">
        <v>44474</v>
      </c>
      <c r="E460" s="10">
        <f>VLOOKUP(A460,home!$A$2:$E$405,3,FALSE)</f>
        <v>1.3684000000000001</v>
      </c>
      <c r="F460" s="10">
        <f>VLOOKUP(B460,home!$B$2:$E$405,3,FALSE)</f>
        <v>1.0385</v>
      </c>
      <c r="G460" s="10">
        <f>VLOOKUP(C460,away!$B$2:$E$405,4,FALSE)</f>
        <v>1.5385</v>
      </c>
      <c r="H460" s="10">
        <f>VLOOKUP(A460,away!$A$2:$E$405,3,FALSE)</f>
        <v>1.1395</v>
      </c>
      <c r="I460" s="10">
        <f>VLOOKUP(C460,away!$B$2:$E$405,3,FALSE)</f>
        <v>1.0161</v>
      </c>
      <c r="J460" s="10">
        <f>VLOOKUP(B460,home!$B$2:$E$405,4,FALSE)</f>
        <v>0.97</v>
      </c>
      <c r="K460" s="12">
        <f t="shared" si="616"/>
        <v>2.1863368109000003</v>
      </c>
      <c r="L460" s="12">
        <f t="shared" si="617"/>
        <v>1.1231105715</v>
      </c>
      <c r="M460" s="13">
        <f t="shared" si="618"/>
        <v>3.6536358810836576E-2</v>
      </c>
      <c r="N460" s="13">
        <f t="shared" si="619"/>
        <v>7.9880786204382576E-2</v>
      </c>
      <c r="O460" s="13">
        <f t="shared" si="620"/>
        <v>4.1034370824567734E-2</v>
      </c>
      <c r="P460" s="13">
        <f t="shared" si="621"/>
        <v>8.9714955445873421E-2</v>
      </c>
      <c r="Q460" s="13">
        <f t="shared" si="622"/>
        <v>8.7323151681137287E-2</v>
      </c>
      <c r="R460" s="13">
        <f t="shared" si="623"/>
        <v>2.3043067833961602E-2</v>
      </c>
      <c r="S460" s="13">
        <f t="shared" si="624"/>
        <v>5.5073723084495055E-2</v>
      </c>
      <c r="T460" s="13">
        <f t="shared" si="625"/>
        <v>9.8073554789783288E-2</v>
      </c>
      <c r="U460" s="13">
        <f t="shared" si="626"/>
        <v>5.0379907441455984E-2</v>
      </c>
      <c r="V460" s="13">
        <f t="shared" si="627"/>
        <v>1.5025935118935022E-2</v>
      </c>
      <c r="W460" s="13">
        <f t="shared" si="628"/>
        <v>6.363927365475823E-2</v>
      </c>
      <c r="X460" s="13">
        <f t="shared" si="629"/>
        <v>7.1473941004240413E-2</v>
      </c>
      <c r="Y460" s="13">
        <f t="shared" si="630"/>
        <v>4.0136569364314881E-2</v>
      </c>
      <c r="Z460" s="13">
        <f t="shared" si="631"/>
        <v>8.6266376947046249E-3</v>
      </c>
      <c r="AA460" s="13">
        <f t="shared" si="632"/>
        <v>1.8860735546230242E-2</v>
      </c>
      <c r="AB460" s="13">
        <f t="shared" si="633"/>
        <v>2.0617960202686657E-2</v>
      </c>
      <c r="AC460" s="13">
        <f t="shared" si="634"/>
        <v>2.3060095881257E-3</v>
      </c>
      <c r="AD460" s="13">
        <f t="shared" si="635"/>
        <v>3.478422165258413E-2</v>
      </c>
      <c r="AE460" s="13">
        <f t="shared" si="636"/>
        <v>3.9066527059416434E-2</v>
      </c>
      <c r="AF460" s="13">
        <f t="shared" si="637"/>
        <v>2.1938014766110712E-2</v>
      </c>
      <c r="AG460" s="13">
        <f t="shared" si="638"/>
        <v>8.2129387671806778E-3</v>
      </c>
      <c r="AH460" s="13">
        <f t="shared" si="639"/>
        <v>2.4221669978557892E-3</v>
      </c>
      <c r="AI460" s="13">
        <f t="shared" si="640"/>
        <v>5.295672869559254E-3</v>
      </c>
      <c r="AJ460" s="13">
        <f t="shared" si="641"/>
        <v>5.7890622666009186E-3</v>
      </c>
      <c r="AK460" s="13">
        <f t="shared" si="642"/>
        <v>4.2189466446872596E-3</v>
      </c>
      <c r="AL460" s="13">
        <f t="shared" si="643"/>
        <v>2.2649607589806449E-4</v>
      </c>
      <c r="AM460" s="13">
        <f t="shared" si="644"/>
        <v>1.5210004847509897E-2</v>
      </c>
      <c r="AN460" s="13">
        <f t="shared" si="645"/>
        <v>1.7082517236804609E-2</v>
      </c>
      <c r="AO460" s="13">
        <f t="shared" si="646"/>
        <v>9.5927778482431166E-3</v>
      </c>
      <c r="AP460" s="13">
        <f t="shared" si="647"/>
        <v>3.5912500704709549E-3</v>
      </c>
      <c r="AQ460" s="13">
        <f t="shared" si="648"/>
        <v>1.0083427297615127E-3</v>
      </c>
      <c r="AR460" s="13">
        <f t="shared" si="649"/>
        <v>5.4407227224605094E-4</v>
      </c>
      <c r="AS460" s="13">
        <f t="shared" si="650"/>
        <v>1.1895252366015477E-3</v>
      </c>
      <c r="AT460" s="13">
        <f t="shared" si="651"/>
        <v>1.3003514061382484E-3</v>
      </c>
      <c r="AU460" s="13">
        <f t="shared" si="652"/>
        <v>9.47668715448543E-4</v>
      </c>
      <c r="AV460" s="13">
        <f t="shared" si="653"/>
        <v>5.1798074928086687E-4</v>
      </c>
      <c r="AW460" s="13">
        <f t="shared" si="654"/>
        <v>1.5448907167199665E-5</v>
      </c>
      <c r="AX460" s="13">
        <f t="shared" si="655"/>
        <v>5.5423655820130572E-3</v>
      </c>
      <c r="AY460" s="13">
        <f t="shared" si="656"/>
        <v>6.2246893762766143E-3</v>
      </c>
      <c r="AZ460" s="13">
        <f t="shared" si="657"/>
        <v>3.4955072214000048E-3</v>
      </c>
      <c r="BA460" s="13">
        <f t="shared" si="658"/>
        <v>1.3086137043696452E-3</v>
      </c>
      <c r="BB460" s="13">
        <f t="shared" si="659"/>
        <v>3.6742947134683115E-4</v>
      </c>
      <c r="BC460" s="13">
        <f t="shared" si="660"/>
        <v>8.2532784710056471E-5</v>
      </c>
      <c r="BD460" s="13">
        <f t="shared" si="661"/>
        <v>1.0184222010326098E-4</v>
      </c>
      <c r="BE460" s="13">
        <f t="shared" si="662"/>
        <v>2.226613947155395E-4</v>
      </c>
      <c r="BF460" s="13">
        <f t="shared" si="663"/>
        <v>2.4340640181645947E-4</v>
      </c>
      <c r="BG460" s="13">
        <f t="shared" si="664"/>
        <v>1.7738945876668067E-4</v>
      </c>
      <c r="BH460" s="13">
        <f t="shared" si="665"/>
        <v>9.695827589180543E-5</v>
      </c>
      <c r="BI460" s="13">
        <f t="shared" si="666"/>
        <v>4.2396689540730428E-5</v>
      </c>
      <c r="BJ460" s="14">
        <f t="shared" si="667"/>
        <v>0.6080350098168148</v>
      </c>
      <c r="BK460" s="14">
        <f t="shared" si="668"/>
        <v>0.20510816750044045</v>
      </c>
      <c r="BL460" s="14">
        <f t="shared" si="669"/>
        <v>0.1770461434481552</v>
      </c>
      <c r="BM460" s="14">
        <f t="shared" si="670"/>
        <v>0.63507402719024653</v>
      </c>
      <c r="BN460" s="14">
        <f t="shared" si="671"/>
        <v>0.35753269080075922</v>
      </c>
    </row>
    <row r="461" spans="1:66" x14ac:dyDescent="0.25">
      <c r="A461" t="s">
        <v>342</v>
      </c>
      <c r="B461" t="s">
        <v>430</v>
      </c>
      <c r="C461" t="s">
        <v>393</v>
      </c>
      <c r="D461" s="11">
        <v>44474</v>
      </c>
      <c r="E461" s="10">
        <f>VLOOKUP(A461,home!$A$2:$E$405,3,FALSE)</f>
        <v>1.1741999999999999</v>
      </c>
      <c r="F461" s="10">
        <f>VLOOKUP(B461,home!$B$2:$E$405,3,FALSE)</f>
        <v>1.32</v>
      </c>
      <c r="G461" s="10">
        <f>VLOOKUP(C461,away!$B$2:$E$405,4,FALSE)</f>
        <v>0.85160000000000002</v>
      </c>
      <c r="H461" s="10">
        <f>VLOOKUP(A461,away!$A$2:$E$405,3,FALSE)</f>
        <v>0.85970000000000002</v>
      </c>
      <c r="I461" s="10">
        <f>VLOOKUP(C461,away!$B$2:$E$405,3,FALSE)</f>
        <v>1.0468999999999999</v>
      </c>
      <c r="J461" s="10">
        <f>VLOOKUP(B461,home!$B$2:$E$405,4,FALSE)</f>
        <v>1.105</v>
      </c>
      <c r="K461" s="12">
        <f t="shared" si="616"/>
        <v>1.3199323104</v>
      </c>
      <c r="L461" s="12">
        <f t="shared" si="617"/>
        <v>0.99452202265</v>
      </c>
      <c r="M461" s="13">
        <f t="shared" si="618"/>
        <v>9.8820092151129135E-2</v>
      </c>
      <c r="N461" s="13">
        <f t="shared" si="619"/>
        <v>0.1304358325469808</v>
      </c>
      <c r="O461" s="13">
        <f t="shared" si="620"/>
        <v>9.8278757924600321E-2</v>
      </c>
      <c r="P461" s="13">
        <f t="shared" si="621"/>
        <v>0.12972130801066001</v>
      </c>
      <c r="Q461" s="13">
        <f t="shared" si="622"/>
        <v>8.6083234906341941E-2</v>
      </c>
      <c r="R461" s="13">
        <f t="shared" si="623"/>
        <v>4.8870194557351608E-2</v>
      </c>
      <c r="S461" s="13">
        <f t="shared" si="624"/>
        <v>4.2571347045147069E-2</v>
      </c>
      <c r="T461" s="13">
        <f t="shared" si="625"/>
        <v>8.561167289531027E-2</v>
      </c>
      <c r="U461" s="13">
        <f t="shared" si="626"/>
        <v>6.4505348811782617E-2</v>
      </c>
      <c r="V461" s="13">
        <f t="shared" si="627"/>
        <v>6.2092757569838274E-3</v>
      </c>
      <c r="W461" s="13">
        <f t="shared" si="628"/>
        <v>3.7874681045544617E-2</v>
      </c>
      <c r="X461" s="13">
        <f t="shared" si="629"/>
        <v>3.7667204400638643E-2</v>
      </c>
      <c r="Y461" s="13">
        <f t="shared" si="630"/>
        <v>1.8730432154047062E-2</v>
      </c>
      <c r="Z461" s="13">
        <f t="shared" si="631"/>
        <v>1.6200828246158785E-2</v>
      </c>
      <c r="AA461" s="13">
        <f t="shared" si="632"/>
        <v>2.1383996657345944E-2</v>
      </c>
      <c r="AB461" s="13">
        <f t="shared" si="633"/>
        <v>1.4112714056758256E-2</v>
      </c>
      <c r="AC461" s="13">
        <f t="shared" si="634"/>
        <v>5.0943294745350279E-4</v>
      </c>
      <c r="AD461" s="13">
        <f t="shared" si="635"/>
        <v>1.2498003814527203E-2</v>
      </c>
      <c r="AE461" s="13">
        <f t="shared" si="636"/>
        <v>1.2429540032711007E-2</v>
      </c>
      <c r="AF461" s="13">
        <f t="shared" si="637"/>
        <v>6.1807256469704483E-3</v>
      </c>
      <c r="AG461" s="13">
        <f t="shared" si="638"/>
        <v>2.0489559239565938E-3</v>
      </c>
      <c r="AH461" s="13">
        <f t="shared" si="639"/>
        <v>4.0280201189937716E-3</v>
      </c>
      <c r="AI461" s="13">
        <f t="shared" si="640"/>
        <v>5.3167139020011316E-3</v>
      </c>
      <c r="AJ461" s="13">
        <f t="shared" si="641"/>
        <v>3.5088512322020769E-3</v>
      </c>
      <c r="AK461" s="13">
        <f t="shared" si="642"/>
        <v>1.5438153712567914E-3</v>
      </c>
      <c r="AL461" s="13">
        <f t="shared" si="643"/>
        <v>2.674934088761185E-5</v>
      </c>
      <c r="AM461" s="13">
        <f t="shared" si="644"/>
        <v>3.2993038100593811E-3</v>
      </c>
      <c r="AN461" s="13">
        <f t="shared" si="645"/>
        <v>3.2812302985171064E-3</v>
      </c>
      <c r="AO461" s="13">
        <f t="shared" si="646"/>
        <v>1.6316278966308478E-3</v>
      </c>
      <c r="AP461" s="13">
        <f t="shared" si="647"/>
        <v>5.4089662532315873E-4</v>
      </c>
      <c r="AQ461" s="13">
        <f t="shared" si="648"/>
        <v>1.3448340146523675E-4</v>
      </c>
      <c r="AR461" s="13">
        <f t="shared" si="649"/>
        <v>8.0119094320331603E-4</v>
      </c>
      <c r="AS461" s="13">
        <f t="shared" si="650"/>
        <v>1.057517812733908E-3</v>
      </c>
      <c r="AT461" s="13">
        <f t="shared" si="651"/>
        <v>6.9792596492551098E-4</v>
      </c>
      <c r="AU461" s="13">
        <f t="shared" si="652"/>
        <v>3.0707167712409303E-4</v>
      </c>
      <c r="AV461" s="13">
        <f t="shared" si="653"/>
        <v>1.0132845706120177E-4</v>
      </c>
      <c r="AW461" s="13">
        <f t="shared" si="654"/>
        <v>9.7538629510948383E-7</v>
      </c>
      <c r="AX461" s="13">
        <f t="shared" si="655"/>
        <v>7.2580961678719955E-4</v>
      </c>
      <c r="AY461" s="13">
        <f t="shared" si="656"/>
        <v>7.2183364814602693E-4</v>
      </c>
      <c r="AZ461" s="13">
        <f t="shared" si="657"/>
        <v>3.5893972988550752E-4</v>
      </c>
      <c r="BA461" s="13">
        <f t="shared" si="658"/>
        <v>1.1899115539172656E-4</v>
      </c>
      <c r="BB461" s="13">
        <f t="shared" si="659"/>
        <v>2.9584831134410085E-5</v>
      </c>
      <c r="BC461" s="13">
        <f t="shared" si="660"/>
        <v>5.8845532199104437E-6</v>
      </c>
      <c r="BD461" s="13">
        <f t="shared" si="661"/>
        <v>1.3280033956057047E-4</v>
      </c>
      <c r="BE461" s="13">
        <f t="shared" si="662"/>
        <v>1.7528745901808829E-4</v>
      </c>
      <c r="BF461" s="13">
        <f t="shared" si="663"/>
        <v>1.1568379038294533E-4</v>
      </c>
      <c r="BG461" s="13">
        <f t="shared" si="664"/>
        <v>5.0898257571996771E-5</v>
      </c>
      <c r="BH461" s="13">
        <f t="shared" si="665"/>
        <v>1.6795563678085003E-5</v>
      </c>
      <c r="BI461" s="13">
        <f t="shared" si="666"/>
        <v>4.4338014340170124E-6</v>
      </c>
      <c r="BJ461" s="14">
        <f t="shared" si="667"/>
        <v>0.44040886893358905</v>
      </c>
      <c r="BK461" s="14">
        <f t="shared" si="668"/>
        <v>0.27858003890040717</v>
      </c>
      <c r="BL461" s="14">
        <f t="shared" si="669"/>
        <v>0.26500934669898613</v>
      </c>
      <c r="BM461" s="14">
        <f t="shared" si="670"/>
        <v>0.40726880442022639</v>
      </c>
      <c r="BN461" s="14">
        <f t="shared" si="671"/>
        <v>0.59220942009706379</v>
      </c>
    </row>
    <row r="462" spans="1:66" s="15" customFormat="1" x14ac:dyDescent="0.25">
      <c r="A462" s="15" t="s">
        <v>342</v>
      </c>
      <c r="B462" s="15" t="s">
        <v>420</v>
      </c>
      <c r="C462" s="15" t="s">
        <v>398</v>
      </c>
      <c r="D462" s="16">
        <v>44474</v>
      </c>
      <c r="E462" s="15">
        <f>VLOOKUP(A462,home!$A$2:$E$405,3,FALSE)</f>
        <v>1.1741999999999999</v>
      </c>
      <c r="F462" s="15">
        <f>VLOOKUP(B462,home!$B$2:$E$405,3,FALSE)</f>
        <v>0.93679999999999997</v>
      </c>
      <c r="G462" s="15">
        <f>VLOOKUP(C462,away!$B$2:$E$405,4,FALSE)</f>
        <v>1.5754999999999999</v>
      </c>
      <c r="H462" s="15">
        <f>VLOOKUP(A462,away!$A$2:$E$405,3,FALSE)</f>
        <v>0.85970000000000002</v>
      </c>
      <c r="I462" s="15">
        <f>VLOOKUP(C462,away!$B$2:$E$405,3,FALSE)</f>
        <v>0.98870000000000002</v>
      </c>
      <c r="J462" s="15">
        <f>VLOOKUP(B462,home!$B$2:$E$405,4,FALSE)</f>
        <v>0.58160000000000001</v>
      </c>
      <c r="K462" s="17">
        <f t="shared" si="616"/>
        <v>1.7330351272799998</v>
      </c>
      <c r="L462" s="17">
        <f t="shared" si="617"/>
        <v>0.49435150282400003</v>
      </c>
      <c r="M462" s="18">
        <f t="shared" si="618"/>
        <v>0.10780980921173462</v>
      </c>
      <c r="N462" s="18">
        <f t="shared" si="619"/>
        <v>0.18683818642929101</v>
      </c>
      <c r="O462" s="18">
        <f t="shared" si="620"/>
        <v>5.3295941202989736E-2</v>
      </c>
      <c r="P462" s="18">
        <f t="shared" si="621"/>
        <v>9.2363738246230703E-2</v>
      </c>
      <c r="Q462" s="18">
        <f t="shared" si="622"/>
        <v>0.16189857009962533</v>
      </c>
      <c r="R462" s="18">
        <f t="shared" si="623"/>
        <v>1.3173464314058761E-2</v>
      </c>
      <c r="S462" s="18">
        <f t="shared" si="624"/>
        <v>1.9782662183511341E-2</v>
      </c>
      <c r="T462" s="18">
        <f t="shared" si="625"/>
        <v>8.0034801433806507E-2</v>
      </c>
      <c r="U462" s="18">
        <f t="shared" si="626"/>
        <v>2.283007640423336E-2</v>
      </c>
      <c r="V462" s="18">
        <f t="shared" si="627"/>
        <v>1.8831523207306381E-3</v>
      </c>
      <c r="W462" s="18">
        <f t="shared" si="628"/>
        <v>9.3525303013018063E-2</v>
      </c>
      <c r="X462" s="18">
        <f t="shared" si="629"/>
        <v>4.623437409655546E-2</v>
      </c>
      <c r="Y462" s="18">
        <f t="shared" si="630"/>
        <v>1.1428016158379605E-2</v>
      </c>
      <c r="Z462" s="18">
        <f t="shared" si="631"/>
        <v>2.1707739603510946E-3</v>
      </c>
      <c r="AA462" s="18">
        <f t="shared" si="632"/>
        <v>3.7620275266731684E-3</v>
      </c>
      <c r="AB462" s="18">
        <f t="shared" si="633"/>
        <v>3.2598629267594488E-3</v>
      </c>
      <c r="AC462" s="18">
        <f t="shared" si="634"/>
        <v>1.0083439374713134E-4</v>
      </c>
      <c r="AD462" s="18">
        <f t="shared" si="635"/>
        <v>4.0520658852766574E-2</v>
      </c>
      <c r="AE462" s="18">
        <f t="shared" si="636"/>
        <v>2.0031448599283779E-2</v>
      </c>
      <c r="AF462" s="18">
        <f t="shared" si="637"/>
        <v>4.9512883593988231E-3</v>
      </c>
      <c r="AG462" s="18">
        <f t="shared" si="638"/>
        <v>8.1589228046126199E-4</v>
      </c>
      <c r="AH462" s="18">
        <f t="shared" si="639"/>
        <v>2.6828134239769244E-4</v>
      </c>
      <c r="AI462" s="18">
        <f t="shared" si="640"/>
        <v>4.6494099036903413E-4</v>
      </c>
      <c r="AJ462" s="18">
        <f t="shared" si="641"/>
        <v>4.0287953421094412E-4</v>
      </c>
      <c r="AK462" s="18">
        <f t="shared" si="642"/>
        <v>2.3273479494992353E-4</v>
      </c>
      <c r="AL462" s="18">
        <f t="shared" si="643"/>
        <v>3.4555080352609232E-6</v>
      </c>
      <c r="AM462" s="18">
        <f t="shared" si="644"/>
        <v>1.404474503447475E-2</v>
      </c>
      <c r="AN462" s="18">
        <f t="shared" si="645"/>
        <v>6.943040814572506E-3</v>
      </c>
      <c r="AO462" s="18">
        <f t="shared" si="646"/>
        <v>1.7161513304261439E-3</v>
      </c>
      <c r="AP462" s="18">
        <f t="shared" si="647"/>
        <v>2.8279399642319047E-4</v>
      </c>
      <c r="AQ462" s="18">
        <f t="shared" si="648"/>
        <v>3.4949909280352266E-5</v>
      </c>
      <c r="AR462" s="18">
        <f t="shared" si="649"/>
        <v>2.6525056958787887E-5</v>
      </c>
      <c r="AS462" s="18">
        <f t="shared" si="650"/>
        <v>4.596885546268221E-5</v>
      </c>
      <c r="AT462" s="18">
        <f t="shared" si="651"/>
        <v>3.9832820638842688E-5</v>
      </c>
      <c r="AU462" s="18">
        <f t="shared" si="652"/>
        <v>2.301055912858605E-5</v>
      </c>
      <c r="AV462" s="18">
        <f t="shared" si="653"/>
        <v>9.9695268170482701E-6</v>
      </c>
      <c r="AW462" s="18">
        <f t="shared" si="654"/>
        <v>8.2234230099332911E-8</v>
      </c>
      <c r="AX462" s="18">
        <f t="shared" si="655"/>
        <v>4.0566727497393495E-3</v>
      </c>
      <c r="AY462" s="18">
        <f t="shared" si="656"/>
        <v>2.0054222702988165E-3</v>
      </c>
      <c r="AZ462" s="18">
        <f t="shared" si="657"/>
        <v>4.9569175655946886E-4</v>
      </c>
      <c r="BA462" s="18">
        <f t="shared" si="658"/>
        <v>8.1681988264213959E-5</v>
      </c>
      <c r="BB462" s="18">
        <f t="shared" si="659"/>
        <v>1.0094903413016625E-5</v>
      </c>
      <c r="BC462" s="18">
        <f t="shared" si="660"/>
        <v>9.9808613461757947E-7</v>
      </c>
      <c r="BD462" s="18">
        <f t="shared" si="661"/>
        <v>2.1854502950114979E-6</v>
      </c>
      <c r="BE462" s="18">
        <f t="shared" si="662"/>
        <v>3.7874621301793641E-6</v>
      </c>
      <c r="BF462" s="18">
        <f t="shared" si="663"/>
        <v>3.2819024574217866E-6</v>
      </c>
      <c r="BG462" s="18">
        <f t="shared" si="664"/>
        <v>1.8958840810061703E-6</v>
      </c>
      <c r="BH462" s="18">
        <f t="shared" si="665"/>
        <v>8.2140842740866339E-7</v>
      </c>
      <c r="BI462" s="18">
        <f t="shared" si="666"/>
        <v>2.847059317086074E-7</v>
      </c>
      <c r="BJ462" s="19">
        <f t="shared" si="667"/>
        <v>0.67595078216217275</v>
      </c>
      <c r="BK462" s="19">
        <f t="shared" si="668"/>
        <v>0.22394907413428855</v>
      </c>
      <c r="BL462" s="19">
        <f t="shared" si="669"/>
        <v>9.7847772668970726E-2</v>
      </c>
      <c r="BM462" s="19">
        <f t="shared" si="670"/>
        <v>0.38253335338578426</v>
      </c>
      <c r="BN462" s="19">
        <f t="shared" si="671"/>
        <v>0.61537970950393006</v>
      </c>
    </row>
    <row r="463" spans="1:66" x14ac:dyDescent="0.25">
      <c r="A463" t="s">
        <v>69</v>
      </c>
      <c r="B463" t="s">
        <v>261</v>
      </c>
      <c r="C463" t="s">
        <v>78</v>
      </c>
      <c r="D463" s="21">
        <v>44505</v>
      </c>
      <c r="E463" s="10">
        <f>VLOOKUP(A463,home!$A$2:$E$405,3,FALSE)</f>
        <v>1.3526</v>
      </c>
      <c r="F463" s="10">
        <f>VLOOKUP(B463,home!$B$2:$E$405,3,FALSE)</f>
        <v>1.4785999999999999</v>
      </c>
      <c r="G463" s="10">
        <f>VLOOKUP(C463,away!$B$2:$E$405,4,FALSE)</f>
        <v>0.7782</v>
      </c>
      <c r="H463" s="10">
        <f>VLOOKUP(A463,away!$A$2:$E$405,3,FALSE)</f>
        <v>1.3421000000000001</v>
      </c>
      <c r="I463" s="10">
        <f>VLOOKUP(C463,away!$B$2:$E$405,3,FALSE)</f>
        <v>1.3332999999999999</v>
      </c>
      <c r="J463" s="10">
        <f>VLOOKUP(B463,home!$B$2:$E$405,4,FALSE)</f>
        <v>1.0980000000000001</v>
      </c>
      <c r="K463" s="12">
        <f t="shared" ref="K463:K526" si="672">E463*F463*G463</f>
        <v>1.5563644829519998</v>
      </c>
      <c r="L463" s="12">
        <f t="shared" ref="L463:L526" si="673">H463*I463*J463</f>
        <v>1.9647852791400002</v>
      </c>
      <c r="M463" s="13">
        <f t="shared" ref="M463:M526" si="674">_xlfn.POISSON.DIST(0,K463,FALSE) * _xlfn.POISSON.DIST(0,L463,FALSE)</f>
        <v>2.9565422416424427E-2</v>
      </c>
      <c r="N463" s="13">
        <f t="shared" ref="N463:N526" si="675">_xlfn.POISSON.DIST(1,K463,FALSE) * _xlfn.POISSON.DIST(0,L463,FALSE)</f>
        <v>4.6014573372395867E-2</v>
      </c>
      <c r="O463" s="13">
        <f t="shared" ref="O463:O526" si="676">_xlfn.POISSON.DIST(0,K463,FALSE) * _xlfn.POISSON.DIST(1,L463,FALSE)</f>
        <v>5.8089706735346476E-2</v>
      </c>
      <c r="P463" s="13">
        <f t="shared" ref="P463:P526" si="677">_xlfn.POISSON.DIST(1,K463,FALSE) * _xlfn.POISSON.DIST(1,L463,FALSE)</f>
        <v>9.0408756387990827E-2</v>
      </c>
      <c r="Q463" s="13">
        <f t="shared" ref="Q463:Q526" si="678">_xlfn.POISSON.DIST(2,K463,FALSE) * _xlfn.POISSON.DIST(0,L463,FALSE)</f>
        <v>3.5807723847492881E-2</v>
      </c>
      <c r="R463" s="13">
        <f t="shared" ref="R463:R526" si="679">_xlfn.POISSON.DIST(0,K463,FALSE) * _xlfn.POISSON.DIST(2,L463,FALSE)</f>
        <v>5.7066900331584257E-2</v>
      </c>
      <c r="S463" s="13">
        <f t="shared" ref="S463:S526" si="680">_xlfn.POISSON.DIST(2,K463,FALSE) * _xlfn.POISSON.DIST(2,L463,FALSE)</f>
        <v>6.9115731854742013E-2</v>
      </c>
      <c r="T463" s="13">
        <f t="shared" ref="T463:T526" si="681">_xlfn.POISSON.DIST(2,K463,FALSE) * _xlfn.POISSON.DIST(1,L463,FALSE)</f>
        <v>7.0354488695064346E-2</v>
      </c>
      <c r="U463" s="13">
        <f t="shared" ref="U463:U526" si="682">_xlfn.POISSON.DIST(1,K463,FALSE) * _xlfn.POISSON.DIST(2,L463,FALSE)</f>
        <v>8.8816896828239442E-2</v>
      </c>
      <c r="V463" s="13">
        <f t="shared" ref="V463:V526" si="683">_xlfn.POISSON.DIST(3,K463,FALSE) * _xlfn.POISSON.DIST(3,L463,FALSE)</f>
        <v>2.3483390968685378E-2</v>
      </c>
      <c r="W463" s="13">
        <f t="shared" ref="W463:W526" si="684">_xlfn.POISSON.DIST(3,K463,FALSE) * _xlfn.POISSON.DIST(0,L463,FALSE)</f>
        <v>1.8576623203863746E-2</v>
      </c>
      <c r="X463" s="13">
        <f t="shared" ref="X463:X526" si="685">_xlfn.POISSON.DIST(3,K463,FALSE) * _xlfn.POISSON.DIST(1,L463,FALSE)</f>
        <v>3.6499075807082032E-2</v>
      </c>
      <c r="Y463" s="13">
        <f t="shared" ref="Y463:Y526" si="686">_xlfn.POISSON.DIST(3,K463,FALSE) * _xlfn.POISSON.DIST(2,L463,FALSE)</f>
        <v>3.5856423423984859E-2</v>
      </c>
      <c r="Z463" s="13">
        <f t="shared" ref="Z463:Z526" si="687">_xlfn.POISSON.DIST(0,K463,FALSE) * _xlfn.POISSON.DIST(3,L463,FALSE)</f>
        <v>3.7374735232548778E-2</v>
      </c>
      <c r="AA463" s="13">
        <f t="shared" ref="AA463:AA526" si="688">_xlfn.POISSON.DIST(1,K463,FALSE) * _xlfn.POISSON.DIST(3,L463,FALSE)</f>
        <v>5.8168710475673673E-2</v>
      </c>
      <c r="AB463" s="13">
        <f t="shared" ref="AB463:AB526" si="689">_xlfn.POISSON.DIST(2,K463,FALSE) * _xlfn.POISSON.DIST(3,L463,FALSE)</f>
        <v>4.5265857501728221E-2</v>
      </c>
      <c r="AC463" s="13">
        <f t="shared" ref="AC463:AC526" si="690">_xlfn.POISSON.DIST(4,K463,FALSE) * _xlfn.POISSON.DIST(4,L463,FALSE)</f>
        <v>4.4881486541698658E-3</v>
      </c>
      <c r="AD463" s="13">
        <f t="shared" ref="AD463:AD526" si="691">_xlfn.POISSON.DIST(4,K463,FALSE) * _xlfn.POISSON.DIST(0,L463,FALSE)</f>
        <v>7.2279991419188809E-3</v>
      </c>
      <c r="AE463" s="13">
        <f t="shared" ref="AE463:AE526" si="692">_xlfn.POISSON.DIST(4,K463,FALSE) * _xlfn.POISSON.DIST(1,L463,FALSE)</f>
        <v>1.4201466311678769E-2</v>
      </c>
      <c r="AF463" s="13">
        <f t="shared" ref="AF463:AF526" si="693">_xlfn.POISSON.DIST(4,K463,FALSE) * _xlfn.POISSON.DIST(2,L463,FALSE)</f>
        <v>1.3951415975694543E-2</v>
      </c>
      <c r="AG463" s="13">
        <f t="shared" ref="AG463:AG526" si="694">_xlfn.POISSON.DIST(4,K463,FALSE) * _xlfn.POISSON.DIST(3,L463,FALSE)</f>
        <v>9.1371789107344194E-3</v>
      </c>
      <c r="AH463" s="13">
        <f t="shared" ref="AH463:AH526" si="695">_xlfn.POISSON.DIST(0,K463,FALSE) * _xlfn.POISSON.DIST(4,L463,FALSE)</f>
        <v>1.835833239916675E-2</v>
      </c>
      <c r="AI463" s="13">
        <f t="shared" ref="AI463:AI526" si="696">_xlfn.POISSON.DIST(1,K463,FALSE) * _xlfn.POISSON.DIST(4,L463,FALSE)</f>
        <v>2.8572256512290107E-2</v>
      </c>
      <c r="AJ463" s="13">
        <f t="shared" ref="AJ463:AJ526" si="697">_xlfn.POISSON.DIST(2,K463,FALSE) * _xlfn.POISSON.DIST(4,L463,FALSE)</f>
        <v>2.2234422616761156E-2</v>
      </c>
      <c r="AK463" s="13">
        <f t="shared" ref="AK463:AK526" si="698">_xlfn.POISSON.DIST(3,K463,FALSE) * _xlfn.POISSON.DIST(4,L463,FALSE)</f>
        <v>1.1534955219890572E-2</v>
      </c>
      <c r="AL463" s="13">
        <f t="shared" ref="AL463:AL526" si="699">_xlfn.POISSON.DIST(5,K463,FALSE) * _xlfn.POISSON.DIST(5,L463,FALSE)</f>
        <v>5.4897634485684421E-4</v>
      </c>
      <c r="AM463" s="13">
        <f t="shared" ref="AM463:AM526" si="700">_xlfn.POISSON.DIST(5,K463,FALSE) * _xlfn.POISSON.DIST(0,L463,FALSE)</f>
        <v>2.2498802294580161E-3</v>
      </c>
      <c r="AN463" s="13">
        <f t="shared" ref="AN463:AN526" si="701">_xlfn.POISSON.DIST(5,K463,FALSE) * _xlfn.POISSON.DIST(1,L463,FALSE)</f>
        <v>4.420531554667235E-3</v>
      </c>
      <c r="AO463" s="13">
        <f t="shared" ref="AO463:AO526" si="702">_xlfn.POISSON.DIST(5,K463,FALSE) * _xlfn.POISSON.DIST(2,L463,FALSE)</f>
        <v>4.3426976622920228E-3</v>
      </c>
      <c r="AP463" s="13">
        <f t="shared" ref="AP463:AP526" si="703">_xlfn.POISSON.DIST(5,K463,FALSE) * _xlfn.POISSON.DIST(3,L463,FALSE)</f>
        <v>2.8441561462090193E-3</v>
      </c>
      <c r="AQ463" s="13">
        <f t="shared" ref="AQ463:AQ526" si="704">_xlfn.POISSON.DIST(5,K463,FALSE) * _xlfn.POISSON.DIST(4,L463,FALSE)</f>
        <v>1.3970390319117598E-3</v>
      </c>
      <c r="AR463" s="13">
        <f t="shared" ref="AR463:AR526" si="705">_xlfn.POISSON.DIST(0,K463,FALSE) * _xlfn.POISSON.DIST(5,L463,FALSE)</f>
        <v>7.2140362494883467E-3</v>
      </c>
      <c r="AS463" s="13">
        <f t="shared" ref="AS463:AS526" si="706">_xlfn.POISSON.DIST(1,K463,FALSE) * _xlfn.POISSON.DIST(5,L463,FALSE)</f>
        <v>1.1227669797431915E-2</v>
      </c>
      <c r="AT463" s="13">
        <f t="shared" ref="AT463:AT526" si="707">_xlfn.POISSON.DIST(2,K463,FALSE) * _xlfn.POISSON.DIST(5,L463,FALSE)</f>
        <v>8.7371732495179558E-3</v>
      </c>
      <c r="AU463" s="13">
        <f t="shared" ref="AU463:AU526" si="708">_xlfn.POISSON.DIST(3,K463,FALSE) * _xlfn.POISSON.DIST(5,L463,FALSE)</f>
        <v>4.5327420423160181E-3</v>
      </c>
      <c r="AV463" s="13">
        <f t="shared" ref="AV463:AV526" si="709">_xlfn.POISSON.DIST(4,K463,FALSE) * _xlfn.POISSON.DIST(5,L463,FALSE)</f>
        <v>1.7636496812609901E-3</v>
      </c>
      <c r="AW463" s="13">
        <f t="shared" ref="AW463:AW526" si="710">_xlfn.POISSON.DIST(6,K463,FALSE) * _xlfn.POISSON.DIST(6,L463,FALSE)</f>
        <v>4.663130156071918E-5</v>
      </c>
      <c r="AX463" s="13">
        <f t="shared" ref="AX463:AX526" si="711">_xlfn.POISSON.DIST(6,K463,FALSE) * _xlfn.POISSON.DIST(0,L463,FALSE)</f>
        <v>5.8360561333739157E-4</v>
      </c>
      <c r="AY463" s="13">
        <f t="shared" ref="AY463:AY526" si="712">_xlfn.POISSON.DIST(6,K463,FALSE) * _xlfn.POISSON.DIST(1,L463,FALSE)</f>
        <v>1.1466597179087777E-3</v>
      </c>
      <c r="AZ463" s="13">
        <f t="shared" ref="AZ463:AZ526" si="713">_xlfn.POISSON.DIST(6,K463,FALSE) * _xlfn.POISSON.DIST(2,L463,FALSE)</f>
        <v>1.1264700669649963E-3</v>
      </c>
      <c r="BA463" s="13">
        <f t="shared" ref="BA463:BA526" si="714">_xlfn.POISSON.DIST(6,K463,FALSE) * _xlfn.POISSON.DIST(3,L463,FALSE)</f>
        <v>7.3775726832155824E-4</v>
      </c>
      <c r="BB463" s="13">
        <f t="shared" ref="BB463:BB526" si="715">_xlfn.POISSON.DIST(6,K463,FALSE) * _xlfn.POISSON.DIST(4,L463,FALSE)</f>
        <v>3.623836550941845E-4</v>
      </c>
      <c r="BC463" s="13">
        <f t="shared" ref="BC463:BC526" si="716">_xlfn.POISSON.DIST(6,K463,FALSE) * _xlfn.POISSON.DIST(5,L463,FALSE)</f>
        <v>1.4240121418600008E-4</v>
      </c>
      <c r="BD463" s="13">
        <f t="shared" ref="BD463:BD526" si="717">_xlfn.POISSON.DIST(0,K463,FALSE) * _xlfn.POISSON.DIST(6,L463,FALSE)</f>
        <v>2.3623387043628396E-3</v>
      </c>
      <c r="BE463" s="13">
        <f t="shared" ref="BE463:BE526" si="718">_xlfn.POISSON.DIST(1,K463,FALSE) * _xlfn.POISSON.DIST(6,L463,FALSE)</f>
        <v>3.6766600561731685E-3</v>
      </c>
      <c r="BF463" s="13">
        <f t="shared" ref="BF463:BF526" si="719">_xlfn.POISSON.DIST(2,K463,FALSE) * _xlfn.POISSON.DIST(6,L463,FALSE)</f>
        <v>2.8611115636581128E-3</v>
      </c>
      <c r="BG463" s="13">
        <f t="shared" ref="BG463:BG526" si="720">_xlfn.POISSON.DIST(3,K463,FALSE) * _xlfn.POISSON.DIST(6,L463,FALSE)</f>
        <v>1.4843108064802482E-3</v>
      </c>
      <c r="BH463" s="13">
        <f t="shared" ref="BH463:BH526" si="721">_xlfn.POISSON.DIST(4,K463,FALSE) * _xlfn.POISSON.DIST(6,L463,FALSE)</f>
        <v>5.7753215521692434E-4</v>
      </c>
      <c r="BI463" s="13">
        <f t="shared" ref="BI463:BI526" si="722">_xlfn.POISSON.DIST(5,K463,FALSE) * _xlfn.POISSON.DIST(6,L463,FALSE)</f>
        <v>1.7977010682846857E-4</v>
      </c>
      <c r="BJ463" s="14">
        <f t="shared" ref="BJ463:BJ526" si="723">SUM(N463,Q463,T463,W463,X463,Y463,AD463,AE463,AF463,AG463,AM463,AN463,AO463,AP463,AQ463,AX463,AY463,AZ463,BA463,BB463,BC463)</f>
        <v>0.30698055085026127</v>
      </c>
      <c r="BK463" s="14">
        <f t="shared" ref="BK463:BK526" si="724">SUM(M463,P463,S463,V463,AC463,AL463,AY463)</f>
        <v>0.21875708634477811</v>
      </c>
      <c r="BL463" s="14">
        <f t="shared" ref="BL463:BL526" si="725">SUM(O463,R463,U463,AA463,AB463,AH463,AI463,AJ463,AK463,AR463,AS463,AT463,AU463,AV463,BD463,BE463,BF463,BG463,BH463,BI463)</f>
        <v>0.43272503303341564</v>
      </c>
      <c r="BM463" s="14">
        <f t="shared" ref="BM463:BM526" si="726">SUM(S463:BI463)</f>
        <v>0.67778429395342099</v>
      </c>
      <c r="BN463" s="14">
        <f t="shared" ref="BN463:BN526" si="727">SUM(M463:R463)</f>
        <v>0.31695308309123471</v>
      </c>
    </row>
    <row r="464" spans="1:66" x14ac:dyDescent="0.25">
      <c r="A464" t="s">
        <v>69</v>
      </c>
      <c r="B464" t="s">
        <v>79</v>
      </c>
      <c r="C464" t="s">
        <v>263</v>
      </c>
      <c r="D464" s="21">
        <v>44505</v>
      </c>
      <c r="E464" s="10">
        <f>VLOOKUP(A464,home!$A$2:$E$405,3,FALSE)</f>
        <v>1.3526</v>
      </c>
      <c r="F464" s="10">
        <f>VLOOKUP(B464,home!$B$2:$E$405,3,FALSE)</f>
        <v>1.0894999999999999</v>
      </c>
      <c r="G464" s="10">
        <f>VLOOKUP(C464,away!$B$2:$E$405,4,FALSE)</f>
        <v>1.323</v>
      </c>
      <c r="H464" s="10">
        <f>VLOOKUP(A464,away!$A$2:$E$405,3,FALSE)</f>
        <v>1.3421000000000001</v>
      </c>
      <c r="I464" s="10">
        <f>VLOOKUP(C464,away!$B$2:$E$405,3,FALSE)</f>
        <v>0.82350000000000001</v>
      </c>
      <c r="J464" s="10">
        <f>VLOOKUP(B464,home!$B$2:$E$405,4,FALSE)</f>
        <v>0.98040000000000005</v>
      </c>
      <c r="K464" s="12">
        <f t="shared" si="672"/>
        <v>1.9496491371</v>
      </c>
      <c r="L464" s="12">
        <f t="shared" si="673"/>
        <v>1.0835570507400001</v>
      </c>
      <c r="M464" s="13">
        <f t="shared" si="674"/>
        <v>4.8160977183131636E-2</v>
      </c>
      <c r="N464" s="13">
        <f t="shared" si="675"/>
        <v>9.3897007606985383E-2</v>
      </c>
      <c r="O464" s="13">
        <f t="shared" si="676"/>
        <v>5.2185166397310551E-2</v>
      </c>
      <c r="P464" s="13">
        <f t="shared" si="677"/>
        <v>0.10174276463593641</v>
      </c>
      <c r="Q464" s="13">
        <f t="shared" si="678"/>
        <v>9.1533109928615616E-2</v>
      </c>
      <c r="R464" s="13">
        <f t="shared" si="679"/>
        <v>2.8272802496922985E-2</v>
      </c>
      <c r="S464" s="13">
        <f t="shared" si="680"/>
        <v>5.3734323726456694E-2</v>
      </c>
      <c r="T464" s="13">
        <f t="shared" si="681"/>
        <v>9.9181346639310955E-2</v>
      </c>
      <c r="U464" s="13">
        <f t="shared" si="682"/>
        <v>5.5122044991524614E-2</v>
      </c>
      <c r="V464" s="13">
        <f t="shared" si="683"/>
        <v>1.2612974633392475E-2</v>
      </c>
      <c r="W464" s="13">
        <f t="shared" si="684"/>
        <v>5.9485816262801604E-2</v>
      </c>
      <c r="X464" s="13">
        <f t="shared" si="685"/>
        <v>6.4456275630582843E-2</v>
      </c>
      <c r="Y464" s="13">
        <f t="shared" si="686"/>
        <v>3.4921025961979435E-2</v>
      </c>
      <c r="Z464" s="13">
        <f t="shared" si="687"/>
        <v>1.0211731496573463E-2</v>
      </c>
      <c r="AA464" s="13">
        <f t="shared" si="688"/>
        <v>1.9909293500591341E-2</v>
      </c>
      <c r="AB464" s="13">
        <f t="shared" si="689"/>
        <v>1.940806844684928E-2</v>
      </c>
      <c r="AC464" s="13">
        <f t="shared" si="690"/>
        <v>1.665351006849166E-3</v>
      </c>
      <c r="AD464" s="13">
        <f t="shared" si="691"/>
        <v>2.89941175866151E-2</v>
      </c>
      <c r="AE464" s="13">
        <f t="shared" si="692"/>
        <v>3.1416780540961427E-2</v>
      </c>
      <c r="AF464" s="13">
        <f t="shared" si="693"/>
        <v>1.7020937033354989E-2</v>
      </c>
      <c r="AG464" s="13">
        <f t="shared" si="694"/>
        <v>6.1477187775644615E-3</v>
      </c>
      <c r="AH464" s="13">
        <f t="shared" si="695"/>
        <v>2.7662484158439762E-3</v>
      </c>
      <c r="AI464" s="13">
        <f t="shared" si="696"/>
        <v>5.3932138369544493E-3</v>
      </c>
      <c r="AJ464" s="13">
        <f t="shared" si="697"/>
        <v>5.2574373517070127E-3</v>
      </c>
      <c r="AK464" s="13">
        <f t="shared" si="698"/>
        <v>3.4167193987042943E-3</v>
      </c>
      <c r="AL464" s="13">
        <f t="shared" si="699"/>
        <v>1.4072589505963754E-4</v>
      </c>
      <c r="AM464" s="13">
        <f t="shared" si="700"/>
        <v>1.1305671266744012E-2</v>
      </c>
      <c r="AN464" s="13">
        <f t="shared" si="701"/>
        <v>1.2250339814429101E-2</v>
      </c>
      <c r="AO464" s="13">
        <f t="shared" si="702"/>
        <v>6.6369710399427975E-3</v>
      </c>
      <c r="AP464" s="13">
        <f t="shared" si="703"/>
        <v>2.3971789219624038E-3</v>
      </c>
      <c r="AQ464" s="13">
        <f t="shared" si="704"/>
        <v>6.4937003069441849E-4</v>
      </c>
      <c r="AR464" s="13">
        <f t="shared" si="705"/>
        <v>5.9947759501721948E-4</v>
      </c>
      <c r="AS464" s="13">
        <f t="shared" si="706"/>
        <v>1.168770975836105E-3</v>
      </c>
      <c r="AT464" s="13">
        <f t="shared" si="707"/>
        <v>1.139346662253194E-3</v>
      </c>
      <c r="AU464" s="13">
        <f t="shared" si="708"/>
        <v>7.4044207897323465E-4</v>
      </c>
      <c r="AV464" s="13">
        <f t="shared" si="709"/>
        <v>3.6090056508567459E-4</v>
      </c>
      <c r="AW464" s="13">
        <f t="shared" si="710"/>
        <v>8.2580928797226604E-6</v>
      </c>
      <c r="AX464" s="13">
        <f t="shared" si="711"/>
        <v>3.6736820382572847E-3</v>
      </c>
      <c r="AY464" s="13">
        <f t="shared" si="712"/>
        <v>3.9806440747305752E-3</v>
      </c>
      <c r="AZ464" s="13">
        <f t="shared" si="713"/>
        <v>2.156627476830359E-3</v>
      </c>
      <c r="BA464" s="13">
        <f t="shared" si="714"/>
        <v>7.789429694463842E-4</v>
      </c>
      <c r="BB464" s="13">
        <f t="shared" si="715"/>
        <v>2.1100728666699543E-4</v>
      </c>
      <c r="BC464" s="13">
        <f t="shared" si="716"/>
        <v>4.5727686645107883E-5</v>
      </c>
      <c r="BD464" s="13">
        <f t="shared" si="717"/>
        <v>1.0826136247359438E-4</v>
      </c>
      <c r="BE464" s="13">
        <f t="shared" si="718"/>
        <v>2.1107167192791358E-4</v>
      </c>
      <c r="BF464" s="13">
        <f t="shared" si="719"/>
        <v>2.0575785152025555E-4</v>
      </c>
      <c r="BG464" s="13">
        <f t="shared" si="720"/>
        <v>1.33718539222672E-4</v>
      </c>
      <c r="BH464" s="13">
        <f t="shared" si="721"/>
        <v>6.5176058652438809E-5</v>
      </c>
      <c r="BI464" s="13">
        <f t="shared" si="722"/>
        <v>2.5414089302261259E-5</v>
      </c>
      <c r="BJ464" s="14">
        <f t="shared" si="723"/>
        <v>0.57114029857512105</v>
      </c>
      <c r="BK464" s="14">
        <f t="shared" si="724"/>
        <v>0.22203776115555662</v>
      </c>
      <c r="BL464" s="14">
        <f t="shared" si="725"/>
        <v>0.19648933228667304</v>
      </c>
      <c r="BM464" s="14">
        <f t="shared" si="726"/>
        <v>0.58011490928317078</v>
      </c>
      <c r="BN464" s="14">
        <f t="shared" si="727"/>
        <v>0.4157918282489026</v>
      </c>
    </row>
    <row r="465" spans="1:66" x14ac:dyDescent="0.25">
      <c r="A465" t="s">
        <v>145</v>
      </c>
      <c r="B465" t="s">
        <v>347</v>
      </c>
      <c r="C465" t="s">
        <v>147</v>
      </c>
      <c r="D465" s="21">
        <v>44505</v>
      </c>
      <c r="E465" s="10">
        <f>VLOOKUP(A465,home!$A$2:$E$405,3,FALSE)</f>
        <v>1.4406000000000001</v>
      </c>
      <c r="F465" s="10">
        <f>VLOOKUP(B465,home!$B$2:$E$405,3,FALSE)</f>
        <v>0.99170000000000003</v>
      </c>
      <c r="G465" s="10">
        <f>VLOOKUP(C465,away!$B$2:$E$405,4,FALSE)</f>
        <v>1.4214</v>
      </c>
      <c r="H465" s="10">
        <f>VLOOKUP(A465,away!$A$2:$E$405,3,FALSE)</f>
        <v>1.2678</v>
      </c>
      <c r="I465" s="10">
        <f>VLOOKUP(C465,away!$B$2:$E$405,3,FALSE)</f>
        <v>1.0141</v>
      </c>
      <c r="J465" s="10">
        <f>VLOOKUP(B465,home!$B$2:$E$405,4,FALSE)</f>
        <v>1.2395</v>
      </c>
      <c r="K465" s="12">
        <f t="shared" si="672"/>
        <v>2.0306731886280005</v>
      </c>
      <c r="L465" s="12">
        <f t="shared" si="673"/>
        <v>1.59359537721</v>
      </c>
      <c r="M465" s="13">
        <f t="shared" si="674"/>
        <v>2.666859652685144E-2</v>
      </c>
      <c r="N465" s="13">
        <f t="shared" si="675"/>
        <v>5.4155203945415037E-2</v>
      </c>
      <c r="O465" s="13">
        <f t="shared" si="676"/>
        <v>4.2498952141869113E-2</v>
      </c>
      <c r="P465" s="13">
        <f t="shared" si="677"/>
        <v>8.6301482659278145E-2</v>
      </c>
      <c r="Q465" s="13">
        <f t="shared" si="678"/>
        <v>5.4985760338317827E-2</v>
      </c>
      <c r="R465" s="13">
        <f t="shared" si="679"/>
        <v>3.3863066834775836E-2</v>
      </c>
      <c r="S465" s="13">
        <f t="shared" si="680"/>
        <v>6.981944008274564E-2</v>
      </c>
      <c r="T465" s="13">
        <f t="shared" si="681"/>
        <v>8.7625053487520241E-2</v>
      </c>
      <c r="U465" s="13">
        <f t="shared" si="682"/>
        <v>6.876482190609734E-2</v>
      </c>
      <c r="V465" s="13">
        <f t="shared" si="683"/>
        <v>2.5104521515136726E-2</v>
      </c>
      <c r="W465" s="13">
        <f t="shared" si="684"/>
        <v>3.7219369758448972E-2</v>
      </c>
      <c r="X465" s="13">
        <f t="shared" si="685"/>
        <v>5.9312615589733948E-2</v>
      </c>
      <c r="Y465" s="13">
        <f t="shared" si="686"/>
        <v>4.7260155007016913E-2</v>
      </c>
      <c r="Z465" s="13">
        <f t="shared" si="687"/>
        <v>1.7988008922017344E-2</v>
      </c>
      <c r="AA465" s="13">
        <f t="shared" si="688"/>
        <v>3.6527767434741884E-2</v>
      </c>
      <c r="AB465" s="13">
        <f t="shared" si="689"/>
        <v>3.7087978985084681E-2</v>
      </c>
      <c r="AC465" s="13">
        <f t="shared" si="690"/>
        <v>5.0775015148121798E-3</v>
      </c>
      <c r="AD465" s="13">
        <f t="shared" si="691"/>
        <v>1.8895094066528534E-2</v>
      </c>
      <c r="AE465" s="13">
        <f t="shared" si="692"/>
        <v>3.0111134556367967E-2</v>
      </c>
      <c r="AF465" s="13">
        <f t="shared" si="693"/>
        <v>2.3992482415788146E-2</v>
      </c>
      <c r="AG465" s="13">
        <f t="shared" si="694"/>
        <v>1.2744769688530734E-2</v>
      </c>
      <c r="AH465" s="13">
        <f t="shared" si="695"/>
        <v>7.1664019658347726E-3</v>
      </c>
      <c r="AI465" s="13">
        <f t="shared" si="696"/>
        <v>1.4552620330951669E-2</v>
      </c>
      <c r="AJ465" s="13">
        <f t="shared" si="697"/>
        <v>1.4775807965173152E-2</v>
      </c>
      <c r="AK465" s="13">
        <f t="shared" si="698"/>
        <v>1.0001612358397723E-2</v>
      </c>
      <c r="AL465" s="13">
        <f t="shared" si="699"/>
        <v>6.5724629864465751E-4</v>
      </c>
      <c r="AM465" s="13">
        <f t="shared" si="700"/>
        <v>7.6739521835007046E-3</v>
      </c>
      <c r="AN465" s="13">
        <f t="shared" si="701"/>
        <v>1.2229174724557305E-2</v>
      </c>
      <c r="AO465" s="13">
        <f t="shared" si="702"/>
        <v>9.7441781540739524E-3</v>
      </c>
      <c r="AP465" s="13">
        <f t="shared" si="703"/>
        <v>5.1760924203476406E-3</v>
      </c>
      <c r="AQ465" s="13">
        <f t="shared" si="704"/>
        <v>2.0621492382694312E-3</v>
      </c>
      <c r="AR465" s="13">
        <f t="shared" si="705"/>
        <v>2.2840690087965894E-3</v>
      </c>
      <c r="AS465" s="13">
        <f t="shared" si="706"/>
        <v>4.6381976971393672E-3</v>
      </c>
      <c r="AT465" s="13">
        <f t="shared" si="707"/>
        <v>4.7093318535685246E-3</v>
      </c>
      <c r="AU465" s="13">
        <f t="shared" si="708"/>
        <v>3.1877046437978028E-3</v>
      </c>
      <c r="AV465" s="13">
        <f t="shared" si="709"/>
        <v>1.618296588356292E-3</v>
      </c>
      <c r="AW465" s="13">
        <f t="shared" si="710"/>
        <v>5.9080443159935692E-5</v>
      </c>
      <c r="AX465" s="13">
        <f t="shared" si="711"/>
        <v>2.5972148249746962E-3</v>
      </c>
      <c r="AY465" s="13">
        <f t="shared" si="712"/>
        <v>4.1389095387009541E-3</v>
      </c>
      <c r="AZ465" s="13">
        <f t="shared" si="713"/>
        <v>3.2978735537821081E-3</v>
      </c>
      <c r="BA465" s="13">
        <f t="shared" si="714"/>
        <v>1.7518253499767607E-3</v>
      </c>
      <c r="BB465" s="13">
        <f t="shared" si="715"/>
        <v>6.9792519485056435E-4</v>
      </c>
      <c r="BC465" s="13">
        <f t="shared" si="716"/>
        <v>2.2244207283044954E-4</v>
      </c>
      <c r="BD465" s="13">
        <f t="shared" si="717"/>
        <v>6.0664696894114462E-4</v>
      </c>
      <c r="BE465" s="13">
        <f t="shared" si="718"/>
        <v>1.2319017347912258E-3</v>
      </c>
      <c r="BF465" s="13">
        <f t="shared" si="719"/>
        <v>1.2507949119324323E-3</v>
      </c>
      <c r="BG465" s="13">
        <f t="shared" si="720"/>
        <v>8.4665189737783721E-4</v>
      </c>
      <c r="BH465" s="13">
        <f t="shared" si="721"/>
        <v>4.2981832702654977E-4</v>
      </c>
      <c r="BI465" s="13">
        <f t="shared" si="722"/>
        <v>1.7456411053475135E-4</v>
      </c>
      <c r="BJ465" s="14">
        <f t="shared" si="723"/>
        <v>0.47589337610953297</v>
      </c>
      <c r="BK465" s="14">
        <f t="shared" si="724"/>
        <v>0.21776769813616972</v>
      </c>
      <c r="BL465" s="14">
        <f t="shared" si="725"/>
        <v>0.28621700766518859</v>
      </c>
      <c r="BM465" s="14">
        <f t="shared" si="726"/>
        <v>0.69531319929086033</v>
      </c>
      <c r="BN465" s="14">
        <f t="shared" si="727"/>
        <v>0.2984730624465074</v>
      </c>
    </row>
    <row r="466" spans="1:66" x14ac:dyDescent="0.25">
      <c r="A466" t="s">
        <v>145</v>
      </c>
      <c r="B466" t="s">
        <v>419</v>
      </c>
      <c r="C466" t="s">
        <v>433</v>
      </c>
      <c r="D466" s="21">
        <v>44505</v>
      </c>
      <c r="E466" s="10">
        <f>VLOOKUP(A466,home!$A$2:$E$405,3,FALSE)</f>
        <v>1.4406000000000001</v>
      </c>
      <c r="F466" s="10">
        <f>VLOOKUP(B466,home!$B$2:$E$405,3,FALSE)</f>
        <v>1.2148000000000001</v>
      </c>
      <c r="G466" s="10">
        <f>VLOOKUP(C466,away!$B$2:$E$405,4,FALSE)</f>
        <v>1.0759000000000001</v>
      </c>
      <c r="H466" s="10">
        <f>VLOOKUP(A466,away!$A$2:$E$405,3,FALSE)</f>
        <v>1.2678</v>
      </c>
      <c r="I466" s="10">
        <f>VLOOKUP(C466,away!$B$2:$E$405,3,FALSE)</f>
        <v>0.78879999999999995</v>
      </c>
      <c r="J466" s="10">
        <f>VLOOKUP(B466,home!$B$2:$E$405,4,FALSE)</f>
        <v>0.63100000000000001</v>
      </c>
      <c r="K466" s="12">
        <f t="shared" si="672"/>
        <v>1.8828689827920004</v>
      </c>
      <c r="L466" s="12">
        <f t="shared" si="673"/>
        <v>0.63102564383999993</v>
      </c>
      <c r="M466" s="13">
        <f t="shared" si="674"/>
        <v>8.0952345335709205E-2</v>
      </c>
      <c r="N466" s="13">
        <f t="shared" si="675"/>
        <v>0.15242266011687353</v>
      </c>
      <c r="O466" s="13">
        <f t="shared" si="676"/>
        <v>5.1083005835823918E-2</v>
      </c>
      <c r="P466" s="13">
        <f t="shared" si="677"/>
        <v>9.6182607236055595E-2</v>
      </c>
      <c r="Q466" s="13">
        <f t="shared" si="678"/>
        <v>0.14349594950435426</v>
      </c>
      <c r="R466" s="13">
        <f t="shared" si="679"/>
        <v>1.611734332341663E-2</v>
      </c>
      <c r="S466" s="13">
        <f t="shared" si="680"/>
        <v>2.856956736818763E-2</v>
      </c>
      <c r="T466" s="13">
        <f t="shared" si="681"/>
        <v>9.0549623924417261E-2</v>
      </c>
      <c r="U466" s="13">
        <f t="shared" si="682"/>
        <v>3.0346845828670907E-2</v>
      </c>
      <c r="V466" s="13">
        <f t="shared" si="683"/>
        <v>3.7716229024521986E-3</v>
      </c>
      <c r="W466" s="13">
        <f t="shared" si="684"/>
        <v>9.0061357492678587E-2</v>
      </c>
      <c r="X466" s="13">
        <f t="shared" si="685"/>
        <v>5.6831026096921901E-2</v>
      </c>
      <c r="Y466" s="13">
        <f t="shared" si="686"/>
        <v>1.7930917416448991E-2</v>
      </c>
      <c r="Z466" s="13">
        <f t="shared" si="687"/>
        <v>3.3901523158831022E-3</v>
      </c>
      <c r="AA466" s="13">
        <f t="shared" si="688"/>
        <v>6.3832126425167604E-3</v>
      </c>
      <c r="AB466" s="13">
        <f t="shared" si="689"/>
        <v>6.0093765475802861E-3</v>
      </c>
      <c r="AC466" s="13">
        <f t="shared" si="690"/>
        <v>2.800756750504633E-4</v>
      </c>
      <c r="AD466" s="13">
        <f t="shared" si="691"/>
        <v>4.2393434142776604E-2</v>
      </c>
      <c r="AE466" s="13">
        <f t="shared" si="692"/>
        <v>2.675134407453424E-2</v>
      </c>
      <c r="AF466" s="13">
        <f t="shared" si="693"/>
        <v>8.4403920591091686E-3</v>
      </c>
      <c r="AG466" s="13">
        <f t="shared" si="694"/>
        <v>1.7753679444537957E-3</v>
      </c>
      <c r="AH466" s="13">
        <f t="shared" si="695"/>
        <v>5.348182619614502E-4</v>
      </c>
      <c r="AI466" s="13">
        <f t="shared" si="696"/>
        <v>1.0069927168779411E-3</v>
      </c>
      <c r="AJ466" s="13">
        <f t="shared" si="697"/>
        <v>9.4801767625346111E-4</v>
      </c>
      <c r="AK466" s="13">
        <f t="shared" si="698"/>
        <v>5.949976925853968E-4</v>
      </c>
      <c r="AL466" s="13">
        <f t="shared" si="699"/>
        <v>1.3310748953863327E-5</v>
      </c>
      <c r="AM466" s="13">
        <f t="shared" si="700"/>
        <v>1.5964256444293886E-2</v>
      </c>
      <c r="AN466" s="13">
        <f t="shared" si="701"/>
        <v>1.0073855201187417E-2</v>
      </c>
      <c r="AO466" s="13">
        <f t="shared" si="702"/>
        <v>3.1784304821401107E-3</v>
      </c>
      <c r="AP466" s="13">
        <f t="shared" si="703"/>
        <v>6.6855704713104848E-4</v>
      </c>
      <c r="AQ466" s="13">
        <f t="shared" si="704"/>
        <v>1.0546916027740971E-4</v>
      </c>
      <c r="AR466" s="13">
        <f t="shared" si="705"/>
        <v>6.7496807618322782E-5</v>
      </c>
      <c r="AS466" s="13">
        <f t="shared" si="706"/>
        <v>1.2708764550201874E-4</v>
      </c>
      <c r="AT466" s="13">
        <f t="shared" si="707"/>
        <v>1.1964469290590822E-4</v>
      </c>
      <c r="AU466" s="13">
        <f t="shared" si="708"/>
        <v>7.5091760409402888E-5</v>
      </c>
      <c r="AV466" s="13">
        <f t="shared" si="709"/>
        <v>3.5346986634528251E-5</v>
      </c>
      <c r="AW466" s="13">
        <f t="shared" si="710"/>
        <v>4.3930596634693888E-7</v>
      </c>
      <c r="AX466" s="13">
        <f t="shared" si="711"/>
        <v>5.0097672153830448E-3</v>
      </c>
      <c r="AY466" s="13">
        <f t="shared" si="712"/>
        <v>3.1612915825756094E-3</v>
      </c>
      <c r="AZ466" s="13">
        <f t="shared" si="713"/>
        <v>9.974280281303731E-4</v>
      </c>
      <c r="BA466" s="13">
        <f t="shared" si="714"/>
        <v>2.0980088787834347E-4</v>
      </c>
      <c r="BB466" s="13">
        <f t="shared" si="715"/>
        <v>3.3097435087908821E-5</v>
      </c>
      <c r="BC466" s="13">
        <f t="shared" si="716"/>
        <v>4.1770660571600547E-6</v>
      </c>
      <c r="BD466" s="13">
        <f t="shared" si="717"/>
        <v>7.0987027474161238E-6</v>
      </c>
      <c r="BE466" s="13">
        <f t="shared" si="718"/>
        <v>1.3365927221170175E-5</v>
      </c>
      <c r="BF466" s="13">
        <f t="shared" si="719"/>
        <v>1.2583144895498299E-5</v>
      </c>
      <c r="BG466" s="13">
        <f t="shared" si="720"/>
        <v>7.8974710765704122E-6</v>
      </c>
      <c r="BH466" s="13">
        <f t="shared" si="721"/>
        <v>3.7174758331428435E-6</v>
      </c>
      <c r="BI466" s="13">
        <f t="shared" si="722"/>
        <v>1.3999039881007016E-6</v>
      </c>
      <c r="BJ466" s="14">
        <f t="shared" si="723"/>
        <v>0.67005820332271082</v>
      </c>
      <c r="BK466" s="14">
        <f t="shared" si="724"/>
        <v>0.21293082084898457</v>
      </c>
      <c r="BL466" s="14">
        <f t="shared" si="725"/>
        <v>0.11349534104451882</v>
      </c>
      <c r="BM466" s="14">
        <f t="shared" si="726"/>
        <v>0.45645975390325472</v>
      </c>
      <c r="BN466" s="14">
        <f t="shared" si="727"/>
        <v>0.54025391135223311</v>
      </c>
    </row>
    <row r="467" spans="1:66" x14ac:dyDescent="0.25">
      <c r="A467" t="s">
        <v>145</v>
      </c>
      <c r="B467" t="s">
        <v>423</v>
      </c>
      <c r="C467" t="s">
        <v>371</v>
      </c>
      <c r="D467" s="21">
        <v>44505</v>
      </c>
      <c r="E467" s="10">
        <f>VLOOKUP(A467,home!$A$2:$E$405,3,FALSE)</f>
        <v>1.4406000000000001</v>
      </c>
      <c r="F467" s="10">
        <f>VLOOKUP(B467,home!$B$2:$E$405,3,FALSE)</f>
        <v>1.0728</v>
      </c>
      <c r="G467" s="10">
        <f>VLOOKUP(C467,away!$B$2:$E$405,4,FALSE)</f>
        <v>0.82040000000000002</v>
      </c>
      <c r="H467" s="10">
        <f>VLOOKUP(A467,away!$A$2:$E$405,3,FALSE)</f>
        <v>1.2678</v>
      </c>
      <c r="I467" s="10">
        <f>VLOOKUP(C467,away!$B$2:$E$405,3,FALSE)</f>
        <v>0.96799999999999997</v>
      </c>
      <c r="J467" s="10">
        <f>VLOOKUP(B467,home!$B$2:$E$405,4,FALSE)</f>
        <v>0.5736</v>
      </c>
      <c r="K467" s="12">
        <f t="shared" si="672"/>
        <v>1.2679082478720001</v>
      </c>
      <c r="L467" s="12">
        <f t="shared" si="673"/>
        <v>0.70393935744000002</v>
      </c>
      <c r="M467" s="13">
        <f t="shared" si="674"/>
        <v>0.13919943286831393</v>
      </c>
      <c r="N467" s="13">
        <f t="shared" si="675"/>
        <v>0.17649210903284002</v>
      </c>
      <c r="O467" s="13">
        <f t="shared" si="676"/>
        <v>9.7987959329333338E-2</v>
      </c>
      <c r="P467" s="13">
        <f t="shared" si="677"/>
        <v>0.12423974182580783</v>
      </c>
      <c r="Q467" s="13">
        <f t="shared" si="678"/>
        <v>0.11188790036353112</v>
      </c>
      <c r="R467" s="13">
        <f t="shared" si="679"/>
        <v>3.448879056357388E-2</v>
      </c>
      <c r="S467" s="13">
        <f t="shared" si="680"/>
        <v>2.7721940260248327E-2</v>
      </c>
      <c r="T467" s="13">
        <f t="shared" si="681"/>
        <v>7.876229668721485E-2</v>
      </c>
      <c r="U467" s="13">
        <f t="shared" si="682"/>
        <v>4.3728622014685317E-2</v>
      </c>
      <c r="V467" s="13">
        <f t="shared" si="683"/>
        <v>2.7491864090040167E-3</v>
      </c>
      <c r="W467" s="13">
        <f t="shared" si="684"/>
        <v>4.7287863902667225E-2</v>
      </c>
      <c r="X467" s="13">
        <f t="shared" si="685"/>
        <v>3.3287788530353739E-2</v>
      </c>
      <c r="Y467" s="13">
        <f t="shared" si="686"/>
        <v>1.1716292234327906E-2</v>
      </c>
      <c r="Z467" s="13">
        <f t="shared" si="687"/>
        <v>8.0926723560683124E-3</v>
      </c>
      <c r="AA467" s="13">
        <f t="shared" si="688"/>
        <v>1.0260766027584743E-2</v>
      </c>
      <c r="AB467" s="13">
        <f t="shared" si="689"/>
        <v>6.5048549379297591E-3</v>
      </c>
      <c r="AC467" s="13">
        <f t="shared" si="690"/>
        <v>1.5335829798638666E-4</v>
      </c>
      <c r="AD467" s="13">
        <f t="shared" si="691"/>
        <v>1.4989168166610098E-2</v>
      </c>
      <c r="AE467" s="13">
        <f t="shared" si="692"/>
        <v>1.0551465407763616E-2</v>
      </c>
      <c r="AF467" s="13">
        <f t="shared" si="693"/>
        <v>3.7137958895957532E-3</v>
      </c>
      <c r="AG467" s="13">
        <f t="shared" si="694"/>
        <v>8.7142903072844936E-4</v>
      </c>
      <c r="AH467" s="13">
        <f t="shared" si="695"/>
        <v>1.4241876445757944E-3</v>
      </c>
      <c r="AI467" s="13">
        <f t="shared" si="696"/>
        <v>1.8057392610750461E-3</v>
      </c>
      <c r="AJ467" s="13">
        <f t="shared" si="697"/>
        <v>1.1447558513116712E-3</v>
      </c>
      <c r="AK467" s="13">
        <f t="shared" si="698"/>
        <v>4.8381512855926703E-4</v>
      </c>
      <c r="AL467" s="13">
        <f t="shared" si="699"/>
        <v>5.4750784413608271E-6</v>
      </c>
      <c r="AM467" s="13">
        <f t="shared" si="700"/>
        <v>3.8009779894370727E-3</v>
      </c>
      <c r="AN467" s="13">
        <f t="shared" si="701"/>
        <v>2.6756580035279163E-3</v>
      </c>
      <c r="AO467" s="13">
        <f t="shared" si="702"/>
        <v>9.4175048786631721E-4</v>
      </c>
      <c r="AP467" s="13">
        <f t="shared" si="703"/>
        <v>2.2097841109914066E-4</v>
      </c>
      <c r="AQ467" s="13">
        <f t="shared" si="704"/>
        <v>3.8888850179310305E-5</v>
      </c>
      <c r="AR467" s="13">
        <f t="shared" si="705"/>
        <v>2.0050834707933444E-4</v>
      </c>
      <c r="AS467" s="13">
        <f t="shared" si="706"/>
        <v>2.5422618702906978E-4</v>
      </c>
      <c r="AT467" s="13">
        <f t="shared" si="707"/>
        <v>1.6116773967960368E-4</v>
      </c>
      <c r="AU467" s="13">
        <f t="shared" si="708"/>
        <v>6.8115302143552319E-5</v>
      </c>
      <c r="AV467" s="13">
        <f t="shared" si="709"/>
        <v>2.1590988348525822E-5</v>
      </c>
      <c r="AW467" s="13">
        <f t="shared" si="710"/>
        <v>1.3574096093125736E-7</v>
      </c>
      <c r="AX467" s="13">
        <f t="shared" si="711"/>
        <v>8.0321522379786633E-4</v>
      </c>
      <c r="AY467" s="13">
        <f t="shared" si="712"/>
        <v>5.6541480852629581E-4</v>
      </c>
      <c r="AZ467" s="13">
        <f t="shared" si="713"/>
        <v>1.9900886850053064E-4</v>
      </c>
      <c r="BA467" s="13">
        <f t="shared" si="714"/>
        <v>4.6696725005708336E-5</v>
      </c>
      <c r="BB467" s="13">
        <f t="shared" si="715"/>
        <v>8.2179156487676767E-6</v>
      </c>
      <c r="BC467" s="13">
        <f t="shared" si="716"/>
        <v>1.1569828522579283E-6</v>
      </c>
      <c r="BD467" s="13">
        <f t="shared" si="717"/>
        <v>2.352428616739719E-5</v>
      </c>
      <c r="BE467" s="13">
        <f t="shared" si="718"/>
        <v>2.9826636456944092E-5</v>
      </c>
      <c r="BF467" s="13">
        <f t="shared" si="719"/>
        <v>1.8908719185019561E-5</v>
      </c>
      <c r="BG467" s="13">
        <f t="shared" si="720"/>
        <v>7.9915070037939423E-6</v>
      </c>
      <c r="BH467" s="13">
        <f t="shared" si="721"/>
        <v>2.5331244107592979E-6</v>
      </c>
      <c r="BI467" s="13">
        <f t="shared" si="722"/>
        <v>6.4235386665752269E-7</v>
      </c>
      <c r="BJ467" s="14">
        <f t="shared" si="723"/>
        <v>0.49886207351207407</v>
      </c>
      <c r="BK467" s="14">
        <f t="shared" si="724"/>
        <v>0.29463454954832813</v>
      </c>
      <c r="BL467" s="14">
        <f t="shared" si="725"/>
        <v>0.19861852594999954</v>
      </c>
      <c r="BM467" s="14">
        <f t="shared" si="726"/>
        <v>0.31534660831550465</v>
      </c>
      <c r="BN467" s="14">
        <f t="shared" si="727"/>
        <v>0.68429593398340016</v>
      </c>
    </row>
    <row r="468" spans="1:66" x14ac:dyDescent="0.25">
      <c r="A468" t="s">
        <v>145</v>
      </c>
      <c r="B468" t="s">
        <v>366</v>
      </c>
      <c r="C468" t="s">
        <v>391</v>
      </c>
      <c r="D468" s="21">
        <v>44505</v>
      </c>
      <c r="E468" s="10">
        <f>VLOOKUP(A468,home!$A$2:$E$405,3,FALSE)</f>
        <v>1.4406000000000001</v>
      </c>
      <c r="F468" s="10">
        <f>VLOOKUP(B468,home!$B$2:$E$405,3,FALSE)</f>
        <v>1.0578000000000001</v>
      </c>
      <c r="G468" s="10">
        <f>VLOOKUP(C468,away!$B$2:$E$405,4,FALSE)</f>
        <v>1.9501999999999999</v>
      </c>
      <c r="H468" s="10">
        <f>VLOOKUP(A468,away!$A$2:$E$405,3,FALSE)</f>
        <v>1.2678</v>
      </c>
      <c r="I468" s="10">
        <f>VLOOKUP(C468,away!$B$2:$E$405,3,FALSE)</f>
        <v>0.82630000000000003</v>
      </c>
      <c r="J468" s="10">
        <f>VLOOKUP(B468,home!$B$2:$E$405,4,FALSE)</f>
        <v>0.71360000000000001</v>
      </c>
      <c r="K468" s="12">
        <f t="shared" si="672"/>
        <v>2.9718447993360004</v>
      </c>
      <c r="L468" s="12">
        <f t="shared" si="673"/>
        <v>0.74755532870399999</v>
      </c>
      <c r="M468" s="13">
        <f t="shared" si="674"/>
        <v>2.4248509484605937E-2</v>
      </c>
      <c r="N468" s="13">
        <f t="shared" si="675"/>
        <v>7.2062806803475835E-2</v>
      </c>
      <c r="O468" s="13">
        <f t="shared" si="676"/>
        <v>1.812710247834665E-2</v>
      </c>
      <c r="P468" s="13">
        <f t="shared" si="677"/>
        <v>5.3870935227305211E-2</v>
      </c>
      <c r="Q468" s="13">
        <f t="shared" si="678"/>
        <v>0.10707973881223232</v>
      </c>
      <c r="R468" s="13">
        <f t="shared" si="679"/>
        <v>6.7755060258257605E-3</v>
      </c>
      <c r="S468" s="13">
        <f t="shared" si="680"/>
        <v>2.992016544467286E-2</v>
      </c>
      <c r="T468" s="13">
        <f t="shared" si="681"/>
        <v>8.0048029345316782E-2</v>
      </c>
      <c r="U468" s="13">
        <f t="shared" si="682"/>
        <v>2.0135752345720018E-2</v>
      </c>
      <c r="V468" s="13">
        <f t="shared" si="683"/>
        <v>7.3856878396014371E-3</v>
      </c>
      <c r="W468" s="13">
        <f t="shared" si="684"/>
        <v>0.10607478830112996</v>
      </c>
      <c r="X468" s="13">
        <f t="shared" si="685"/>
        <v>7.929677323565841E-2</v>
      </c>
      <c r="Y468" s="13">
        <f t="shared" si="686"/>
        <v>2.9639362690674579E-2</v>
      </c>
      <c r="Z468" s="13">
        <f t="shared" si="687"/>
        <v>1.6883552114240364E-3</v>
      </c>
      <c r="AA468" s="13">
        <f t="shared" si="688"/>
        <v>5.0175296545023557E-3</v>
      </c>
      <c r="AB468" s="13">
        <f t="shared" si="689"/>
        <v>7.4556597046234949E-3</v>
      </c>
      <c r="AC468" s="13">
        <f t="shared" si="690"/>
        <v>1.0255112573745342E-3</v>
      </c>
      <c r="AD468" s="13">
        <f t="shared" si="691"/>
        <v>7.8809451988345075E-2</v>
      </c>
      <c r="AE468" s="13">
        <f t="shared" si="692"/>
        <v>5.8914425786129397E-2</v>
      </c>
      <c r="AF468" s="13">
        <f t="shared" si="693"/>
        <v>2.2020896466978686E-2</v>
      </c>
      <c r="AG468" s="13">
        <f t="shared" si="694"/>
        <v>5.4872794989096682E-3</v>
      </c>
      <c r="AH468" s="13">
        <f t="shared" si="695"/>
        <v>3.1553473376130174E-4</v>
      </c>
      <c r="AI468" s="13">
        <f t="shared" si="696"/>
        <v>9.3772025753839411E-4</v>
      </c>
      <c r="AJ468" s="13">
        <f t="shared" si="697"/>
        <v>1.393379535298746E-3</v>
      </c>
      <c r="AK468" s="13">
        <f t="shared" si="698"/>
        <v>1.380302575159597E-3</v>
      </c>
      <c r="AL468" s="13">
        <f t="shared" si="699"/>
        <v>9.1131787800760464E-5</v>
      </c>
      <c r="AM468" s="13">
        <f t="shared" si="700"/>
        <v>4.6841892006016704E-2</v>
      </c>
      <c r="AN468" s="13">
        <f t="shared" si="701"/>
        <v>3.5016905975675083E-2</v>
      </c>
      <c r="AO468" s="13">
        <f t="shared" si="702"/>
        <v>1.3088537328421423E-2</v>
      </c>
      <c r="AP468" s="13">
        <f t="shared" si="703"/>
        <v>3.2614686082675505E-3</v>
      </c>
      <c r="AQ468" s="13">
        <f t="shared" si="704"/>
        <v>6.0953205937780647E-4</v>
      </c>
      <c r="AR468" s="13">
        <f t="shared" si="705"/>
        <v>4.7175934322891829E-5</v>
      </c>
      <c r="AS468" s="13">
        <f t="shared" si="706"/>
        <v>1.4019955507130278E-4</v>
      </c>
      <c r="AT468" s="13">
        <f t="shared" si="707"/>
        <v>2.0832565930393624E-4</v>
      </c>
      <c r="AU468" s="13">
        <f t="shared" si="708"/>
        <v>2.0637050905688211E-4</v>
      </c>
      <c r="AV468" s="13">
        <f t="shared" si="709"/>
        <v>1.5332528101925452E-4</v>
      </c>
      <c r="AW468" s="13">
        <f t="shared" si="710"/>
        <v>5.6238905012560028E-6</v>
      </c>
      <c r="AX468" s="13">
        <f t="shared" si="711"/>
        <v>2.3201138858189897E-2</v>
      </c>
      <c r="AY468" s="13">
        <f t="shared" si="712"/>
        <v>1.7344134985441295E-2</v>
      </c>
      <c r="AZ468" s="13">
        <f t="shared" si="713"/>
        <v>6.4828502650640558E-3</v>
      </c>
      <c r="BA468" s="13">
        <f t="shared" si="714"/>
        <v>1.6154297536129247E-3</v>
      </c>
      <c r="BB468" s="13">
        <f t="shared" si="715"/>
        <v>3.0190578011508287E-4</v>
      </c>
      <c r="BC468" s="13">
        <f t="shared" si="716"/>
        <v>4.5138254938313685E-5</v>
      </c>
      <c r="BD468" s="13">
        <f t="shared" si="717"/>
        <v>5.8777701816112825E-6</v>
      </c>
      <c r="BE468" s="13">
        <f t="shared" si="718"/>
        <v>1.7467820745913707E-5</v>
      </c>
      <c r="BF468" s="13">
        <f t="shared" si="719"/>
        <v>2.5955826119738577E-5</v>
      </c>
      <c r="BG468" s="13">
        <f t="shared" si="720"/>
        <v>2.5712228955471536E-5</v>
      </c>
      <c r="BH468" s="13">
        <f t="shared" si="721"/>
        <v>1.9103188475163651E-5</v>
      </c>
      <c r="BI468" s="13">
        <f t="shared" si="722"/>
        <v>1.1354342264130105E-5</v>
      </c>
      <c r="BJ468" s="14">
        <f t="shared" si="723"/>
        <v>0.78724248680397102</v>
      </c>
      <c r="BK468" s="14">
        <f t="shared" si="724"/>
        <v>0.13388607602680203</v>
      </c>
      <c r="BL468" s="14">
        <f t="shared" si="725"/>
        <v>6.2399355426292623E-2</v>
      </c>
      <c r="BM468" s="14">
        <f t="shared" si="726"/>
        <v>0.68571316354175815</v>
      </c>
      <c r="BN468" s="14">
        <f t="shared" si="727"/>
        <v>0.28216459883179174</v>
      </c>
    </row>
    <row r="469" spans="1:66" x14ac:dyDescent="0.25">
      <c r="A469" t="s">
        <v>145</v>
      </c>
      <c r="B469" t="s">
        <v>146</v>
      </c>
      <c r="C469" t="s">
        <v>404</v>
      </c>
      <c r="D469" s="21">
        <v>44505</v>
      </c>
      <c r="E469" s="10">
        <f>VLOOKUP(A469,home!$A$2:$E$405,3,FALSE)</f>
        <v>1.4406000000000001</v>
      </c>
      <c r="F469" s="10">
        <f>VLOOKUP(B469,home!$B$2:$E$405,3,FALSE)</f>
        <v>0.99170000000000003</v>
      </c>
      <c r="G469" s="10">
        <f>VLOOKUP(C469,away!$B$2:$E$405,4,FALSE)</f>
        <v>0.69420000000000004</v>
      </c>
      <c r="H469" s="10">
        <f>VLOOKUP(A469,away!$A$2:$E$405,3,FALSE)</f>
        <v>1.2678</v>
      </c>
      <c r="I469" s="10">
        <f>VLOOKUP(C469,away!$B$2:$E$405,3,FALSE)</f>
        <v>1.0892999999999999</v>
      </c>
      <c r="J469" s="10">
        <f>VLOOKUP(B469,home!$B$2:$E$405,4,FALSE)</f>
        <v>1.2770999999999999</v>
      </c>
      <c r="K469" s="12">
        <f t="shared" si="672"/>
        <v>0.99176398448400016</v>
      </c>
      <c r="L469" s="12">
        <f t="shared" si="673"/>
        <v>1.7636936690339999</v>
      </c>
      <c r="M469" s="13">
        <f t="shared" si="674"/>
        <v>6.3579915437478762E-2</v>
      </c>
      <c r="N469" s="13">
        <f t="shared" si="675"/>
        <v>6.3056270267429715E-2</v>
      </c>
      <c r="O469" s="13">
        <f t="shared" si="676"/>
        <v>0.11213549433479834</v>
      </c>
      <c r="P469" s="13">
        <f t="shared" si="677"/>
        <v>0.11121194466356261</v>
      </c>
      <c r="Q469" s="13">
        <f t="shared" si="678"/>
        <v>3.1268468923563039E-2</v>
      </c>
      <c r="R469" s="13">
        <f t="shared" si="679"/>
        <v>9.8886330716140947E-2</v>
      </c>
      <c r="S469" s="13">
        <f t="shared" si="680"/>
        <v>4.8632089830370553E-2</v>
      </c>
      <c r="T469" s="13">
        <f t="shared" si="681"/>
        <v>5.5148000680874498E-2</v>
      </c>
      <c r="U469" s="13">
        <f t="shared" si="682"/>
        <v>9.8071901362042496E-2</v>
      </c>
      <c r="V469" s="13">
        <f t="shared" si="683"/>
        <v>9.4517431695111519E-3</v>
      </c>
      <c r="W469" s="13">
        <f t="shared" si="684"/>
        <v>1.0336980442782339E-2</v>
      </c>
      <c r="X469" s="13">
        <f t="shared" si="685"/>
        <v>1.8231266963863485E-2</v>
      </c>
      <c r="Y469" s="13">
        <f t="shared" si="686"/>
        <v>1.6077185061317376E-2</v>
      </c>
      <c r="Z469" s="13">
        <f t="shared" si="687"/>
        <v>5.8135065146020043E-2</v>
      </c>
      <c r="AA469" s="13">
        <f t="shared" si="688"/>
        <v>5.7656263847453752E-2</v>
      </c>
      <c r="AB469" s="13">
        <f t="shared" si="689"/>
        <v>2.8590702981905768E-2</v>
      </c>
      <c r="AC469" s="13">
        <f t="shared" si="690"/>
        <v>1.0332928361782789E-3</v>
      </c>
      <c r="AD469" s="13">
        <f t="shared" si="691"/>
        <v>2.5629612278667492E-3</v>
      </c>
      <c r="AE469" s="13">
        <f t="shared" si="692"/>
        <v>4.5202784915681915E-3</v>
      </c>
      <c r="AF469" s="13">
        <f t="shared" si="693"/>
        <v>3.9861932789246914E-3</v>
      </c>
      <c r="AG469" s="13">
        <f t="shared" si="694"/>
        <v>2.3434746165284528E-3</v>
      </c>
      <c r="AH469" s="13">
        <f t="shared" si="695"/>
        <v>2.5633111586728687E-2</v>
      </c>
      <c r="AI469" s="13">
        <f t="shared" si="696"/>
        <v>2.5421996881977032E-2</v>
      </c>
      <c r="AJ469" s="13">
        <f t="shared" si="697"/>
        <v>1.2606310460604684E-2</v>
      </c>
      <c r="AK469" s="13">
        <f t="shared" si="698"/>
        <v>4.1674948973505445E-3</v>
      </c>
      <c r="AL469" s="13">
        <f t="shared" si="699"/>
        <v>7.229610478567909E-5</v>
      </c>
      <c r="AM469" s="13">
        <f t="shared" si="700"/>
        <v>5.0837052788542674E-4</v>
      </c>
      <c r="AN469" s="13">
        <f t="shared" si="701"/>
        <v>8.966098815549995E-4</v>
      </c>
      <c r="AO469" s="13">
        <f t="shared" si="702"/>
        <v>7.9067258584593889E-4</v>
      </c>
      <c r="AP469" s="13">
        <f t="shared" si="703"/>
        <v>4.6483474464507473E-4</v>
      </c>
      <c r="AQ469" s="13">
        <f t="shared" si="704"/>
        <v>2.0495652406938867E-4</v>
      </c>
      <c r="AR469" s="13">
        <f t="shared" si="705"/>
        <v>9.0417913246310915E-3</v>
      </c>
      <c r="AS469" s="13">
        <f t="shared" si="706"/>
        <v>8.9673229909889955E-3</v>
      </c>
      <c r="AT469" s="13">
        <f t="shared" si="707"/>
        <v>4.4467339898491137E-3</v>
      </c>
      <c r="AU469" s="13">
        <f t="shared" si="708"/>
        <v>1.4700368732377309E-3</v>
      </c>
      <c r="AV469" s="13">
        <f t="shared" si="709"/>
        <v>3.6448240668516326E-4</v>
      </c>
      <c r="AW469" s="13">
        <f t="shared" si="710"/>
        <v>3.5127228594008015E-6</v>
      </c>
      <c r="AX469" s="13">
        <f t="shared" si="711"/>
        <v>8.4030596721647511E-5</v>
      </c>
      <c r="AY469" s="13">
        <f t="shared" si="712"/>
        <v>1.4820423144311888E-4</v>
      </c>
      <c r="AZ469" s="13">
        <f t="shared" si="713"/>
        <v>1.3069343236013926E-4</v>
      </c>
      <c r="BA469" s="13">
        <f t="shared" si="714"/>
        <v>7.68343930793003E-5</v>
      </c>
      <c r="BB469" s="13">
        <f t="shared" si="715"/>
        <v>3.3878083159507949E-5</v>
      </c>
      <c r="BC469" s="13">
        <f t="shared" si="716"/>
        <v>1.1950112157486307E-5</v>
      </c>
      <c r="BD469" s="13">
        <f t="shared" si="717"/>
        <v>2.65782501932973E-3</v>
      </c>
      <c r="BE469" s="13">
        <f t="shared" si="718"/>
        <v>2.6359351312317176E-3</v>
      </c>
      <c r="BF469" s="13">
        <f t="shared" si="719"/>
        <v>1.3071127642958619E-3</v>
      </c>
      <c r="BG469" s="13">
        <f t="shared" si="720"/>
        <v>4.3211578776265329E-4</v>
      </c>
      <c r="BH469" s="13">
        <f t="shared" si="721"/>
        <v>1.071392188574829E-4</v>
      </c>
      <c r="BI469" s="13">
        <f t="shared" si="722"/>
        <v>2.125136371772012E-5</v>
      </c>
      <c r="BJ469" s="14">
        <f t="shared" si="723"/>
        <v>0.21088211506764057</v>
      </c>
      <c r="BK469" s="14">
        <f t="shared" si="724"/>
        <v>0.23412948627333013</v>
      </c>
      <c r="BL469" s="14">
        <f t="shared" si="725"/>
        <v>0.4946213539395895</v>
      </c>
      <c r="BM469" s="14">
        <f t="shared" si="726"/>
        <v>0.51748490457502305</v>
      </c>
      <c r="BN469" s="14">
        <f t="shared" si="727"/>
        <v>0.48013842434297344</v>
      </c>
    </row>
    <row r="470" spans="1:66" x14ac:dyDescent="0.25">
      <c r="A470" t="s">
        <v>145</v>
      </c>
      <c r="B470" t="s">
        <v>432</v>
      </c>
      <c r="C470" t="s">
        <v>360</v>
      </c>
      <c r="D470" s="21">
        <v>44505</v>
      </c>
      <c r="E470" s="10">
        <f>VLOOKUP(A470,home!$A$2:$E$405,3,FALSE)</f>
        <v>1.4406000000000001</v>
      </c>
      <c r="F470" s="10">
        <f>VLOOKUP(B470,home!$B$2:$E$405,3,FALSE)</f>
        <v>1.0578000000000001</v>
      </c>
      <c r="G470" s="10">
        <f>VLOOKUP(C470,away!$B$2:$E$405,4,FALSE)</f>
        <v>0.82640000000000002</v>
      </c>
      <c r="H470" s="10">
        <f>VLOOKUP(A470,away!$A$2:$E$405,3,FALSE)</f>
        <v>1.2678</v>
      </c>
      <c r="I470" s="10">
        <f>VLOOKUP(C470,away!$B$2:$E$405,3,FALSE)</f>
        <v>1.2395</v>
      </c>
      <c r="J470" s="10">
        <f>VLOOKUP(B470,home!$B$2:$E$405,4,FALSE)</f>
        <v>1.9156</v>
      </c>
      <c r="K470" s="12">
        <f t="shared" si="672"/>
        <v>1.2593234243520002</v>
      </c>
      <c r="L470" s="12">
        <f t="shared" si="673"/>
        <v>3.0102468243600002</v>
      </c>
      <c r="M470" s="13">
        <f t="shared" si="674"/>
        <v>1.3987793133962942E-2</v>
      </c>
      <c r="N470" s="13">
        <f t="shared" si="675"/>
        <v>1.7615155548589605E-2</v>
      </c>
      <c r="O470" s="13">
        <f t="shared" si="676"/>
        <v>4.2106709861316566E-2</v>
      </c>
      <c r="P470" s="13">
        <f t="shared" si="677"/>
        <v>5.3025966050749301E-2</v>
      </c>
      <c r="Q470" s="13">
        <f t="shared" si="678"/>
        <v>1.10915890029715E-2</v>
      </c>
      <c r="R470" s="13">
        <f t="shared" si="679"/>
        <v>6.3375794822138065E-2</v>
      </c>
      <c r="S470" s="13">
        <f t="shared" si="680"/>
        <v>5.0253693500588129E-2</v>
      </c>
      <c r="T470" s="13">
        <f t="shared" si="681"/>
        <v>3.3388420573301263E-2</v>
      </c>
      <c r="U470" s="13">
        <f t="shared" si="682"/>
        <v>7.9810622956444657E-2</v>
      </c>
      <c r="V470" s="13">
        <f t="shared" si="683"/>
        <v>2.1167270792359843E-2</v>
      </c>
      <c r="W470" s="13">
        <f t="shared" si="684"/>
        <v>4.6559659482423542E-3</v>
      </c>
      <c r="X470" s="13">
        <f t="shared" si="685"/>
        <v>1.4015606710024846E-2</v>
      </c>
      <c r="Y470" s="13">
        <f t="shared" si="686"/>
        <v>2.1095217795165506E-2</v>
      </c>
      <c r="Z470" s="13">
        <f t="shared" si="687"/>
        <v>6.3592261701544001E-2</v>
      </c>
      <c r="AA470" s="13">
        <f t="shared" si="688"/>
        <v>8.0083224768276937E-2</v>
      </c>
      <c r="AB470" s="13">
        <f t="shared" si="689"/>
        <v>5.0425340424168727E-2</v>
      </c>
      <c r="AC470" s="13">
        <f t="shared" si="690"/>
        <v>5.0151539795858695E-3</v>
      </c>
      <c r="AD470" s="13">
        <f t="shared" si="691"/>
        <v>1.4658417454017174E-3</v>
      </c>
      <c r="AE470" s="13">
        <f t="shared" si="692"/>
        <v>4.4125454591098399E-3</v>
      </c>
      <c r="AF470" s="13">
        <f t="shared" si="693"/>
        <v>6.6414254778147689E-3</v>
      </c>
      <c r="AG470" s="13">
        <f t="shared" si="694"/>
        <v>6.6641099846051679E-3</v>
      </c>
      <c r="AH470" s="13">
        <f t="shared" si="695"/>
        <v>4.7857100960235731E-2</v>
      </c>
      <c r="AI470" s="13">
        <f t="shared" si="696"/>
        <v>6.0267568260803449E-2</v>
      </c>
      <c r="AJ470" s="13">
        <f t="shared" si="697"/>
        <v>3.7948180219781462E-2</v>
      </c>
      <c r="AK470" s="13">
        <f t="shared" si="698"/>
        <v>1.5929677420767351E-2</v>
      </c>
      <c r="AL470" s="13">
        <f t="shared" si="699"/>
        <v>7.6047274109338446E-4</v>
      </c>
      <c r="AM470" s="13">
        <f t="shared" si="700"/>
        <v>3.6919376927548075E-4</v>
      </c>
      <c r="AN470" s="13">
        <f t="shared" si="701"/>
        <v>1.1113643715350147E-3</v>
      </c>
      <c r="AO470" s="13">
        <f t="shared" si="702"/>
        <v>1.6727405350600629E-3</v>
      </c>
      <c r="AP470" s="13">
        <f t="shared" si="703"/>
        <v>1.6784539612142671E-3</v>
      </c>
      <c r="AQ470" s="13">
        <f t="shared" si="704"/>
        <v>1.2631401766449279E-3</v>
      </c>
      <c r="AR470" s="13">
        <f t="shared" si="705"/>
        <v>2.8812337237725093E-2</v>
      </c>
      <c r="AS470" s="13">
        <f t="shared" si="706"/>
        <v>3.6284051193796608E-2</v>
      </c>
      <c r="AT470" s="13">
        <f t="shared" si="707"/>
        <v>2.2846677799367617E-2</v>
      </c>
      <c r="AU470" s="13">
        <f t="shared" si="708"/>
        <v>9.5904521737888195E-3</v>
      </c>
      <c r="AV470" s="13">
        <f t="shared" si="709"/>
        <v>3.019370268144955E-3</v>
      </c>
      <c r="AW470" s="13">
        <f t="shared" si="710"/>
        <v>8.0079349992172251E-5</v>
      </c>
      <c r="AX470" s="13">
        <f t="shared" si="711"/>
        <v>7.7489060295570053E-5</v>
      </c>
      <c r="AY470" s="13">
        <f t="shared" si="712"/>
        <v>2.3326119767738034E-4</v>
      </c>
      <c r="AZ470" s="13">
        <f t="shared" si="713"/>
        <v>3.510868897773723E-4</v>
      </c>
      <c r="BA470" s="13">
        <f t="shared" si="714"/>
        <v>3.5228606500892142E-4</v>
      </c>
      <c r="BB470" s="13">
        <f t="shared" si="715"/>
        <v>2.6511700211484659E-4</v>
      </c>
      <c r="BC470" s="13">
        <f t="shared" si="716"/>
        <v>1.5961352274001202E-4</v>
      </c>
      <c r="BD470" s="13">
        <f t="shared" si="717"/>
        <v>1.4455374445375212E-2</v>
      </c>
      <c r="BE470" s="13">
        <f t="shared" si="718"/>
        <v>1.8203991646840306E-2</v>
      </c>
      <c r="BF470" s="13">
        <f t="shared" si="719"/>
        <v>1.1462356548787073E-2</v>
      </c>
      <c r="BG470" s="13">
        <f t="shared" si="720"/>
        <v>4.8116047000540388E-3</v>
      </c>
      <c r="BH470" s="13">
        <f t="shared" si="721"/>
        <v>1.5148416268750578E-3</v>
      </c>
      <c r="BI470" s="13">
        <f t="shared" si="722"/>
        <v>3.8153510898145056E-4</v>
      </c>
      <c r="BJ470" s="14">
        <f t="shared" si="723"/>
        <v>0.1285796247965704</v>
      </c>
      <c r="BK470" s="14">
        <f t="shared" si="724"/>
        <v>0.14444361139601686</v>
      </c>
      <c r="BL470" s="14">
        <f t="shared" si="725"/>
        <v>0.62918681244366925</v>
      </c>
      <c r="BM470" s="14">
        <f t="shared" si="726"/>
        <v>0.76444612007038726</v>
      </c>
      <c r="BN470" s="14">
        <f t="shared" si="727"/>
        <v>0.20120300841972796</v>
      </c>
    </row>
    <row r="471" spans="1:66" x14ac:dyDescent="0.25">
      <c r="A471" t="s">
        <v>145</v>
      </c>
      <c r="B471" t="s">
        <v>425</v>
      </c>
      <c r="C471" t="s">
        <v>434</v>
      </c>
      <c r="D471" s="21">
        <v>44505</v>
      </c>
      <c r="E471" s="10">
        <f>VLOOKUP(A471,home!$A$2:$E$405,3,FALSE)</f>
        <v>1.4406000000000001</v>
      </c>
      <c r="F471" s="10">
        <f>VLOOKUP(B471,home!$B$2:$E$405,3,FALSE)</f>
        <v>1.4214</v>
      </c>
      <c r="G471" s="10">
        <f>VLOOKUP(C471,away!$B$2:$E$405,4,FALSE)</f>
        <v>1.0728</v>
      </c>
      <c r="H471" s="10">
        <f>VLOOKUP(A471,away!$A$2:$E$405,3,FALSE)</f>
        <v>1.2678</v>
      </c>
      <c r="I471" s="10">
        <f>VLOOKUP(C471,away!$B$2:$E$405,3,FALSE)</f>
        <v>0.71709999999999996</v>
      </c>
      <c r="J471" s="10">
        <f>VLOOKUP(B471,home!$B$2:$E$405,4,FALSE)</f>
        <v>0.60099999999999998</v>
      </c>
      <c r="K471" s="12">
        <f t="shared" si="672"/>
        <v>2.196739131552</v>
      </c>
      <c r="L471" s="12">
        <f t="shared" si="673"/>
        <v>0.54639276737999998</v>
      </c>
      <c r="M471" s="13">
        <f t="shared" si="674"/>
        <v>6.4368435440868052E-2</v>
      </c>
      <c r="N471" s="13">
        <f t="shared" si="675"/>
        <v>0.14140066096973347</v>
      </c>
      <c r="O471" s="13">
        <f t="shared" si="676"/>
        <v>3.517044757245677E-2</v>
      </c>
      <c r="P471" s="13">
        <f t="shared" si="677"/>
        <v>7.7260298456613835E-2</v>
      </c>
      <c r="Q471" s="13">
        <f t="shared" si="678"/>
        <v>0.15531018258976556</v>
      </c>
      <c r="R471" s="13">
        <f t="shared" si="679"/>
        <v>9.6084390895539266E-3</v>
      </c>
      <c r="S471" s="13">
        <f t="shared" si="680"/>
        <v>2.318354359835496E-2</v>
      </c>
      <c r="T471" s="13">
        <f t="shared" si="681"/>
        <v>8.4860360467515106E-2</v>
      </c>
      <c r="U471" s="13">
        <f t="shared" si="682"/>
        <v>2.1107234141156984E-2</v>
      </c>
      <c r="V471" s="13">
        <f t="shared" si="683"/>
        <v>3.0918665257502489E-3</v>
      </c>
      <c r="W471" s="13">
        <f t="shared" si="684"/>
        <v>0.11372531854114139</v>
      </c>
      <c r="X471" s="13">
        <f t="shared" si="685"/>
        <v>6.2138691518866265E-2</v>
      </c>
      <c r="Y471" s="13">
        <f t="shared" si="686"/>
        <v>1.6976065810182735E-2</v>
      </c>
      <c r="Z471" s="13">
        <f t="shared" si="687"/>
        <v>1.7499938747811796E-3</v>
      </c>
      <c r="AA471" s="13">
        <f t="shared" si="688"/>
        <v>3.8442800247081277E-3</v>
      </c>
      <c r="AB471" s="13">
        <f t="shared" si="689"/>
        <v>4.2224401814600172E-3</v>
      </c>
      <c r="AC471" s="13">
        <f t="shared" si="690"/>
        <v>2.3194455571601854E-4</v>
      </c>
      <c r="AD471" s="13">
        <f t="shared" si="691"/>
        <v>6.2456214371885366E-2</v>
      </c>
      <c r="AE471" s="13">
        <f t="shared" si="692"/>
        <v>3.4125623810732975E-2</v>
      </c>
      <c r="AF471" s="13">
        <f t="shared" si="693"/>
        <v>9.3229970162576042E-3</v>
      </c>
      <c r="AG471" s="13">
        <f t="shared" si="694"/>
        <v>1.6980060466628252E-3</v>
      </c>
      <c r="AH471" s="13">
        <f t="shared" si="695"/>
        <v>2.3904599903493438E-4</v>
      </c>
      <c r="AI471" s="13">
        <f t="shared" si="696"/>
        <v>5.2512170032098201E-4</v>
      </c>
      <c r="AJ471" s="13">
        <f t="shared" si="697"/>
        <v>5.7677769396111188E-4</v>
      </c>
      <c r="AK471" s="13">
        <f t="shared" si="698"/>
        <v>4.22343376843566E-4</v>
      </c>
      <c r="AL471" s="13">
        <f t="shared" si="699"/>
        <v>1.113595847235937E-5</v>
      </c>
      <c r="AM471" s="13">
        <f t="shared" si="700"/>
        <v>2.7440002023864207E-2</v>
      </c>
      <c r="AN471" s="13">
        <f t="shared" si="701"/>
        <v>1.4993018642731963E-2</v>
      </c>
      <c r="AO471" s="13">
        <f t="shared" si="702"/>
        <v>4.0960384737911242E-3</v>
      </c>
      <c r="AP471" s="13">
        <f t="shared" si="703"/>
        <v>7.4601526566322801E-4</v>
      </c>
      <c r="AQ471" s="13">
        <f t="shared" si="704"/>
        <v>1.0190433637836424E-4</v>
      </c>
      <c r="AR471" s="13">
        <f t="shared" si="705"/>
        <v>2.6122600988762924E-5</v>
      </c>
      <c r="AS471" s="13">
        <f t="shared" si="706"/>
        <v>5.7384539809934489E-5</v>
      </c>
      <c r="AT471" s="13">
        <f t="shared" si="707"/>
        <v>6.3029432073293332E-5</v>
      </c>
      <c r="AU471" s="13">
        <f t="shared" si="708"/>
        <v>4.6153073291634057E-5</v>
      </c>
      <c r="AV471" s="13">
        <f t="shared" si="709"/>
        <v>2.5346565535279997E-5</v>
      </c>
      <c r="AW471" s="13">
        <f t="shared" si="710"/>
        <v>3.7128596289391151E-7</v>
      </c>
      <c r="AX471" s="13">
        <f t="shared" si="711"/>
        <v>1.0046421035948095E-2</v>
      </c>
      <c r="AY471" s="13">
        <f t="shared" si="712"/>
        <v>5.4892917920963263E-3</v>
      </c>
      <c r="AZ471" s="13">
        <f t="shared" si="713"/>
        <v>1.4996546666199153E-3</v>
      </c>
      <c r="BA471" s="13">
        <f t="shared" si="714"/>
        <v>2.7313348780292897E-4</v>
      </c>
      <c r="BB471" s="13">
        <f t="shared" si="715"/>
        <v>3.730954056619845E-5</v>
      </c>
      <c r="BC471" s="13">
        <f t="shared" si="716"/>
        <v>4.0771326239283089E-6</v>
      </c>
      <c r="BD471" s="13">
        <f t="shared" si="717"/>
        <v>2.3788667075689493E-6</v>
      </c>
      <c r="BE471" s="13">
        <f t="shared" si="718"/>
        <v>5.2257495852629796E-6</v>
      </c>
      <c r="BF471" s="13">
        <f t="shared" si="719"/>
        <v>5.7398043028194114E-6</v>
      </c>
      <c r="BG471" s="13">
        <f t="shared" si="720"/>
        <v>4.2029509064846484E-6</v>
      </c>
      <c r="BH471" s="13">
        <f t="shared" si="721"/>
        <v>2.308196681066694E-6</v>
      </c>
      <c r="BI471" s="13">
        <f t="shared" si="722"/>
        <v>1.0141011945235318E-6</v>
      </c>
      <c r="BJ471" s="14">
        <f t="shared" si="723"/>
        <v>0.74674098754082974</v>
      </c>
      <c r="BK471" s="14">
        <f t="shared" si="724"/>
        <v>0.17363651632787175</v>
      </c>
      <c r="BL471" s="14">
        <f t="shared" si="725"/>
        <v>7.5955035660573073E-2</v>
      </c>
      <c r="BM471" s="14">
        <f t="shared" si="726"/>
        <v>0.50947514877893074</v>
      </c>
      <c r="BN471" s="14">
        <f t="shared" si="727"/>
        <v>0.48311846411899168</v>
      </c>
    </row>
    <row r="472" spans="1:66" x14ac:dyDescent="0.25">
      <c r="A472" t="s">
        <v>24</v>
      </c>
      <c r="B472" t="s">
        <v>286</v>
      </c>
      <c r="C472" t="s">
        <v>185</v>
      </c>
      <c r="D472" s="21">
        <v>44505</v>
      </c>
      <c r="E472" s="10">
        <f>VLOOKUP(A472,home!$A$2:$E$405,3,FALSE)</f>
        <v>1.6263000000000001</v>
      </c>
      <c r="F472" s="10">
        <f>VLOOKUP(B472,home!$B$2:$E$405,3,FALSE)</f>
        <v>1.6181000000000001</v>
      </c>
      <c r="G472" s="10">
        <f>VLOOKUP(C472,away!$B$2:$E$405,4,FALSE)</f>
        <v>1.2621</v>
      </c>
      <c r="H472" s="10">
        <f>VLOOKUP(A472,away!$A$2:$E$405,3,FALSE)</f>
        <v>1.4262999999999999</v>
      </c>
      <c r="I472" s="10">
        <f>VLOOKUP(C472,away!$B$2:$E$405,3,FALSE)</f>
        <v>1.0331999999999999</v>
      </c>
      <c r="J472" s="10">
        <f>VLOOKUP(B472,home!$B$2:$E$405,4,FALSE)</f>
        <v>0.73799999999999999</v>
      </c>
      <c r="K472" s="12">
        <f t="shared" si="672"/>
        <v>3.3212363814630002</v>
      </c>
      <c r="L472" s="12">
        <f t="shared" si="673"/>
        <v>1.0875560320799997</v>
      </c>
      <c r="M472" s="13">
        <f t="shared" si="674"/>
        <v>1.2169865624953022E-2</v>
      </c>
      <c r="N472" s="13">
        <f t="shared" si="675"/>
        <v>4.0419000471109925E-2</v>
      </c>
      <c r="O472" s="13">
        <f t="shared" si="676"/>
        <v>1.3235410770020696E-2</v>
      </c>
      <c r="P472" s="13">
        <f t="shared" si="677"/>
        <v>4.3957927772999957E-2</v>
      </c>
      <c r="Q472" s="13">
        <f t="shared" si="678"/>
        <v>6.7120527433510241E-2</v>
      </c>
      <c r="R472" s="13">
        <f t="shared" si="679"/>
        <v>7.1971254099962995E-3</v>
      </c>
      <c r="S472" s="13">
        <f t="shared" si="680"/>
        <v>3.9694345723388792E-2</v>
      </c>
      <c r="T472" s="13">
        <f t="shared" si="681"/>
        <v>7.2997334486705173E-2</v>
      </c>
      <c r="U472" s="13">
        <f t="shared" si="682"/>
        <v>2.3903354753631523E-2</v>
      </c>
      <c r="V472" s="13">
        <f t="shared" si="683"/>
        <v>1.5930799311808339E-2</v>
      </c>
      <c r="W472" s="13">
        <f t="shared" si="684"/>
        <v>7.4307712551719848E-2</v>
      </c>
      <c r="X472" s="13">
        <f t="shared" si="685"/>
        <v>8.0813801015689635E-2</v>
      </c>
      <c r="Y472" s="13">
        <f t="shared" si="686"/>
        <v>4.3944768384963029E-2</v>
      </c>
      <c r="Z472" s="13">
        <f t="shared" si="687"/>
        <v>2.609092384425906E-3</v>
      </c>
      <c r="AA472" s="13">
        <f t="shared" si="688"/>
        <v>8.6654125497533669E-3</v>
      </c>
      <c r="AB472" s="13">
        <f t="shared" si="689"/>
        <v>1.4389941710313476E-2</v>
      </c>
      <c r="AC472" s="13">
        <f t="shared" si="690"/>
        <v>3.5964084726558525E-3</v>
      </c>
      <c r="AD472" s="13">
        <f t="shared" si="691"/>
        <v>6.1698369587516698E-2</v>
      </c>
      <c r="AE472" s="13">
        <f t="shared" si="692"/>
        <v>6.7100434014404992E-2</v>
      </c>
      <c r="AF472" s="13">
        <f t="shared" si="693"/>
        <v>3.6487740883776064E-2</v>
      </c>
      <c r="AG472" s="13">
        <f t="shared" si="694"/>
        <v>1.3227487565040894E-2</v>
      </c>
      <c r="AH472" s="13">
        <f t="shared" si="695"/>
        <v>7.0938354023409569E-4</v>
      </c>
      <c r="AI472" s="13">
        <f t="shared" si="696"/>
        <v>2.3560304222365008E-3</v>
      </c>
      <c r="AJ472" s="13">
        <f t="shared" si="697"/>
        <v>3.9124669770827514E-3</v>
      </c>
      <c r="AK472" s="13">
        <f t="shared" si="698"/>
        <v>4.3314092218532654E-3</v>
      </c>
      <c r="AL472" s="13">
        <f t="shared" si="699"/>
        <v>5.1961350685438283E-4</v>
      </c>
      <c r="AM472" s="13">
        <f t="shared" si="700"/>
        <v>4.0982973950202166E-2</v>
      </c>
      <c r="AN472" s="13">
        <f t="shared" si="701"/>
        <v>4.457128053211986E-2</v>
      </c>
      <c r="AO472" s="13">
        <f t="shared" si="702"/>
        <v>2.4236882500118403E-2</v>
      </c>
      <c r="AP472" s="13">
        <f t="shared" si="703"/>
        <v>8.7863225872726516E-3</v>
      </c>
      <c r="AQ472" s="13">
        <f t="shared" si="704"/>
        <v>2.3889045323972802E-3</v>
      </c>
      <c r="AR472" s="13">
        <f t="shared" si="705"/>
        <v>1.5429886964797126E-4</v>
      </c>
      <c r="AS472" s="13">
        <f t="shared" si="706"/>
        <v>5.1246301949345915E-4</v>
      </c>
      <c r="AT472" s="13">
        <f t="shared" si="707"/>
        <v>8.5100541224802993E-4</v>
      </c>
      <c r="AU472" s="13">
        <f t="shared" si="708"/>
        <v>9.4213004532669173E-4</v>
      </c>
      <c r="AV472" s="13">
        <f t="shared" si="709"/>
        <v>7.8225914565209845E-4</v>
      </c>
      <c r="AW472" s="13">
        <f t="shared" si="710"/>
        <v>5.2134997734227756E-5</v>
      </c>
      <c r="AX472" s="13">
        <f t="shared" si="711"/>
        <v>2.2685690683993624E-2</v>
      </c>
      <c r="AY472" s="13">
        <f t="shared" si="712"/>
        <v>2.4671959745278318E-2</v>
      </c>
      <c r="AZ472" s="13">
        <f t="shared" si="713"/>
        <v>1.3416069322106183E-2</v>
      </c>
      <c r="BA472" s="13">
        <f t="shared" si="714"/>
        <v>4.8635757060200048E-3</v>
      </c>
      <c r="BB472" s="13">
        <f t="shared" si="715"/>
        <v>1.3223527741399496E-3</v>
      </c>
      <c r="BC472" s="13">
        <f t="shared" si="716"/>
        <v>2.8762654721072484E-4</v>
      </c>
      <c r="BD472" s="13">
        <f t="shared" si="717"/>
        <v>2.7968111071462782E-5</v>
      </c>
      <c r="BE472" s="13">
        <f t="shared" si="718"/>
        <v>9.288870801134032E-5</v>
      </c>
      <c r="BF472" s="13">
        <f t="shared" si="719"/>
        <v>1.5425267823717862E-4</v>
      </c>
      <c r="BG472" s="13">
        <f t="shared" si="720"/>
        <v>1.7076986896647446E-4</v>
      </c>
      <c r="BH472" s="13">
        <f t="shared" si="721"/>
        <v>1.4179177541728111E-4</v>
      </c>
      <c r="BI472" s="13">
        <f t="shared" si="722"/>
        <v>9.4184800621621034E-5</v>
      </c>
      <c r="BJ472" s="14">
        <f t="shared" si="723"/>
        <v>0.74633081527529554</v>
      </c>
      <c r="BK472" s="14">
        <f t="shared" si="724"/>
        <v>0.14054092015793868</v>
      </c>
      <c r="BL472" s="14">
        <f t="shared" si="725"/>
        <v>8.2624547789815581E-2</v>
      </c>
      <c r="BM472" s="14">
        <f t="shared" si="726"/>
        <v>0.76338569337734163</v>
      </c>
      <c r="BN472" s="14">
        <f t="shared" si="727"/>
        <v>0.18409985748259011</v>
      </c>
    </row>
    <row r="473" spans="1:66" x14ac:dyDescent="0.25">
      <c r="A473" t="s">
        <v>32</v>
      </c>
      <c r="B473" t="s">
        <v>310</v>
      </c>
      <c r="C473" t="s">
        <v>34</v>
      </c>
      <c r="D473" s="21">
        <v>44505</v>
      </c>
      <c r="E473" s="10">
        <f>VLOOKUP(A473,home!$A$2:$E$405,3,FALSE)</f>
        <v>1.268</v>
      </c>
      <c r="F473" s="10">
        <f>VLOOKUP(B473,home!$B$2:$E$405,3,FALSE)</f>
        <v>1.2061999999999999</v>
      </c>
      <c r="G473" s="10">
        <f>VLOOKUP(C473,away!$B$2:$E$405,4,FALSE)</f>
        <v>1.0206</v>
      </c>
      <c r="H473" s="10">
        <f>VLOOKUP(A473,away!$A$2:$E$405,3,FALSE)</f>
        <v>1.1471</v>
      </c>
      <c r="I473" s="10">
        <f>VLOOKUP(C473,away!$B$2:$E$405,3,FALSE)</f>
        <v>0.66659999999999997</v>
      </c>
      <c r="J473" s="10">
        <f>VLOOKUP(B473,home!$B$2:$E$405,4,FALSE)</f>
        <v>0.82050000000000001</v>
      </c>
      <c r="K473" s="12">
        <f t="shared" si="672"/>
        <v>1.5609685089599998</v>
      </c>
      <c r="L473" s="12">
        <f t="shared" si="673"/>
        <v>0.62740095363000004</v>
      </c>
      <c r="M473" s="13">
        <f t="shared" si="674"/>
        <v>0.11209938191750593</v>
      </c>
      <c r="N473" s="13">
        <f t="shared" si="675"/>
        <v>0.1749836050471068</v>
      </c>
      <c r="O473" s="13">
        <f t="shared" si="676"/>
        <v>7.0331259116376804E-2</v>
      </c>
      <c r="P473" s="13">
        <f t="shared" si="677"/>
        <v>0.10978488067617009</v>
      </c>
      <c r="Q473" s="13">
        <f t="shared" si="678"/>
        <v>0.13657194853141391</v>
      </c>
      <c r="R473" s="13">
        <f t="shared" si="679"/>
        <v>2.206294951980672E-2</v>
      </c>
      <c r="S473" s="13">
        <f t="shared" si="680"/>
        <v>2.6879541659628685E-2</v>
      </c>
      <c r="T473" s="13">
        <f t="shared" si="681"/>
        <v>8.5685370747716372E-2</v>
      </c>
      <c r="U473" s="13">
        <f t="shared" si="682"/>
        <v>3.4439569415192439E-2</v>
      </c>
      <c r="V473" s="13">
        <f t="shared" si="683"/>
        <v>2.9249514763447408E-3</v>
      </c>
      <c r="W473" s="13">
        <f t="shared" si="684"/>
        <v>7.1061503621614328E-2</v>
      </c>
      <c r="X473" s="13">
        <f t="shared" si="685"/>
        <v>4.4584055138582525E-2</v>
      </c>
      <c r="Y473" s="13">
        <f t="shared" si="686"/>
        <v>1.3986039355319592E-2</v>
      </c>
      <c r="Z473" s="13">
        <f t="shared" si="687"/>
        <v>4.6141051895390956E-3</v>
      </c>
      <c r="AA473" s="13">
        <f t="shared" si="688"/>
        <v>7.2024728978994403E-3</v>
      </c>
      <c r="AB473" s="13">
        <f t="shared" si="689"/>
        <v>5.6214166901294499E-3</v>
      </c>
      <c r="AC473" s="13">
        <f t="shared" si="690"/>
        <v>1.7903502416855669E-4</v>
      </c>
      <c r="AD473" s="13">
        <f t="shared" si="691"/>
        <v>2.7731192338171749E-2</v>
      </c>
      <c r="AE473" s="13">
        <f t="shared" si="692"/>
        <v>1.7398576518265908E-2</v>
      </c>
      <c r="AF473" s="13">
        <f t="shared" si="693"/>
        <v>5.4579417496822781E-3</v>
      </c>
      <c r="AG473" s="13">
        <f t="shared" si="694"/>
        <v>1.1414392862025508E-3</v>
      </c>
      <c r="AH473" s="13">
        <f t="shared" si="695"/>
        <v>7.2372349901649014E-4</v>
      </c>
      <c r="AI473" s="13">
        <f t="shared" si="696"/>
        <v>1.1297095911590846E-3</v>
      </c>
      <c r="AJ473" s="13">
        <f t="shared" si="697"/>
        <v>8.8172054803470378E-4</v>
      </c>
      <c r="AK473" s="13">
        <f t="shared" si="698"/>
        <v>4.5877933639504168E-4</v>
      </c>
      <c r="AL473" s="13">
        <f t="shared" si="699"/>
        <v>7.0135404598982049E-6</v>
      </c>
      <c r="AM473" s="13">
        <f t="shared" si="700"/>
        <v>8.6575035911597813E-3</v>
      </c>
      <c r="AN473" s="13">
        <f t="shared" si="701"/>
        <v>5.4317260091487967E-3</v>
      </c>
      <c r="AO473" s="13">
        <f t="shared" si="702"/>
        <v>1.7039350389984149E-3</v>
      </c>
      <c r="AP473" s="13">
        <f t="shared" si="703"/>
        <v>3.5635015613039221E-4</v>
      </c>
      <c r="AQ473" s="13">
        <f t="shared" si="704"/>
        <v>5.5893606945601873E-5</v>
      </c>
      <c r="AR473" s="13">
        <f t="shared" si="705"/>
        <v>9.08129626894773E-5</v>
      </c>
      <c r="AS473" s="13">
        <f t="shared" si="706"/>
        <v>1.417561749636335E-4</v>
      </c>
      <c r="AT473" s="13">
        <f t="shared" si="707"/>
        <v>1.1063846253442793E-4</v>
      </c>
      <c r="AU473" s="13">
        <f t="shared" si="708"/>
        <v>5.7567718631997571E-5</v>
      </c>
      <c r="AV473" s="13">
        <f t="shared" si="709"/>
        <v>2.2465348979304526E-5</v>
      </c>
      <c r="AW473" s="13">
        <f t="shared" si="710"/>
        <v>1.9079813359870178E-7</v>
      </c>
      <c r="AX473" s="13">
        <f t="shared" si="711"/>
        <v>2.2523484120014212E-3</v>
      </c>
      <c r="AY473" s="13">
        <f t="shared" si="712"/>
        <v>1.4131255415967079E-3</v>
      </c>
      <c r="AZ473" s="13">
        <f t="shared" si="713"/>
        <v>4.4329815619834241E-4</v>
      </c>
      <c r="BA473" s="13">
        <f t="shared" si="714"/>
        <v>9.2708561980420242E-5</v>
      </c>
      <c r="BB473" s="13">
        <f t="shared" si="715"/>
        <v>1.4541360049045405E-5</v>
      </c>
      <c r="BC473" s="13">
        <f t="shared" si="716"/>
        <v>1.8246526323696551E-6</v>
      </c>
      <c r="BD473" s="13">
        <f t="shared" si="717"/>
        <v>9.4960232322239384E-6</v>
      </c>
      <c r="BE473" s="13">
        <f t="shared" si="718"/>
        <v>1.482299322585412E-5</v>
      </c>
      <c r="BF473" s="13">
        <f t="shared" si="719"/>
        <v>1.1569112817042843E-5</v>
      </c>
      <c r="BG473" s="13">
        <f t="shared" si="720"/>
        <v>6.0196735946697954E-6</v>
      </c>
      <c r="BH473" s="13">
        <f t="shared" si="721"/>
        <v>2.3491302288743998E-6</v>
      </c>
      <c r="BI473" s="13">
        <f t="shared" si="722"/>
        <v>7.3338366214378656E-7</v>
      </c>
      <c r="BJ473" s="14">
        <f t="shared" si="723"/>
        <v>0.5990249274209174</v>
      </c>
      <c r="BK473" s="14">
        <f t="shared" si="724"/>
        <v>0.25328792983587461</v>
      </c>
      <c r="BL473" s="14">
        <f t="shared" si="725"/>
        <v>0.14331983159856979</v>
      </c>
      <c r="BM473" s="14">
        <f t="shared" si="726"/>
        <v>0.37299983449305768</v>
      </c>
      <c r="BN473" s="14">
        <f t="shared" si="727"/>
        <v>0.62583402480838035</v>
      </c>
    </row>
    <row r="474" spans="1:66" x14ac:dyDescent="0.25">
      <c r="A474" t="s">
        <v>32</v>
      </c>
      <c r="B474" t="s">
        <v>211</v>
      </c>
      <c r="C474" t="s">
        <v>331</v>
      </c>
      <c r="D474" s="21">
        <v>44505</v>
      </c>
      <c r="E474" s="10">
        <f>VLOOKUP(A474,home!$A$2:$E$405,3,FALSE)</f>
        <v>1.268</v>
      </c>
      <c r="F474" s="10">
        <f>VLOOKUP(B474,home!$B$2:$E$405,3,FALSE)</f>
        <v>0.83499999999999996</v>
      </c>
      <c r="G474" s="10">
        <f>VLOOKUP(C474,away!$B$2:$E$405,4,FALSE)</f>
        <v>0.78859999999999997</v>
      </c>
      <c r="H474" s="10">
        <f>VLOOKUP(A474,away!$A$2:$E$405,3,FALSE)</f>
        <v>1.1471</v>
      </c>
      <c r="I474" s="10">
        <f>VLOOKUP(C474,away!$B$2:$E$405,3,FALSE)</f>
        <v>0.51280000000000003</v>
      </c>
      <c r="J474" s="10">
        <f>VLOOKUP(B474,home!$B$2:$E$405,4,FALSE)</f>
        <v>1.0769</v>
      </c>
      <c r="K474" s="12">
        <f t="shared" si="672"/>
        <v>0.83495390800000002</v>
      </c>
      <c r="L474" s="12">
        <f t="shared" si="673"/>
        <v>0.63346798847200003</v>
      </c>
      <c r="M474" s="13">
        <f t="shared" si="674"/>
        <v>0.23028861786118904</v>
      </c>
      <c r="N474" s="13">
        <f t="shared" si="675"/>
        <v>0.19228038145111839</v>
      </c>
      <c r="O474" s="13">
        <f t="shared" si="676"/>
        <v>0.14588046752452449</v>
      </c>
      <c r="P474" s="13">
        <f t="shared" si="677"/>
        <v>0.12180346646046881</v>
      </c>
      <c r="Q474" s="13">
        <f t="shared" si="678"/>
        <v>8.0272627962170981E-2</v>
      </c>
      <c r="R474" s="13">
        <f t="shared" si="679"/>
        <v>4.620530316005772E-2</v>
      </c>
      <c r="S474" s="13">
        <f t="shared" si="680"/>
        <v>1.6105968001780799E-2</v>
      </c>
      <c r="T474" s="13">
        <f t="shared" si="681"/>
        <v>5.0850140164557675E-2</v>
      </c>
      <c r="U474" s="13">
        <f t="shared" si="682"/>
        <v>3.8579298443814941E-2</v>
      </c>
      <c r="V474" s="13">
        <f t="shared" si="683"/>
        <v>9.4652371037614084E-4</v>
      </c>
      <c r="W474" s="13">
        <f t="shared" si="684"/>
        <v>2.234131480748159E-2</v>
      </c>
      <c r="X474" s="13">
        <f t="shared" si="685"/>
        <v>1.4152507750915068E-2</v>
      </c>
      <c r="Y474" s="13">
        <f t="shared" si="686"/>
        <v>4.4825803084032776E-3</v>
      </c>
      <c r="Z474" s="13">
        <f t="shared" si="687"/>
        <v>9.7565268165135718E-3</v>
      </c>
      <c r="AA474" s="13">
        <f t="shared" si="688"/>
        <v>8.1462501939548061E-3</v>
      </c>
      <c r="AB474" s="13">
        <f t="shared" si="689"/>
        <v>3.4008717174941611E-3</v>
      </c>
      <c r="AC474" s="13">
        <f t="shared" si="690"/>
        <v>3.1289504796631963E-5</v>
      </c>
      <c r="AD474" s="13">
        <f t="shared" si="691"/>
        <v>4.6634920270912528E-3</v>
      </c>
      <c r="AE474" s="13">
        <f t="shared" si="692"/>
        <v>2.9541729136567055E-3</v>
      </c>
      <c r="AF474" s="13">
        <f t="shared" si="693"/>
        <v>9.3568698660629018E-4</v>
      </c>
      <c r="AG474" s="13">
        <f t="shared" si="694"/>
        <v>1.9757591774830464E-4</v>
      </c>
      <c r="AH474" s="13">
        <f t="shared" si="695"/>
        <v>1.5451118542324945E-3</v>
      </c>
      <c r="AI474" s="13">
        <f t="shared" si="696"/>
        <v>1.2900971809885475E-3</v>
      </c>
      <c r="AJ474" s="13">
        <f t="shared" si="697"/>
        <v>5.3858584148308542E-4</v>
      </c>
      <c r="AK474" s="13">
        <f t="shared" si="698"/>
        <v>1.4989811771325696E-4</v>
      </c>
      <c r="AL474" s="13">
        <f t="shared" si="699"/>
        <v>6.6198150537487699E-7</v>
      </c>
      <c r="AM474" s="13">
        <f t="shared" si="700"/>
        <v>7.7876017858933709E-4</v>
      </c>
      <c r="AN474" s="13">
        <f t="shared" si="701"/>
        <v>4.9331964383308275E-4</v>
      </c>
      <c r="AO474" s="13">
        <f t="shared" si="702"/>
        <v>1.5625110122633319E-4</v>
      </c>
      <c r="AP474" s="13">
        <f t="shared" si="703"/>
        <v>3.2993356930126725E-5</v>
      </c>
      <c r="AQ474" s="13">
        <f t="shared" si="704"/>
        <v>5.2250588618665231E-6</v>
      </c>
      <c r="AR474" s="13">
        <f t="shared" si="705"/>
        <v>1.957557796529801E-4</v>
      </c>
      <c r="AS474" s="13">
        <f t="shared" si="706"/>
        <v>1.6344705323484261E-4</v>
      </c>
      <c r="AT474" s="13">
        <f t="shared" si="707"/>
        <v>6.8235377924757921E-5</v>
      </c>
      <c r="AU474" s="13">
        <f t="shared" si="708"/>
        <v>1.8991131820711192E-5</v>
      </c>
      <c r="AV474" s="13">
        <f t="shared" si="709"/>
        <v>3.96417993276149E-6</v>
      </c>
      <c r="AW474" s="13">
        <f t="shared" si="710"/>
        <v>9.7259163590560258E-9</v>
      </c>
      <c r="AX474" s="13">
        <f t="shared" si="711"/>
        <v>1.0837147575132412E-4</v>
      </c>
      <c r="AY474" s="13">
        <f t="shared" si="712"/>
        <v>6.8649860751933406E-5</v>
      </c>
      <c r="AZ474" s="13">
        <f t="shared" si="713"/>
        <v>2.1743744599705077E-5</v>
      </c>
      <c r="BA474" s="13">
        <f t="shared" si="714"/>
        <v>4.5913220511413631E-6</v>
      </c>
      <c r="BB474" s="13">
        <f t="shared" si="715"/>
        <v>7.2711388604091409E-7</v>
      </c>
      <c r="BC474" s="13">
        <f t="shared" si="716"/>
        <v>9.212067415607939E-8</v>
      </c>
      <c r="BD474" s="13">
        <f t="shared" si="717"/>
        <v>2.0667503328090223E-5</v>
      </c>
      <c r="BE474" s="13">
        <f t="shared" si="718"/>
        <v>1.7256412672391937E-5</v>
      </c>
      <c r="BF474" s="13">
        <f t="shared" si="719"/>
        <v>7.2041545994371848E-6</v>
      </c>
      <c r="BG474" s="13">
        <f t="shared" si="720"/>
        <v>2.0050456788787511E-6</v>
      </c>
      <c r="BH474" s="13">
        <f t="shared" si="721"/>
        <v>4.1853018132458143E-7</v>
      </c>
      <c r="BI474" s="13">
        <f t="shared" si="722"/>
        <v>6.9890682102581604E-8</v>
      </c>
      <c r="BJ474" s="14">
        <f t="shared" si="723"/>
        <v>0.37480120526690464</v>
      </c>
      <c r="BK474" s="14">
        <f t="shared" si="724"/>
        <v>0.36924517738086876</v>
      </c>
      <c r="BL474" s="14">
        <f t="shared" si="725"/>
        <v>0.24623389909397181</v>
      </c>
      <c r="BM474" s="14">
        <f t="shared" si="726"/>
        <v>0.18323730400389363</v>
      </c>
      <c r="BN474" s="14">
        <f t="shared" si="727"/>
        <v>0.81673086441952925</v>
      </c>
    </row>
    <row r="475" spans="1:66" x14ac:dyDescent="0.25">
      <c r="A475" t="s">
        <v>32</v>
      </c>
      <c r="B475" t="s">
        <v>308</v>
      </c>
      <c r="C475" t="s">
        <v>36</v>
      </c>
      <c r="D475" s="21">
        <v>44505</v>
      </c>
      <c r="E475" s="10">
        <f>VLOOKUP(A475,home!$A$2:$E$405,3,FALSE)</f>
        <v>1.268</v>
      </c>
      <c r="F475" s="10">
        <f>VLOOKUP(B475,home!$B$2:$E$405,3,FALSE)</f>
        <v>0.88139999999999996</v>
      </c>
      <c r="G475" s="10">
        <f>VLOOKUP(C475,away!$B$2:$E$405,4,FALSE)</f>
        <v>0.55669999999999997</v>
      </c>
      <c r="H475" s="10">
        <f>VLOOKUP(A475,away!$A$2:$E$405,3,FALSE)</f>
        <v>1.1471</v>
      </c>
      <c r="I475" s="10">
        <f>VLOOKUP(C475,away!$B$2:$E$405,3,FALSE)</f>
        <v>1.9486000000000001</v>
      </c>
      <c r="J475" s="10">
        <f>VLOOKUP(B475,home!$B$2:$E$405,4,FALSE)</f>
        <v>1.5384</v>
      </c>
      <c r="K475" s="12">
        <f t="shared" si="672"/>
        <v>0.6221763818399999</v>
      </c>
      <c r="L475" s="12">
        <f t="shared" si="673"/>
        <v>3.4386917699040001</v>
      </c>
      <c r="M475" s="13">
        <f t="shared" si="674"/>
        <v>1.7234050847622976E-2</v>
      </c>
      <c r="N475" s="13">
        <f t="shared" si="675"/>
        <v>1.0722619400820648E-2</v>
      </c>
      <c r="O475" s="13">
        <f t="shared" si="676"/>
        <v>5.9262588811828186E-2</v>
      </c>
      <c r="P475" s="13">
        <f t="shared" si="677"/>
        <v>3.6871783085414923E-2</v>
      </c>
      <c r="Q475" s="13">
        <f t="shared" si="678"/>
        <v>3.3356802713249887E-3</v>
      </c>
      <c r="R475" s="13">
        <f t="shared" si="679"/>
        <v>0.10189288820521925</v>
      </c>
      <c r="S475" s="13">
        <f t="shared" si="680"/>
        <v>1.9721544283441118E-2</v>
      </c>
      <c r="T475" s="13">
        <f t="shared" si="681"/>
        <v>1.147037629603638E-2</v>
      </c>
      <c r="U475" s="13">
        <f t="shared" si="682"/>
        <v>6.3395348518750921E-2</v>
      </c>
      <c r="V475" s="13">
        <f t="shared" si="683"/>
        <v>4.6881897378483585E-3</v>
      </c>
      <c r="W475" s="13">
        <f t="shared" si="684"/>
        <v>6.9179382739601705E-4</v>
      </c>
      <c r="X475" s="13">
        <f t="shared" si="685"/>
        <v>2.3788657407370723E-3</v>
      </c>
      <c r="Y475" s="13">
        <f t="shared" si="686"/>
        <v>4.0900930221895769E-3</v>
      </c>
      <c r="Z475" s="13">
        <f t="shared" si="687"/>
        <v>0.11679274536101192</v>
      </c>
      <c r="AA475" s="13">
        <f t="shared" si="688"/>
        <v>7.2665687733874829E-2</v>
      </c>
      <c r="AB475" s="13">
        <f t="shared" si="689"/>
        <v>2.2605437339088749E-2</v>
      </c>
      <c r="AC475" s="13">
        <f t="shared" si="690"/>
        <v>6.2689090265832304E-4</v>
      </c>
      <c r="AD475" s="13">
        <f t="shared" si="691"/>
        <v>1.0760444512712481E-4</v>
      </c>
      <c r="AE475" s="13">
        <f t="shared" si="692"/>
        <v>3.7001851986373068E-4</v>
      </c>
      <c r="AF475" s="13">
        <f t="shared" si="693"/>
        <v>6.3618981948373532E-4</v>
      </c>
      <c r="AG475" s="13">
        <f t="shared" si="694"/>
        <v>7.2922023211847726E-4</v>
      </c>
      <c r="AH475" s="13">
        <f t="shared" si="695"/>
        <v>0.10040356306435132</v>
      </c>
      <c r="AI475" s="13">
        <f t="shared" si="696"/>
        <v>6.2468725591222359E-2</v>
      </c>
      <c r="AJ475" s="13">
        <f t="shared" si="697"/>
        <v>1.9433282833251263E-2</v>
      </c>
      <c r="AK475" s="13">
        <f t="shared" si="698"/>
        <v>4.0303098668218853E-3</v>
      </c>
      <c r="AL475" s="13">
        <f t="shared" si="699"/>
        <v>5.3648641484020571E-5</v>
      </c>
      <c r="AM475" s="13">
        <f t="shared" si="700"/>
        <v>1.3389788867819065E-5</v>
      </c>
      <c r="AN475" s="13">
        <f t="shared" si="701"/>
        <v>4.6043356780521623E-5</v>
      </c>
      <c r="AO475" s="13">
        <f t="shared" si="702"/>
        <v>7.916445600996662E-5</v>
      </c>
      <c r="AP475" s="13">
        <f t="shared" si="703"/>
        <v>9.074072111679982E-5</v>
      </c>
      <c r="AQ475" s="13">
        <f t="shared" si="704"/>
        <v>7.8007342724873411E-5</v>
      </c>
      <c r="AR475" s="13">
        <f t="shared" si="705"/>
        <v>6.9051381195684408E-2</v>
      </c>
      <c r="AS475" s="13">
        <f t="shared" si="706"/>
        <v>4.2962138513385539E-2</v>
      </c>
      <c r="AT475" s="13">
        <f t="shared" si="707"/>
        <v>1.3365013948183561E-2</v>
      </c>
      <c r="AU475" s="13">
        <f t="shared" si="708"/>
        <v>2.7717986738406606E-3</v>
      </c>
      <c r="AV475" s="13">
        <f t="shared" si="709"/>
        <v>4.3113691751977298E-4</v>
      </c>
      <c r="AW475" s="13">
        <f t="shared" si="710"/>
        <v>3.1883280391240901E-6</v>
      </c>
      <c r="AX475" s="13">
        <f t="shared" si="711"/>
        <v>1.388468398563529E-6</v>
      </c>
      <c r="AY475" s="13">
        <f t="shared" si="712"/>
        <v>4.774514854912194E-6</v>
      </c>
      <c r="AZ475" s="13">
        <f t="shared" si="713"/>
        <v>8.2090424684354783E-6</v>
      </c>
      <c r="BA475" s="13">
        <f t="shared" si="714"/>
        <v>9.4094555916671645E-6</v>
      </c>
      <c r="BB475" s="13">
        <f t="shared" si="715"/>
        <v>8.0890543755857618E-6</v>
      </c>
      <c r="BC475" s="13">
        <f t="shared" si="716"/>
        <v>5.5631529415265392E-6</v>
      </c>
      <c r="BD475" s="13">
        <f t="shared" si="717"/>
        <v>3.9574402703017306E-2</v>
      </c>
      <c r="BE475" s="13">
        <f t="shared" si="718"/>
        <v>2.462225868724242E-2</v>
      </c>
      <c r="BF475" s="13">
        <f t="shared" si="719"/>
        <v>7.6596939113784965E-3</v>
      </c>
      <c r="BG475" s="13">
        <f t="shared" si="720"/>
        <v>1.5885602145944502E-3</v>
      </c>
      <c r="BH475" s="13">
        <f t="shared" si="721"/>
        <v>2.4709116166283721E-4</v>
      </c>
      <c r="BI475" s="13">
        <f t="shared" si="722"/>
        <v>3.0746856989605311E-5</v>
      </c>
      <c r="BJ475" s="14">
        <f t="shared" si="723"/>
        <v>3.4877240929228427E-2</v>
      </c>
      <c r="BK475" s="14">
        <f t="shared" si="724"/>
        <v>7.9200882013324647E-2</v>
      </c>
      <c r="BL475" s="14">
        <f t="shared" si="725"/>
        <v>0.70846205474790791</v>
      </c>
      <c r="BM475" s="14">
        <f t="shared" si="726"/>
        <v>0.71001172624242603</v>
      </c>
      <c r="BN475" s="14">
        <f t="shared" si="727"/>
        <v>0.22931961062223097</v>
      </c>
    </row>
    <row r="476" spans="1:66" x14ac:dyDescent="0.25">
      <c r="A476" t="s">
        <v>32</v>
      </c>
      <c r="B476" t="s">
        <v>33</v>
      </c>
      <c r="C476" t="s">
        <v>212</v>
      </c>
      <c r="D476" s="21">
        <v>44505</v>
      </c>
      <c r="E476" s="10">
        <f>VLOOKUP(A476,home!$A$2:$E$405,3,FALSE)</f>
        <v>1.268</v>
      </c>
      <c r="F476" s="10">
        <f>VLOOKUP(B476,home!$B$2:$E$405,3,FALSE)</f>
        <v>1.5772999999999999</v>
      </c>
      <c r="G476" s="10">
        <f>VLOOKUP(C476,away!$B$2:$E$405,4,FALSE)</f>
        <v>1.2525999999999999</v>
      </c>
      <c r="H476" s="10">
        <f>VLOOKUP(A476,away!$A$2:$E$405,3,FALSE)</f>
        <v>1.1471</v>
      </c>
      <c r="I476" s="10">
        <f>VLOOKUP(C476,away!$B$2:$E$405,3,FALSE)</f>
        <v>1.1282000000000001</v>
      </c>
      <c r="J476" s="10">
        <f>VLOOKUP(B476,home!$B$2:$E$405,4,FALSE)</f>
        <v>0.51280000000000003</v>
      </c>
      <c r="K476" s="12">
        <f t="shared" si="672"/>
        <v>2.5052205426399996</v>
      </c>
      <c r="L476" s="12">
        <f t="shared" si="673"/>
        <v>0.66364433521600008</v>
      </c>
      <c r="M476" s="13">
        <f t="shared" si="674"/>
        <v>4.2051304188661348E-2</v>
      </c>
      <c r="N476" s="13">
        <f t="shared" si="675"/>
        <v>0.10534779109823784</v>
      </c>
      <c r="O476" s="13">
        <f t="shared" si="676"/>
        <v>2.7907109813249956E-2</v>
      </c>
      <c r="P476" s="13">
        <f t="shared" si="677"/>
        <v>6.9913464789864099E-2</v>
      </c>
      <c r="Q476" s="13">
        <f t="shared" si="678"/>
        <v>0.1319597251905264</v>
      </c>
      <c r="R476" s="13">
        <f t="shared" si="679"/>
        <v>9.2601976699070894E-3</v>
      </c>
      <c r="S476" s="13">
        <f t="shared" si="680"/>
        <v>2.905910204945281E-2</v>
      </c>
      <c r="T476" s="13">
        <f t="shared" si="681"/>
        <v>8.7574324099352965E-2</v>
      </c>
      <c r="U476" s="13">
        <f t="shared" si="682"/>
        <v>2.3198837431558293E-2</v>
      </c>
      <c r="V476" s="13">
        <f t="shared" si="683"/>
        <v>5.3681054267655254E-3</v>
      </c>
      <c r="W476" s="13">
        <f t="shared" si="684"/>
        <v>0.1101960714494786</v>
      </c>
      <c r="X476" s="13">
        <f t="shared" si="685"/>
        <v>7.3130998580504064E-2</v>
      </c>
      <c r="Y476" s="13">
        <f t="shared" si="686"/>
        <v>2.4266486468320431E-2</v>
      </c>
      <c r="Z476" s="13">
        <f t="shared" si="687"/>
        <v>2.0484925755380815E-3</v>
      </c>
      <c r="AA476" s="13">
        <f t="shared" si="688"/>
        <v>5.131925681683522E-3</v>
      </c>
      <c r="AB476" s="13">
        <f t="shared" si="689"/>
        <v>6.428302820527673E-3</v>
      </c>
      <c r="AC476" s="13">
        <f t="shared" si="690"/>
        <v>5.5780500894019535E-4</v>
      </c>
      <c r="AD476" s="13">
        <f t="shared" si="691"/>
        <v>6.9016365478364719E-2</v>
      </c>
      <c r="AE476" s="13">
        <f t="shared" si="692"/>
        <v>4.580231998691385E-2</v>
      </c>
      <c r="AF476" s="13">
        <f t="shared" si="693"/>
        <v>1.5198225099532977E-2</v>
      </c>
      <c r="AG476" s="13">
        <f t="shared" si="694"/>
        <v>3.3620719975475635E-3</v>
      </c>
      <c r="AH476" s="13">
        <f t="shared" si="695"/>
        <v>3.3986762337197035E-4</v>
      </c>
      <c r="AI476" s="13">
        <f t="shared" si="696"/>
        <v>8.5144335184969447E-4</v>
      </c>
      <c r="AJ476" s="13">
        <f t="shared" si="697"/>
        <v>1.0665266879740561E-3</v>
      </c>
      <c r="AK476" s="13">
        <f t="shared" si="698"/>
        <v>8.9062818932880217E-4</v>
      </c>
      <c r="AL476" s="13">
        <f t="shared" si="699"/>
        <v>3.7095715916145671E-5</v>
      </c>
      <c r="AM476" s="13">
        <f t="shared" si="700"/>
        <v>3.4580243314949875E-2</v>
      </c>
      <c r="AN476" s="13">
        <f t="shared" si="701"/>
        <v>2.2948982586357441E-2</v>
      </c>
      <c r="AO476" s="13">
        <f t="shared" si="702"/>
        <v>7.6149811462033722E-3</v>
      </c>
      <c r="AP476" s="13">
        <f t="shared" si="703"/>
        <v>1.6845463668181708E-3</v>
      </c>
      <c r="AQ476" s="13">
        <f t="shared" si="704"/>
        <v>2.7948491343689322E-4</v>
      </c>
      <c r="AR476" s="13">
        <f t="shared" si="705"/>
        <v>4.5110244594826645E-5</v>
      </c>
      <c r="AS476" s="13">
        <f t="shared" si="706"/>
        <v>1.1301111144247469E-4</v>
      </c>
      <c r="AT476" s="13">
        <f t="shared" si="707"/>
        <v>1.4155887896613302E-4</v>
      </c>
      <c r="AU476" s="13">
        <f t="shared" si="708"/>
        <v>1.1821207052634858E-4</v>
      </c>
      <c r="AV476" s="13">
        <f t="shared" si="709"/>
        <v>7.4036826867654215E-5</v>
      </c>
      <c r="AW476" s="13">
        <f t="shared" si="710"/>
        <v>1.7131784869016948E-6</v>
      </c>
      <c r="AX476" s="13">
        <f t="shared" si="711"/>
        <v>1.443852265368367E-2</v>
      </c>
      <c r="AY476" s="13">
        <f t="shared" si="712"/>
        <v>9.5820437680050573E-3</v>
      </c>
      <c r="AZ476" s="13">
        <f t="shared" si="713"/>
        <v>3.1795345332141659E-3</v>
      </c>
      <c r="BA476" s="13">
        <f t="shared" si="714"/>
        <v>7.0336002719707694E-4</v>
      </c>
      <c r="BB476" s="13">
        <f t="shared" si="715"/>
        <v>1.1669522441667792E-4</v>
      </c>
      <c r="BC476" s="13">
        <f t="shared" si="716"/>
        <v>1.5488824926177634E-5</v>
      </c>
      <c r="BD476" s="13">
        <f t="shared" si="717"/>
        <v>4.9895263809274814E-6</v>
      </c>
      <c r="BE476" s="13">
        <f t="shared" si="718"/>
        <v>1.2499863987543735E-5</v>
      </c>
      <c r="BF476" s="13">
        <f t="shared" si="719"/>
        <v>1.5657458020900259E-5</v>
      </c>
      <c r="BG476" s="13">
        <f t="shared" si="720"/>
        <v>1.307512849316092E-5</v>
      </c>
      <c r="BH476" s="13">
        <f t="shared" si="721"/>
        <v>8.1890201246810785E-6</v>
      </c>
      <c r="BI476" s="13">
        <f t="shared" si="722"/>
        <v>4.1030602880886815E-6</v>
      </c>
      <c r="BJ476" s="14">
        <f t="shared" si="723"/>
        <v>0.7609982628079881</v>
      </c>
      <c r="BK476" s="14">
        <f t="shared" si="724"/>
        <v>0.15656892094760519</v>
      </c>
      <c r="BL476" s="14">
        <f t="shared" si="725"/>
        <v>7.5625282459143822E-2</v>
      </c>
      <c r="BM476" s="14">
        <f t="shared" si="726"/>
        <v>0.59922103545031025</v>
      </c>
      <c r="BN476" s="14">
        <f t="shared" si="727"/>
        <v>0.38643959275044676</v>
      </c>
    </row>
    <row r="477" spans="1:66" x14ac:dyDescent="0.25">
      <c r="A477" t="s">
        <v>340</v>
      </c>
      <c r="B477" t="s">
        <v>405</v>
      </c>
      <c r="C477" t="s">
        <v>361</v>
      </c>
      <c r="D477" s="21">
        <v>44505</v>
      </c>
      <c r="E477" s="10">
        <f>VLOOKUP(A477,home!$A$2:$E$405,3,FALSE)</f>
        <v>1.3684000000000001</v>
      </c>
      <c r="F477" s="10">
        <f>VLOOKUP(B477,home!$B$2:$E$405,3,FALSE)</f>
        <v>0.80769999999999997</v>
      </c>
      <c r="G477" s="10">
        <f>VLOOKUP(C477,away!$B$2:$E$405,4,FALSE)</f>
        <v>1.0769</v>
      </c>
      <c r="H477" s="10">
        <f>VLOOKUP(A477,away!$A$2:$E$405,3,FALSE)</f>
        <v>1.1395</v>
      </c>
      <c r="I477" s="10">
        <f>VLOOKUP(C477,away!$B$2:$E$405,3,FALSE)</f>
        <v>0.87760000000000005</v>
      </c>
      <c r="J477" s="10">
        <f>VLOOKUP(B477,home!$B$2:$E$405,4,FALSE)</f>
        <v>1.0623</v>
      </c>
      <c r="K477" s="12">
        <f t="shared" si="672"/>
        <v>1.1902509186920001</v>
      </c>
      <c r="L477" s="12">
        <f t="shared" si="673"/>
        <v>1.0623267699600001</v>
      </c>
      <c r="M477" s="13">
        <f t="shared" si="674"/>
        <v>0.10512788803756219</v>
      </c>
      <c r="N477" s="13">
        <f t="shared" si="675"/>
        <v>0.12512856531685812</v>
      </c>
      <c r="O477" s="13">
        <f t="shared" si="676"/>
        <v>0.11168016973165998</v>
      </c>
      <c r="P477" s="13">
        <f t="shared" si="677"/>
        <v>0.13292742462278678</v>
      </c>
      <c r="Q477" s="13">
        <f t="shared" si="678"/>
        <v>7.4467194911501167E-2</v>
      </c>
      <c r="R477" s="13">
        <f t="shared" si="679"/>
        <v>5.932041698980945E-2</v>
      </c>
      <c r="S477" s="13">
        <f t="shared" si="680"/>
        <v>4.2019535792760528E-2</v>
      </c>
      <c r="T477" s="13">
        <f t="shared" si="681"/>
        <v>7.910849463831679E-2</v>
      </c>
      <c r="U477" s="13">
        <f t="shared" si="682"/>
        <v>7.0606180819313219E-2</v>
      </c>
      <c r="V477" s="13">
        <f t="shared" si="683"/>
        <v>5.9034432368707491E-3</v>
      </c>
      <c r="W477" s="13">
        <f t="shared" si="684"/>
        <v>2.9544882385276829E-2</v>
      </c>
      <c r="X477" s="13">
        <f t="shared" si="685"/>
        <v>3.138631947319924E-2</v>
      </c>
      <c r="Y477" s="13">
        <f t="shared" si="686"/>
        <v>1.6671263693448197E-2</v>
      </c>
      <c r="Z477" s="13">
        <f t="shared" si="687"/>
        <v>2.1005888991154863E-2</v>
      </c>
      <c r="AA477" s="13">
        <f t="shared" si="688"/>
        <v>2.5002278669664247E-2</v>
      </c>
      <c r="AB477" s="13">
        <f t="shared" si="689"/>
        <v>1.4879492577980637E-2</v>
      </c>
      <c r="AC477" s="13">
        <f t="shared" si="690"/>
        <v>4.6653266828901129E-4</v>
      </c>
      <c r="AD477" s="13">
        <f t="shared" si="691"/>
        <v>8.7914558504307138E-3</v>
      </c>
      <c r="AE477" s="13">
        <f t="shared" si="692"/>
        <v>9.3393988968340069E-3</v>
      </c>
      <c r="AF477" s="13">
        <f t="shared" si="693"/>
        <v>4.9607467317208283E-3</v>
      </c>
      <c r="AG477" s="13">
        <f t="shared" si="694"/>
        <v>1.7566446840328719E-3</v>
      </c>
      <c r="AH477" s="13">
        <f t="shared" si="695"/>
        <v>5.578779550527966E-3</v>
      </c>
      <c r="AI477" s="13">
        <f t="shared" si="696"/>
        <v>6.6401474851960542E-3</v>
      </c>
      <c r="AJ477" s="13">
        <f t="shared" si="697"/>
        <v>3.9517208222524898E-3</v>
      </c>
      <c r="AK477" s="13">
        <f t="shared" si="698"/>
        <v>1.567846446366777E-3</v>
      </c>
      <c r="AL477" s="13">
        <f t="shared" si="699"/>
        <v>2.3596017100960749E-5</v>
      </c>
      <c r="AM477" s="13">
        <f t="shared" si="700"/>
        <v>2.092807680523061E-3</v>
      </c>
      <c r="AN477" s="13">
        <f t="shared" si="701"/>
        <v>2.2232456233975432E-3</v>
      </c>
      <c r="AO477" s="13">
        <f t="shared" si="702"/>
        <v>1.1809066709658094E-3</v>
      </c>
      <c r="AP477" s="13">
        <f t="shared" si="703"/>
        <v>4.1816958979710837E-4</v>
      </c>
      <c r="AQ477" s="13">
        <f t="shared" si="704"/>
        <v>1.1105818740616506E-4</v>
      </c>
      <c r="AR477" s="13">
        <f t="shared" si="705"/>
        <v>1.1852973720462557E-3</v>
      </c>
      <c r="AS477" s="13">
        <f t="shared" si="706"/>
        <v>1.410801286001269E-3</v>
      </c>
      <c r="AT477" s="13">
        <f t="shared" si="707"/>
        <v>8.3960376337743306E-4</v>
      </c>
      <c r="AU477" s="13">
        <f t="shared" si="708"/>
        <v>3.3311305023241676E-4</v>
      </c>
      <c r="AV477" s="13">
        <f t="shared" si="709"/>
        <v>9.912202851685716E-5</v>
      </c>
      <c r="AW477" s="13">
        <f t="shared" si="710"/>
        <v>8.2876776803750734E-7</v>
      </c>
      <c r="AX477" s="13">
        <f t="shared" si="711"/>
        <v>4.1516104406470782E-4</v>
      </c>
      <c r="AY477" s="13">
        <f t="shared" si="712"/>
        <v>4.4103669095448233E-4</v>
      </c>
      <c r="AZ477" s="13">
        <f t="shared" si="713"/>
        <v>2.3426254166776097E-4</v>
      </c>
      <c r="BA477" s="13">
        <f t="shared" si="714"/>
        <v>8.2954456404177491E-5</v>
      </c>
      <c r="BB477" s="13">
        <f t="shared" si="715"/>
        <v>2.2031184931409375E-5</v>
      </c>
      <c r="BC477" s="13">
        <f t="shared" si="716"/>
        <v>4.6808635053151119E-6</v>
      </c>
      <c r="BD477" s="13">
        <f t="shared" si="717"/>
        <v>2.0986218811466247E-4</v>
      </c>
      <c r="BE477" s="13">
        <f t="shared" si="718"/>
        <v>2.497886622021903E-4</v>
      </c>
      <c r="BF477" s="13">
        <f t="shared" si="719"/>
        <v>1.4865559233250139E-4</v>
      </c>
      <c r="BG477" s="13">
        <f t="shared" si="720"/>
        <v>5.8979151780821058E-5</v>
      </c>
      <c r="BH477" s="13">
        <f t="shared" si="721"/>
        <v>1.7549997397699307E-5</v>
      </c>
      <c r="BI477" s="13">
        <f t="shared" si="722"/>
        <v>4.1777801051307575E-6</v>
      </c>
      <c r="BJ477" s="14">
        <f t="shared" si="723"/>
        <v>0.38838128111523618</v>
      </c>
      <c r="BK477" s="14">
        <f t="shared" si="724"/>
        <v>0.28690945706632465</v>
      </c>
      <c r="BL477" s="14">
        <f t="shared" si="725"/>
        <v>0.30378398396487816</v>
      </c>
      <c r="BM477" s="14">
        <f t="shared" si="726"/>
        <v>0.39098874360422975</v>
      </c>
      <c r="BN477" s="14">
        <f t="shared" si="727"/>
        <v>0.60865165961017775</v>
      </c>
    </row>
    <row r="478" spans="1:66" x14ac:dyDescent="0.25">
      <c r="A478" t="s">
        <v>340</v>
      </c>
      <c r="B478" t="s">
        <v>378</v>
      </c>
      <c r="C478" t="s">
        <v>341</v>
      </c>
      <c r="D478" s="21">
        <v>44505</v>
      </c>
      <c r="E478" s="10">
        <f>VLOOKUP(A478,home!$A$2:$E$405,3,FALSE)</f>
        <v>1.3684000000000001</v>
      </c>
      <c r="F478" s="10">
        <f>VLOOKUP(B478,home!$B$2:$E$405,3,FALSE)</f>
        <v>0.69230000000000003</v>
      </c>
      <c r="G478" s="10">
        <f>VLOOKUP(C478,away!$B$2:$E$405,4,FALSE)</f>
        <v>1.2307999999999999</v>
      </c>
      <c r="H478" s="10">
        <f>VLOOKUP(A478,away!$A$2:$E$405,3,FALSE)</f>
        <v>1.1395</v>
      </c>
      <c r="I478" s="10">
        <f>VLOOKUP(C478,away!$B$2:$E$405,3,FALSE)</f>
        <v>0.69279999999999997</v>
      </c>
      <c r="J478" s="10">
        <f>VLOOKUP(B478,home!$B$2:$E$405,4,FALSE)</f>
        <v>1.0623</v>
      </c>
      <c r="K478" s="12">
        <f t="shared" si="672"/>
        <v>1.1659901582559999</v>
      </c>
      <c r="L478" s="12">
        <f t="shared" si="673"/>
        <v>0.83862806087999997</v>
      </c>
      <c r="M478" s="13">
        <f t="shared" si="674"/>
        <v>0.13471171623460734</v>
      </c>
      <c r="N478" s="13">
        <f t="shared" si="675"/>
        <v>0.15707253533132715</v>
      </c>
      <c r="O478" s="13">
        <f t="shared" si="676"/>
        <v>0.11297302536364558</v>
      </c>
      <c r="P478" s="13">
        <f t="shared" si="677"/>
        <v>0.13172543572241618</v>
      </c>
      <c r="Q478" s="13">
        <f t="shared" si="678"/>
        <v>9.157251516432266E-2</v>
      </c>
      <c r="R478" s="13">
        <f t="shared" si="679"/>
        <v>4.7371174596230567E-2</v>
      </c>
      <c r="S478" s="13">
        <f t="shared" si="680"/>
        <v>3.2201338720311667E-2</v>
      </c>
      <c r="T478" s="13">
        <f t="shared" si="681"/>
        <v>7.6795280822160306E-2</v>
      </c>
      <c r="U478" s="13">
        <f t="shared" si="682"/>
        <v>5.5234323364231473E-2</v>
      </c>
      <c r="V478" s="13">
        <f t="shared" si="683"/>
        <v>3.498611283364518E-3</v>
      </c>
      <c r="W478" s="13">
        <f t="shared" si="684"/>
        <v>3.5590883816116171E-2</v>
      </c>
      <c r="X478" s="13">
        <f t="shared" si="685"/>
        <v>2.984751387971488E-2</v>
      </c>
      <c r="Y478" s="13">
        <f t="shared" si="686"/>
        <v>1.2515481343517086E-2</v>
      </c>
      <c r="Z478" s="13">
        <f t="shared" si="687"/>
        <v>1.3242265431081588E-2</v>
      </c>
      <c r="AA478" s="13">
        <f t="shared" si="688"/>
        <v>1.5440351165654776E-2</v>
      </c>
      <c r="AB478" s="13">
        <f t="shared" si="689"/>
        <v>9.0016487495850131E-3</v>
      </c>
      <c r="AC478" s="13">
        <f t="shared" si="690"/>
        <v>2.1381589358286971E-4</v>
      </c>
      <c r="AD478" s="13">
        <f t="shared" si="691"/>
        <v>1.0374655063306053E-2</v>
      </c>
      <c r="AE478" s="13">
        <f t="shared" si="692"/>
        <v>8.7004768580392286E-3</v>
      </c>
      <c r="AF478" s="13">
        <f t="shared" si="693"/>
        <v>3.6482320180943762E-3</v>
      </c>
      <c r="AG478" s="13">
        <f t="shared" si="694"/>
        <v>1.0198365809916054E-3</v>
      </c>
      <c r="AH478" s="13">
        <f t="shared" si="695"/>
        <v>2.7763338450315514E-3</v>
      </c>
      <c r="AI478" s="13">
        <f t="shared" si="696"/>
        <v>3.2371779393398272E-3</v>
      </c>
      <c r="AJ478" s="13">
        <f t="shared" si="697"/>
        <v>1.8872588088968386E-3</v>
      </c>
      <c r="AK478" s="13">
        <f t="shared" si="698"/>
        <v>7.3350839908521823E-4</v>
      </c>
      <c r="AL478" s="13">
        <f t="shared" si="699"/>
        <v>8.3630414736994284E-6</v>
      </c>
      <c r="AM478" s="13">
        <f t="shared" si="700"/>
        <v>2.4193491398231235E-3</v>
      </c>
      <c r="AN478" s="13">
        <f t="shared" si="701"/>
        <v>2.0289340777215619E-3</v>
      </c>
      <c r="AO478" s="13">
        <f t="shared" si="702"/>
        <v>8.5076052562649219E-4</v>
      </c>
      <c r="AP478" s="13">
        <f t="shared" si="703"/>
        <v>2.3782388329313161E-4</v>
      </c>
      <c r="AQ478" s="13">
        <f t="shared" si="704"/>
        <v>4.9861445519267585E-5</v>
      </c>
      <c r="AR478" s="13">
        <f t="shared" si="705"/>
        <v>4.6566229376286499E-4</v>
      </c>
      <c r="AS478" s="13">
        <f t="shared" si="706"/>
        <v>5.4295765159841482E-4</v>
      </c>
      <c r="AT478" s="13">
        <f t="shared" si="707"/>
        <v>3.1654163905677087E-4</v>
      </c>
      <c r="AU478" s="13">
        <f t="shared" si="708"/>
        <v>1.2302814527280595E-4</v>
      </c>
      <c r="AV478" s="13">
        <f t="shared" si="709"/>
        <v>3.58624016441453E-5</v>
      </c>
      <c r="AW478" s="13">
        <f t="shared" si="710"/>
        <v>2.2715694770691723E-7</v>
      </c>
      <c r="AX478" s="13">
        <f t="shared" si="711"/>
        <v>4.7015621440314731E-4</v>
      </c>
      <c r="AY478" s="13">
        <f t="shared" si="712"/>
        <v>3.9428619439559298E-4</v>
      </c>
      <c r="AZ478" s="13">
        <f t="shared" si="713"/>
        <v>1.653297333188654E-4</v>
      </c>
      <c r="BA478" s="13">
        <f t="shared" si="714"/>
        <v>4.621671788633588E-5</v>
      </c>
      <c r="BB478" s="13">
        <f t="shared" si="715"/>
        <v>9.6896591253139651E-6</v>
      </c>
      <c r="BC478" s="13">
        <f t="shared" si="716"/>
        <v>1.6252040085700498E-6</v>
      </c>
      <c r="BD478" s="13">
        <f t="shared" si="717"/>
        <v>6.5086244407214038E-5</v>
      </c>
      <c r="BE478" s="13">
        <f t="shared" si="718"/>
        <v>7.5889920416656186E-5</v>
      </c>
      <c r="BF478" s="13">
        <f t="shared" si="719"/>
        <v>4.4243450158326091E-5</v>
      </c>
      <c r="BG478" s="13">
        <f t="shared" si="720"/>
        <v>1.7195809150632694E-5</v>
      </c>
      <c r="BH478" s="13">
        <f t="shared" si="721"/>
        <v>5.0125360582215474E-6</v>
      </c>
      <c r="BI478" s="13">
        <f t="shared" si="722"/>
        <v>1.1689135423579279E-6</v>
      </c>
      <c r="BJ478" s="14">
        <f t="shared" si="723"/>
        <v>0.43381144367271096</v>
      </c>
      <c r="BK478" s="14">
        <f t="shared" si="724"/>
        <v>0.30275356709015194</v>
      </c>
      <c r="BL478" s="14">
        <f t="shared" si="725"/>
        <v>0.25034745123676927</v>
      </c>
      <c r="BM478" s="14">
        <f t="shared" si="726"/>
        <v>0.32433426598071624</v>
      </c>
      <c r="BN478" s="14">
        <f t="shared" si="727"/>
        <v>0.67542640241254936</v>
      </c>
    </row>
    <row r="479" spans="1:66" x14ac:dyDescent="0.25">
      <c r="A479" t="s">
        <v>340</v>
      </c>
      <c r="B479" t="s">
        <v>394</v>
      </c>
      <c r="C479" t="s">
        <v>354</v>
      </c>
      <c r="D479" s="21">
        <v>44505</v>
      </c>
      <c r="E479" s="10">
        <f>VLOOKUP(A479,home!$A$2:$E$405,3,FALSE)</f>
        <v>1.3684000000000001</v>
      </c>
      <c r="F479" s="10">
        <f>VLOOKUP(B479,home!$B$2:$E$405,3,FALSE)</f>
        <v>1.0385</v>
      </c>
      <c r="G479" s="10">
        <f>VLOOKUP(C479,away!$B$2:$E$405,4,FALSE)</f>
        <v>0.69230000000000003</v>
      </c>
      <c r="H479" s="10">
        <f>VLOOKUP(A479,away!$A$2:$E$405,3,FALSE)</f>
        <v>1.1395</v>
      </c>
      <c r="I479" s="10">
        <f>VLOOKUP(C479,away!$B$2:$E$405,3,FALSE)</f>
        <v>1.8936999999999999</v>
      </c>
      <c r="J479" s="10">
        <f>VLOOKUP(B479,home!$B$2:$E$405,4,FALSE)</f>
        <v>1.3855999999999999</v>
      </c>
      <c r="K479" s="12">
        <f t="shared" si="672"/>
        <v>0.98381603782000016</v>
      </c>
      <c r="L479" s="12">
        <f t="shared" si="673"/>
        <v>2.98994626544</v>
      </c>
      <c r="M479" s="13">
        <f t="shared" si="674"/>
        <v>1.8802558964802325E-2</v>
      </c>
      <c r="N479" s="13">
        <f t="shared" si="675"/>
        <v>1.8498259061628747E-2</v>
      </c>
      <c r="O479" s="13">
        <f t="shared" si="676"/>
        <v>5.6218640957526093E-2</v>
      </c>
      <c r="P479" s="13">
        <f t="shared" si="677"/>
        <v>5.5308800598458503E-2</v>
      </c>
      <c r="Q479" s="13">
        <f t="shared" si="678"/>
        <v>9.099441968289752E-3</v>
      </c>
      <c r="R479" s="13">
        <f t="shared" si="679"/>
        <v>8.4045357789533717E-2</v>
      </c>
      <c r="S479" s="13">
        <f t="shared" si="680"/>
        <v>4.0673498609504359E-2</v>
      </c>
      <c r="T479" s="13">
        <f t="shared" si="681"/>
        <v>2.7206842530675943E-2</v>
      </c>
      <c r="U479" s="13">
        <f t="shared" si="682"/>
        <v>8.2685170897663349E-2</v>
      </c>
      <c r="V479" s="13">
        <f t="shared" si="683"/>
        <v>1.3293713126116541E-2</v>
      </c>
      <c r="W479" s="13">
        <f t="shared" si="684"/>
        <v>2.9840589812052828E-3</v>
      </c>
      <c r="X479" s="13">
        <f t="shared" si="685"/>
        <v>8.9221760067074267E-3</v>
      </c>
      <c r="Y479" s="13">
        <f t="shared" si="686"/>
        <v>1.3338413415426624E-2</v>
      </c>
      <c r="Z479" s="13">
        <f t="shared" si="687"/>
        <v>8.3763701216794967E-2</v>
      </c>
      <c r="AA479" s="13">
        <f t="shared" si="688"/>
        <v>8.2408072644245559E-2</v>
      </c>
      <c r="AB479" s="13">
        <f t="shared" si="689"/>
        <v>4.0537191756622189E-2</v>
      </c>
      <c r="AC479" s="13">
        <f t="shared" si="690"/>
        <v>2.4440135046307652E-3</v>
      </c>
      <c r="AD479" s="13">
        <f t="shared" si="691"/>
        <v>7.3394127087764182E-4</v>
      </c>
      <c r="AE479" s="13">
        <f t="shared" si="692"/>
        <v>2.1944449619128925E-3</v>
      </c>
      <c r="AF479" s="13">
        <f t="shared" si="693"/>
        <v>3.2806362592925388E-3</v>
      </c>
      <c r="AG479" s="13">
        <f t="shared" si="694"/>
        <v>3.2696420439129255E-3</v>
      </c>
      <c r="AH479" s="13">
        <f t="shared" si="695"/>
        <v>6.2612241408147029E-2</v>
      </c>
      <c r="AI479" s="13">
        <f t="shared" si="696"/>
        <v>6.1598927261192558E-2</v>
      </c>
      <c r="AJ479" s="13">
        <f t="shared" si="697"/>
        <v>3.0301006276034419E-2</v>
      </c>
      <c r="AK479" s="13">
        <f t="shared" si="698"/>
        <v>9.9368719788157159E-3</v>
      </c>
      <c r="AL479" s="13">
        <f t="shared" si="699"/>
        <v>2.8756820992420457E-4</v>
      </c>
      <c r="AM479" s="13">
        <f t="shared" si="700"/>
        <v>1.4441263862148343E-4</v>
      </c>
      <c r="AN479" s="13">
        <f t="shared" si="701"/>
        <v>4.3178602952864063E-4</v>
      </c>
      <c r="AO479" s="13">
        <f t="shared" si="702"/>
        <v>6.4550851322916255E-4</v>
      </c>
      <c r="AP479" s="13">
        <f t="shared" si="703"/>
        <v>6.4334525614642029E-4</v>
      </c>
      <c r="AQ479" s="13">
        <f t="shared" si="704"/>
        <v>4.8089193650088243E-4</v>
      </c>
      <c r="AR479" s="13">
        <f t="shared" si="705"/>
        <v>3.7441447473823379E-2</v>
      </c>
      <c r="AS479" s="13">
        <f t="shared" si="706"/>
        <v>3.6835496503942571E-2</v>
      </c>
      <c r="AT479" s="13">
        <f t="shared" si="707"/>
        <v>1.8119676110820621E-2</v>
      </c>
      <c r="AU479" s="13">
        <f t="shared" si="708"/>
        <v>5.9421426526430855E-3</v>
      </c>
      <c r="AV479" s="13">
        <f t="shared" si="709"/>
        <v>1.4614938101711362E-3</v>
      </c>
      <c r="AW479" s="13">
        <f t="shared" si="710"/>
        <v>2.349717517311097E-5</v>
      </c>
      <c r="AX479" s="13">
        <f t="shared" si="711"/>
        <v>2.3679244989953222E-5</v>
      </c>
      <c r="AY479" s="13">
        <f t="shared" si="712"/>
        <v>7.0799670126149461E-5</v>
      </c>
      <c r="AZ479" s="13">
        <f t="shared" si="713"/>
        <v>1.0584360464403229E-4</v>
      </c>
      <c r="BA479" s="13">
        <f t="shared" si="714"/>
        <v>1.0548889680871071E-4</v>
      </c>
      <c r="BB479" s="13">
        <f t="shared" si="715"/>
        <v>7.8851533264647536E-5</v>
      </c>
      <c r="BC479" s="13">
        <f t="shared" si="716"/>
        <v>4.7152369481770156E-5</v>
      </c>
      <c r="BD479" s="13">
        <f t="shared" si="717"/>
        <v>1.8657986007837704E-2</v>
      </c>
      <c r="BE479" s="13">
        <f t="shared" si="718"/>
        <v>1.8356025867931895E-2</v>
      </c>
      <c r="BF479" s="13">
        <f t="shared" si="719"/>
        <v>9.0294763197550903E-3</v>
      </c>
      <c r="BG479" s="13">
        <f t="shared" si="720"/>
        <v>2.9611145388303236E-3</v>
      </c>
      <c r="BH479" s="13">
        <f t="shared" si="721"/>
        <v>7.2829799328081148E-4</v>
      </c>
      <c r="BI479" s="13">
        <f t="shared" si="722"/>
        <v>1.4330224922035702E-4</v>
      </c>
      <c r="BJ479" s="14">
        <f t="shared" si="723"/>
        <v>9.2305616193271656E-2</v>
      </c>
      <c r="BK479" s="14">
        <f t="shared" si="724"/>
        <v>0.13088095268356287</v>
      </c>
      <c r="BL479" s="14">
        <f t="shared" si="725"/>
        <v>0.66001994049803758</v>
      </c>
      <c r="BM479" s="14">
        <f t="shared" si="726"/>
        <v>0.72494984875647495</v>
      </c>
      <c r="BN479" s="14">
        <f t="shared" si="727"/>
        <v>0.24197305934023911</v>
      </c>
    </row>
    <row r="480" spans="1:66" x14ac:dyDescent="0.25">
      <c r="A480" t="s">
        <v>40</v>
      </c>
      <c r="B480" t="s">
        <v>232</v>
      </c>
      <c r="C480" t="s">
        <v>239</v>
      </c>
      <c r="D480" s="21">
        <v>44505</v>
      </c>
      <c r="E480" s="10">
        <f>VLOOKUP(A480,home!$A$2:$E$405,3,FALSE)</f>
        <v>1.5047999999999999</v>
      </c>
      <c r="F480" s="10">
        <f>VLOOKUP(B480,home!$B$2:$E$405,3,FALSE)</f>
        <v>0.89710000000000001</v>
      </c>
      <c r="G480" s="10">
        <f>VLOOKUP(C480,away!$B$2:$E$405,4,FALSE)</f>
        <v>0.432</v>
      </c>
      <c r="H480" s="10">
        <f>VLOOKUP(A480,away!$A$2:$E$405,3,FALSE)</f>
        <v>1.2</v>
      </c>
      <c r="I480" s="10">
        <f>VLOOKUP(C480,away!$B$2:$E$405,3,FALSE)</f>
        <v>0.83330000000000004</v>
      </c>
      <c r="J480" s="10">
        <f>VLOOKUP(B480,home!$B$2:$E$405,4,FALSE)</f>
        <v>0.79169999999999996</v>
      </c>
      <c r="K480" s="12">
        <f t="shared" si="672"/>
        <v>0.58318102655999993</v>
      </c>
      <c r="L480" s="12">
        <f t="shared" si="673"/>
        <v>0.79166833199999997</v>
      </c>
      <c r="M480" s="13">
        <f t="shared" si="674"/>
        <v>0.25287768679451628</v>
      </c>
      <c r="N480" s="13">
        <f t="shared" si="675"/>
        <v>0.14747346897894414</v>
      </c>
      <c r="O480" s="13">
        <f t="shared" si="676"/>
        <v>0.20019525650463307</v>
      </c>
      <c r="P480" s="13">
        <f t="shared" si="677"/>
        <v>0.11675007520081443</v>
      </c>
      <c r="Q480" s="13">
        <f t="shared" si="678"/>
        <v>4.3001864514752471E-2</v>
      </c>
      <c r="R480" s="13">
        <f t="shared" si="679"/>
        <v>7.9244122395667513E-2</v>
      </c>
      <c r="S480" s="13">
        <f t="shared" si="680"/>
        <v>1.347546736149143E-2</v>
      </c>
      <c r="T480" s="13">
        <f t="shared" si="681"/>
        <v>3.4043214353284071E-2</v>
      </c>
      <c r="U480" s="13">
        <f t="shared" si="682"/>
        <v>4.6213668647551664E-2</v>
      </c>
      <c r="V480" s="13">
        <f t="shared" si="683"/>
        <v>6.9127043976738788E-4</v>
      </c>
      <c r="W480" s="13">
        <f t="shared" si="684"/>
        <v>8.3592904972357943E-3</v>
      </c>
      <c r="X480" s="13">
        <f t="shared" si="685"/>
        <v>6.6177855646501116E-3</v>
      </c>
      <c r="Y480" s="13">
        <f t="shared" si="686"/>
        <v>2.6195456297501158E-3</v>
      </c>
      <c r="Z480" s="13">
        <f t="shared" si="687"/>
        <v>2.0911687399260647E-2</v>
      </c>
      <c r="AA480" s="13">
        <f t="shared" si="688"/>
        <v>1.219529932460264E-2</v>
      </c>
      <c r="AB480" s="13">
        <f t="shared" si="689"/>
        <v>3.5560335896641206E-3</v>
      </c>
      <c r="AC480" s="13">
        <f t="shared" si="690"/>
        <v>1.9946865629479865E-5</v>
      </c>
      <c r="AD480" s="13">
        <f t="shared" si="691"/>
        <v>1.2187449033728053E-3</v>
      </c>
      <c r="AE480" s="13">
        <f t="shared" si="692"/>
        <v>9.6484174478664981E-4</v>
      </c>
      <c r="AF480" s="13">
        <f t="shared" si="693"/>
        <v>3.8191732736960837E-4</v>
      </c>
      <c r="AG480" s="13">
        <f t="shared" si="694"/>
        <v>1.0078395117353193E-4</v>
      </c>
      <c r="AH480" s="13">
        <f t="shared" si="695"/>
        <v>4.1387801706695235E-3</v>
      </c>
      <c r="AI480" s="13">
        <f t="shared" si="696"/>
        <v>2.4136580686372243E-3</v>
      </c>
      <c r="AJ480" s="13">
        <f t="shared" si="697"/>
        <v>7.0379979511634165E-4</v>
      </c>
      <c r="AK480" s="13">
        <f t="shared" si="698"/>
        <v>1.3681422900288859E-4</v>
      </c>
      <c r="AL480" s="13">
        <f t="shared" si="699"/>
        <v>3.6836750474622227E-7</v>
      </c>
      <c r="AM480" s="13">
        <f t="shared" si="700"/>
        <v>1.4214978077274417E-4</v>
      </c>
      <c r="AN480" s="13">
        <f t="shared" si="701"/>
        <v>1.1253547983852404E-4</v>
      </c>
      <c r="AO480" s="13">
        <f t="shared" si="702"/>
        <v>4.4545387807291977E-5</v>
      </c>
      <c r="AP480" s="13">
        <f t="shared" si="703"/>
        <v>1.1755057621230658E-5</v>
      </c>
      <c r="AQ480" s="13">
        <f t="shared" si="704"/>
        <v>2.3265267148908904E-6</v>
      </c>
      <c r="AR480" s="13">
        <f t="shared" si="705"/>
        <v>6.5530823884572353E-4</v>
      </c>
      <c r="AS480" s="13">
        <f t="shared" si="706"/>
        <v>3.8216333144327466E-4</v>
      </c>
      <c r="AT480" s="13">
        <f t="shared" si="707"/>
        <v>1.1143520197233921E-4</v>
      </c>
      <c r="AU480" s="13">
        <f t="shared" si="708"/>
        <v>2.1662298493716574E-5</v>
      </c>
      <c r="AV480" s="13">
        <f t="shared" si="709"/>
        <v>3.1582603683036919E-6</v>
      </c>
      <c r="AW480" s="13">
        <f t="shared" si="710"/>
        <v>4.7241694883551905E-9</v>
      </c>
      <c r="AX480" s="13">
        <f t="shared" si="711"/>
        <v>1.3816509179387977E-5</v>
      </c>
      <c r="AY480" s="13">
        <f t="shared" si="712"/>
        <v>1.0938092776108767E-5</v>
      </c>
      <c r="AZ480" s="13">
        <f t="shared" si="713"/>
        <v>4.3296708316616386E-6</v>
      </c>
      <c r="BA480" s="13">
        <f t="shared" si="714"/>
        <v>1.1425544284702072E-6</v>
      </c>
      <c r="BB480" s="13">
        <f t="shared" si="715"/>
        <v>2.2613103965155554E-7</v>
      </c>
      <c r="BC480" s="13">
        <f t="shared" si="716"/>
        <v>3.5804156594874578E-8</v>
      </c>
      <c r="BD480" s="13">
        <f t="shared" si="717"/>
        <v>8.6464463398808547E-5</v>
      </c>
      <c r="BE480" s="13">
        <f t="shared" si="718"/>
        <v>5.0424434525876717E-5</v>
      </c>
      <c r="BF480" s="13">
        <f t="shared" si="719"/>
        <v>1.4703286745254143E-5</v>
      </c>
      <c r="BG480" s="13">
        <f t="shared" si="720"/>
        <v>2.8582259526344507E-6</v>
      </c>
      <c r="BH480" s="13">
        <f t="shared" si="721"/>
        <v>4.1671578629944807E-7</v>
      </c>
      <c r="BI480" s="13">
        <f t="shared" si="722"/>
        <v>4.8604148007573954E-8</v>
      </c>
      <c r="BJ480" s="14">
        <f t="shared" si="723"/>
        <v>0.24512525846048583</v>
      </c>
      <c r="BK480" s="14">
        <f t="shared" si="724"/>
        <v>0.38382575312249989</v>
      </c>
      <c r="BL480" s="14">
        <f t="shared" si="725"/>
        <v>0.35012607578722521</v>
      </c>
      <c r="BM480" s="14">
        <f t="shared" si="726"/>
        <v>0.16043536701153702</v>
      </c>
      <c r="BN480" s="14">
        <f t="shared" si="727"/>
        <v>0.83954247438932783</v>
      </c>
    </row>
    <row r="481" spans="1:66" x14ac:dyDescent="0.25">
      <c r="A481" t="s">
        <v>40</v>
      </c>
      <c r="B481" t="s">
        <v>339</v>
      </c>
      <c r="C481" t="s">
        <v>335</v>
      </c>
      <c r="D481" s="21">
        <v>44505</v>
      </c>
      <c r="E481" s="10">
        <f>VLOOKUP(A481,home!$A$2:$E$405,3,FALSE)</f>
        <v>1.5047999999999999</v>
      </c>
      <c r="F481" s="10">
        <f>VLOOKUP(B481,home!$B$2:$E$405,3,FALSE)</f>
        <v>1.3955</v>
      </c>
      <c r="G481" s="10">
        <f>VLOOKUP(C481,away!$B$2:$E$405,4,FALSE)</f>
        <v>1.2625999999999999</v>
      </c>
      <c r="H481" s="10">
        <f>VLOOKUP(A481,away!$A$2:$E$405,3,FALSE)</f>
        <v>1.2</v>
      </c>
      <c r="I481" s="10">
        <f>VLOOKUP(C481,away!$B$2:$E$405,3,FALSE)</f>
        <v>1.0832999999999999</v>
      </c>
      <c r="J481" s="10">
        <f>VLOOKUP(B481,home!$B$2:$E$405,4,FALSE)</f>
        <v>0.875</v>
      </c>
      <c r="K481" s="12">
        <f t="shared" si="672"/>
        <v>2.6513948498399995</v>
      </c>
      <c r="L481" s="12">
        <f t="shared" si="673"/>
        <v>1.1374649999999997</v>
      </c>
      <c r="M481" s="13">
        <f t="shared" si="674"/>
        <v>2.262137892226123E-2</v>
      </c>
      <c r="N481" s="13">
        <f t="shared" si="675"/>
        <v>5.9978207570762554E-2</v>
      </c>
      <c r="O481" s="13">
        <f t="shared" si="676"/>
        <v>2.5731026775809865E-2</v>
      </c>
      <c r="P481" s="13">
        <f t="shared" si="677"/>
        <v>6.822311187447741E-2</v>
      </c>
      <c r="Q481" s="13">
        <f t="shared" si="678"/>
        <v>7.9512955327877152E-2</v>
      </c>
      <c r="R481" s="13">
        <f t="shared" si="679"/>
        <v>1.4634071185773286E-2</v>
      </c>
      <c r="S481" s="13">
        <f t="shared" si="680"/>
        <v>5.1437989366523211E-2</v>
      </c>
      <c r="T481" s="13">
        <f t="shared" si="681"/>
        <v>9.0443203732023761E-2</v>
      </c>
      <c r="U481" s="13">
        <f t="shared" si="682"/>
        <v>3.8800700974151225E-2</v>
      </c>
      <c r="V481" s="13">
        <f t="shared" si="683"/>
        <v>1.7236692163393682E-2</v>
      </c>
      <c r="W481" s="13">
        <f t="shared" si="684"/>
        <v>7.0273413417297148E-2</v>
      </c>
      <c r="X481" s="13">
        <f t="shared" si="685"/>
        <v>7.9933548192705886E-2</v>
      </c>
      <c r="Y481" s="13">
        <f t="shared" si="686"/>
        <v>4.5460806697508106E-2</v>
      </c>
      <c r="Z481" s="13">
        <f t="shared" si="687"/>
        <v>5.5485812604418689E-3</v>
      </c>
      <c r="AA481" s="13">
        <f t="shared" si="688"/>
        <v>1.4711479777854305E-2</v>
      </c>
      <c r="AB481" s="13">
        <f t="shared" si="689"/>
        <v>1.9502970858264104E-2</v>
      </c>
      <c r="AC481" s="13">
        <f t="shared" si="690"/>
        <v>3.2489751781110358E-3</v>
      </c>
      <c r="AD481" s="13">
        <f t="shared" si="691"/>
        <v>4.6580641603824684E-2</v>
      </c>
      <c r="AE481" s="13">
        <f t="shared" si="692"/>
        <v>5.2983849501894435E-2</v>
      </c>
      <c r="AF481" s="13">
        <f t="shared" si="693"/>
        <v>3.013363718683618E-2</v>
      </c>
      <c r="AG481" s="13">
        <f t="shared" si="694"/>
        <v>1.142531920757487E-2</v>
      </c>
      <c r="AH481" s="13">
        <f t="shared" si="695"/>
        <v>1.5778292458521271E-3</v>
      </c>
      <c r="AI481" s="13">
        <f t="shared" si="696"/>
        <v>4.1834483363792597E-3</v>
      </c>
      <c r="AJ481" s="13">
        <f t="shared" si="697"/>
        <v>5.5459866868238427E-3</v>
      </c>
      <c r="AK481" s="13">
        <f t="shared" si="698"/>
        <v>4.9015335129086466E-3</v>
      </c>
      <c r="AL481" s="13">
        <f t="shared" si="699"/>
        <v>3.9193932043734642E-4</v>
      </c>
      <c r="AM481" s="13">
        <f t="shared" si="700"/>
        <v>2.470073465012473E-2</v>
      </c>
      <c r="AN481" s="13">
        <f t="shared" si="701"/>
        <v>2.8096221138804119E-2</v>
      </c>
      <c r="AO481" s="13">
        <f t="shared" si="702"/>
        <v>1.5979234088824915E-2</v>
      </c>
      <c r="AP481" s="13">
        <f t="shared" si="703"/>
        <v>6.0586065009484097E-3</v>
      </c>
      <c r="AQ481" s="13">
        <f t="shared" si="704"/>
        <v>1.72286321090032E-3</v>
      </c>
      <c r="AR481" s="13">
        <f t="shared" si="705"/>
        <v>3.5894510862663785E-4</v>
      </c>
      <c r="AS481" s="13">
        <f t="shared" si="706"/>
        <v>9.5170521238792675E-4</v>
      </c>
      <c r="AT481" s="13">
        <f t="shared" si="707"/>
        <v>1.2616731493456162E-3</v>
      </c>
      <c r="AU481" s="13">
        <f t="shared" si="708"/>
        <v>1.1150645634521266E-3</v>
      </c>
      <c r="AV481" s="13">
        <f t="shared" si="709"/>
        <v>7.3911911019401374E-4</v>
      </c>
      <c r="AW481" s="13">
        <f t="shared" si="710"/>
        <v>3.283437735566415E-5</v>
      </c>
      <c r="AX481" s="13">
        <f t="shared" si="711"/>
        <v>1.091523343976753E-2</v>
      </c>
      <c r="AY481" s="13">
        <f t="shared" si="712"/>
        <v>1.241569600456517E-2</v>
      </c>
      <c r="AZ481" s="13">
        <f t="shared" si="713"/>
        <v>7.0612098279163619E-3</v>
      </c>
      <c r="BA481" s="13">
        <f t="shared" si="714"/>
        <v>2.6772930123036276E-3</v>
      </c>
      <c r="BB481" s="13">
        <f t="shared" si="715"/>
        <v>7.613317740599861E-4</v>
      </c>
      <c r="BC481" s="13">
        <f t="shared" si="716"/>
        <v>1.7319764927622836E-4</v>
      </c>
      <c r="BD481" s="13">
        <f t="shared" si="717"/>
        <v>6.8047916330666368E-5</v>
      </c>
      <c r="BE481" s="13">
        <f t="shared" si="718"/>
        <v>1.8042189490147202E-4</v>
      </c>
      <c r="BF481" s="13">
        <f t="shared" si="719"/>
        <v>2.391848414700683E-4</v>
      </c>
      <c r="BG481" s="13">
        <f t="shared" si="720"/>
        <v>2.1139115227784529E-4</v>
      </c>
      <c r="BH481" s="13">
        <f t="shared" si="721"/>
        <v>1.401203531128055E-4</v>
      </c>
      <c r="BI481" s="13">
        <f t="shared" si="722"/>
        <v>7.4302876520210967E-5</v>
      </c>
      <c r="BJ481" s="14">
        <f t="shared" si="723"/>
        <v>0.67728720373579621</v>
      </c>
      <c r="BK481" s="14">
        <f t="shared" si="724"/>
        <v>0.1755757828297691</v>
      </c>
      <c r="BL481" s="14">
        <f t="shared" si="725"/>
        <v>0.13492902353243605</v>
      </c>
      <c r="BM481" s="14">
        <f t="shared" si="726"/>
        <v>0.71025697807427224</v>
      </c>
      <c r="BN481" s="14">
        <f t="shared" si="727"/>
        <v>0.27070075165696156</v>
      </c>
    </row>
    <row r="482" spans="1:66" x14ac:dyDescent="0.25">
      <c r="A482" t="s">
        <v>40</v>
      </c>
      <c r="B482" t="s">
        <v>320</v>
      </c>
      <c r="C482" t="s">
        <v>42</v>
      </c>
      <c r="D482" s="21">
        <v>44505</v>
      </c>
      <c r="E482" s="10">
        <f>VLOOKUP(A482,home!$A$2:$E$405,3,FALSE)</f>
        <v>1.5047999999999999</v>
      </c>
      <c r="F482" s="10">
        <f>VLOOKUP(B482,home!$B$2:$E$405,3,FALSE)</f>
        <v>1.6281000000000001</v>
      </c>
      <c r="G482" s="10">
        <f>VLOOKUP(C482,away!$B$2:$E$405,4,FALSE)</f>
        <v>1.0632999999999999</v>
      </c>
      <c r="H482" s="10">
        <f>VLOOKUP(A482,away!$A$2:$E$405,3,FALSE)</f>
        <v>1.2</v>
      </c>
      <c r="I482" s="10">
        <f>VLOOKUP(C482,away!$B$2:$E$405,3,FALSE)</f>
        <v>0.91669999999999996</v>
      </c>
      <c r="J482" s="10">
        <f>VLOOKUP(B482,home!$B$2:$E$405,4,FALSE)</f>
        <v>0.58330000000000004</v>
      </c>
      <c r="K482" s="12">
        <f t="shared" si="672"/>
        <v>2.605047656904</v>
      </c>
      <c r="L482" s="12">
        <f t="shared" si="673"/>
        <v>0.64165333199999997</v>
      </c>
      <c r="M482" s="13">
        <f t="shared" si="674"/>
        <v>3.890233560486387E-2</v>
      </c>
      <c r="N482" s="13">
        <f t="shared" si="675"/>
        <v>0.10134243821554367</v>
      </c>
      <c r="O482" s="13">
        <f t="shared" si="676"/>
        <v>2.4961813263443138E-2</v>
      </c>
      <c r="P482" s="13">
        <f t="shared" si="677"/>
        <v>6.5026713154007723E-2</v>
      </c>
      <c r="Q482" s="13">
        <f t="shared" si="678"/>
        <v>0.13200094060917025</v>
      </c>
      <c r="R482" s="13">
        <f t="shared" si="679"/>
        <v>8.0084153266250391E-3</v>
      </c>
      <c r="S482" s="13">
        <f t="shared" si="680"/>
        <v>2.7173647532135102E-2</v>
      </c>
      <c r="T482" s="13">
        <f t="shared" si="681"/>
        <v>8.4698843369008195E-2</v>
      </c>
      <c r="U482" s="13">
        <f t="shared" si="682"/>
        <v>2.0862303582138638E-2</v>
      </c>
      <c r="V482" s="13">
        <f t="shared" si="683"/>
        <v>5.0468634564716751E-3</v>
      </c>
      <c r="W482" s="13">
        <f t="shared" si="684"/>
        <v>0.11462291368101432</v>
      </c>
      <c r="X482" s="13">
        <f t="shared" si="685"/>
        <v>7.3548174486971221E-2</v>
      </c>
      <c r="Y482" s="13">
        <f t="shared" si="686"/>
        <v>2.3596215611041235E-2</v>
      </c>
      <c r="Z482" s="13">
        <f t="shared" si="687"/>
        <v>1.7128754594562753E-3</v>
      </c>
      <c r="AA482" s="13">
        <f t="shared" si="688"/>
        <v>4.4621222022249319E-3</v>
      </c>
      <c r="AB482" s="13">
        <f t="shared" si="689"/>
        <v>5.8120204938626897E-3</v>
      </c>
      <c r="AC482" s="13">
        <f t="shared" si="690"/>
        <v>5.2725134816583455E-4</v>
      </c>
      <c r="AD482" s="13">
        <f t="shared" si="691"/>
        <v>7.4649538178058958E-2</v>
      </c>
      <c r="AE482" s="13">
        <f t="shared" si="692"/>
        <v>4.7899124904212734E-2</v>
      </c>
      <c r="AF482" s="13">
        <f t="shared" si="693"/>
        <v>1.5367316547336137E-2</v>
      </c>
      <c r="AG482" s="13">
        <f t="shared" si="694"/>
        <v>3.2868299554989901E-3</v>
      </c>
      <c r="AH482" s="13">
        <f t="shared" si="695"/>
        <v>2.7476806146528745E-4</v>
      </c>
      <c r="AI482" s="13">
        <f t="shared" si="696"/>
        <v>7.1578389471220125E-4</v>
      </c>
      <c r="AJ482" s="13">
        <f t="shared" si="697"/>
        <v>9.3232557888481987E-4</v>
      </c>
      <c r="AK482" s="13">
        <f t="shared" si="698"/>
        <v>8.0958418824852172E-4</v>
      </c>
      <c r="AL482" s="13">
        <f t="shared" si="699"/>
        <v>3.5252816206702967E-5</v>
      </c>
      <c r="AM482" s="13">
        <f t="shared" si="700"/>
        <v>3.8893120903943611E-2</v>
      </c>
      <c r="AN482" s="13">
        <f t="shared" si="701"/>
        <v>2.4955900619894267E-2</v>
      </c>
      <c r="AO482" s="13">
        <f t="shared" si="702"/>
        <v>8.0065183929080089E-3</v>
      </c>
      <c r="AP482" s="13">
        <f t="shared" si="703"/>
        <v>1.7124697348429034E-3</v>
      </c>
      <c r="AQ482" s="13">
        <f t="shared" si="704"/>
        <v>2.7470297782777631E-4</v>
      </c>
      <c r="AR482" s="13">
        <f t="shared" si="705"/>
        <v>3.5261168433276502E-5</v>
      </c>
      <c r="AS482" s="13">
        <f t="shared" si="706"/>
        <v>9.185702420680423E-5</v>
      </c>
      <c r="AT482" s="13">
        <f t="shared" si="707"/>
        <v>1.1964596284005473E-4</v>
      </c>
      <c r="AU482" s="13">
        <f t="shared" si="708"/>
        <v>1.0389447838483586E-4</v>
      </c>
      <c r="AV482" s="13">
        <f t="shared" si="709"/>
        <v>6.7662516870419976E-5</v>
      </c>
      <c r="AW482" s="13">
        <f t="shared" si="710"/>
        <v>1.6368445719416314E-6</v>
      </c>
      <c r="AX482" s="13">
        <f t="shared" si="711"/>
        <v>1.6886405580083735E-2</v>
      </c>
      <c r="AY482" s="13">
        <f t="shared" si="712"/>
        <v>1.0835218405964121E-2</v>
      </c>
      <c r="AZ482" s="13">
        <f t="shared" si="713"/>
        <v>3.4762269965673029E-3</v>
      </c>
      <c r="BA482" s="13">
        <f t="shared" si="714"/>
        <v>7.435108783785876E-4</v>
      </c>
      <c r="BB482" s="13">
        <f t="shared" si="715"/>
        <v>1.1926905812246684E-4</v>
      </c>
      <c r="BC482" s="13">
        <f t="shared" si="716"/>
        <v>1.5305877709756505E-5</v>
      </c>
      <c r="BD482" s="13">
        <f t="shared" si="717"/>
        <v>3.7709077025708472E-6</v>
      </c>
      <c r="BE482" s="13">
        <f t="shared" si="718"/>
        <v>9.8233942749834307E-6</v>
      </c>
      <c r="BF482" s="13">
        <f t="shared" si="719"/>
        <v>1.2795205119444879E-5</v>
      </c>
      <c r="BG482" s="13">
        <f t="shared" si="720"/>
        <v>1.1110706372005315E-5</v>
      </c>
      <c r="BH482" s="13">
        <f t="shared" si="721"/>
        <v>7.2359799002351967E-6</v>
      </c>
      <c r="BI482" s="13">
        <f t="shared" si="722"/>
        <v>3.7700144969024255E-6</v>
      </c>
      <c r="BJ482" s="14">
        <f t="shared" si="723"/>
        <v>0.77693098498409818</v>
      </c>
      <c r="BK482" s="14">
        <f t="shared" si="724"/>
        <v>0.14754728231781505</v>
      </c>
      <c r="BL482" s="14">
        <f t="shared" si="725"/>
        <v>6.7305963950206812E-2</v>
      </c>
      <c r="BM482" s="14">
        <f t="shared" si="726"/>
        <v>0.61242086897653047</v>
      </c>
      <c r="BN482" s="14">
        <f t="shared" si="727"/>
        <v>0.37024265617365365</v>
      </c>
    </row>
    <row r="483" spans="1:66" x14ac:dyDescent="0.25">
      <c r="A483" t="s">
        <v>40</v>
      </c>
      <c r="B483" t="s">
        <v>234</v>
      </c>
      <c r="C483" t="s">
        <v>237</v>
      </c>
      <c r="D483" s="21">
        <v>44505</v>
      </c>
      <c r="E483" s="10">
        <f>VLOOKUP(A483,home!$A$2:$E$405,3,FALSE)</f>
        <v>1.5047999999999999</v>
      </c>
      <c r="F483" s="10">
        <f>VLOOKUP(B483,home!$B$2:$E$405,3,FALSE)</f>
        <v>0.8639</v>
      </c>
      <c r="G483" s="10">
        <f>VLOOKUP(C483,away!$B$2:$E$405,4,FALSE)</f>
        <v>0.89710000000000001</v>
      </c>
      <c r="H483" s="10">
        <f>VLOOKUP(A483,away!$A$2:$E$405,3,FALSE)</f>
        <v>1.2</v>
      </c>
      <c r="I483" s="10">
        <f>VLOOKUP(C483,away!$B$2:$E$405,3,FALSE)</f>
        <v>0.625</v>
      </c>
      <c r="J483" s="10">
        <f>VLOOKUP(B483,home!$B$2:$E$405,4,FALSE)</f>
        <v>1.1667000000000001</v>
      </c>
      <c r="K483" s="12">
        <f t="shared" si="672"/>
        <v>1.166227057512</v>
      </c>
      <c r="L483" s="12">
        <f t="shared" si="673"/>
        <v>0.87502500000000005</v>
      </c>
      <c r="M483" s="13">
        <f t="shared" si="674"/>
        <v>0.12986600933129697</v>
      </c>
      <c r="N483" s="13">
        <f t="shared" si="675"/>
        <v>0.15145325393326436</v>
      </c>
      <c r="O483" s="13">
        <f t="shared" si="676"/>
        <v>0.11363600481511812</v>
      </c>
      <c r="P483" s="13">
        <f t="shared" si="677"/>
        <v>0.13252538352295465</v>
      </c>
      <c r="Q483" s="13">
        <f t="shared" si="678"/>
        <v>8.8314441342604355E-2</v>
      </c>
      <c r="R483" s="13">
        <f t="shared" si="679"/>
        <v>4.971717255667437E-2</v>
      </c>
      <c r="S483" s="13">
        <f t="shared" si="680"/>
        <v>3.3809803982468363E-2</v>
      </c>
      <c r="T483" s="13">
        <f t="shared" si="681"/>
        <v>7.7277344035812365E-2</v>
      </c>
      <c r="U483" s="13">
        <f t="shared" si="682"/>
        <v>5.7981511858586701E-2</v>
      </c>
      <c r="V483" s="13">
        <f t="shared" si="683"/>
        <v>3.8335728260606066E-3</v>
      </c>
      <c r="W483" s="13">
        <f t="shared" si="684"/>
        <v>3.4331563687600514E-2</v>
      </c>
      <c r="X483" s="13">
        <f t="shared" si="685"/>
        <v>3.0040976515742644E-2</v>
      </c>
      <c r="Y483" s="13">
        <f t="shared" si="686"/>
        <v>1.3143302737843853E-2</v>
      </c>
      <c r="Z483" s="13">
        <f t="shared" si="687"/>
        <v>1.4501256305467999E-2</v>
      </c>
      <c r="AA483" s="13">
        <f t="shared" si="688"/>
        <v>1.6911757471353279E-2</v>
      </c>
      <c r="AB483" s="13">
        <f t="shared" si="689"/>
        <v>9.8614745765864611E-3</v>
      </c>
      <c r="AC483" s="13">
        <f t="shared" si="690"/>
        <v>2.445047551572946E-4</v>
      </c>
      <c r="AD483" s="13">
        <f t="shared" si="691"/>
        <v>1.0009599624794047E-2</v>
      </c>
      <c r="AE483" s="13">
        <f t="shared" si="692"/>
        <v>8.7586499116854098E-3</v>
      </c>
      <c r="AF483" s="13">
        <f t="shared" si="693"/>
        <v>3.8320188194862635E-3</v>
      </c>
      <c r="AG483" s="13">
        <f t="shared" si="694"/>
        <v>1.1177040891736561E-3</v>
      </c>
      <c r="AH483" s="13">
        <f t="shared" si="695"/>
        <v>3.1722404496730338E-3</v>
      </c>
      <c r="AI483" s="13">
        <f t="shared" si="696"/>
        <v>3.6995526453427255E-3</v>
      </c>
      <c r="AJ483" s="13">
        <f t="shared" si="697"/>
        <v>2.1572591978443918E-3</v>
      </c>
      <c r="AK483" s="13">
        <f t="shared" si="698"/>
        <v>8.3861801553092048E-4</v>
      </c>
      <c r="AL483" s="13">
        <f t="shared" si="699"/>
        <v>9.9804672884785833E-6</v>
      </c>
      <c r="AM483" s="13">
        <f t="shared" si="700"/>
        <v>2.334693183459355E-3</v>
      </c>
      <c r="AN483" s="13">
        <f t="shared" si="701"/>
        <v>2.0429149028565225E-3</v>
      </c>
      <c r="AO483" s="13">
        <f t="shared" si="702"/>
        <v>8.9380080643601425E-4</v>
      </c>
      <c r="AP483" s="13">
        <f t="shared" si="703"/>
        <v>2.606993502172245E-4</v>
      </c>
      <c r="AQ483" s="13">
        <f t="shared" si="704"/>
        <v>5.7029612230956713E-5</v>
      </c>
      <c r="AR483" s="13">
        <f t="shared" si="705"/>
        <v>5.5515793989502956E-4</v>
      </c>
      <c r="AS483" s="13">
        <f t="shared" si="706"/>
        <v>6.47440210698204E-4</v>
      </c>
      <c r="AT483" s="13">
        <f t="shared" si="707"/>
        <v>3.7753114591875794E-4</v>
      </c>
      <c r="AU483" s="13">
        <f t="shared" si="708"/>
        <v>1.4676234580798881E-4</v>
      </c>
      <c r="AV483" s="13">
        <f t="shared" si="709"/>
        <v>4.2789554676302359E-5</v>
      </c>
      <c r="AW483" s="13">
        <f t="shared" si="710"/>
        <v>2.8291237808076235E-7</v>
      </c>
      <c r="AX483" s="13">
        <f t="shared" si="711"/>
        <v>4.5379706025652062E-4</v>
      </c>
      <c r="AY483" s="13">
        <f t="shared" si="712"/>
        <v>3.9708377265096193E-4</v>
      </c>
      <c r="AZ483" s="13">
        <f t="shared" si="713"/>
        <v>1.73729114081954E-4</v>
      </c>
      <c r="BA483" s="13">
        <f t="shared" si="714"/>
        <v>5.0672439349853941E-5</v>
      </c>
      <c r="BB483" s="13">
        <f t="shared" si="715"/>
        <v>1.1084912810526485E-5</v>
      </c>
      <c r="BC483" s="13">
        <f t="shared" si="716"/>
        <v>1.9399151664061883E-6</v>
      </c>
      <c r="BD483" s="13">
        <f t="shared" si="717"/>
        <v>8.0962846059441326E-5</v>
      </c>
      <c r="BE483" s="13">
        <f t="shared" si="718"/>
        <v>9.4421061727699269E-5</v>
      </c>
      <c r="BF483" s="13">
        <f t="shared" si="719"/>
        <v>5.5058198492926834E-5</v>
      </c>
      <c r="BG483" s="13">
        <f t="shared" si="720"/>
        <v>2.1403453606772557E-5</v>
      </c>
      <c r="BH483" s="13">
        <f t="shared" si="721"/>
        <v>6.2403216801052414E-6</v>
      </c>
      <c r="BI483" s="13">
        <f t="shared" si="722"/>
        <v>1.4555263981834948E-6</v>
      </c>
      <c r="BJ483" s="14">
        <f t="shared" si="723"/>
        <v>0.42495629976752386</v>
      </c>
      <c r="BK483" s="14">
        <f t="shared" si="724"/>
        <v>0.30068633865787736</v>
      </c>
      <c r="BL483" s="14">
        <f t="shared" si="725"/>
        <v>0.26000481419167143</v>
      </c>
      <c r="BM483" s="14">
        <f t="shared" si="726"/>
        <v>0.33423964256035488</v>
      </c>
      <c r="BN483" s="14">
        <f t="shared" si="727"/>
        <v>0.66551226550191289</v>
      </c>
    </row>
    <row r="484" spans="1:66" x14ac:dyDescent="0.25">
      <c r="A484" t="s">
        <v>40</v>
      </c>
      <c r="B484" t="s">
        <v>316</v>
      </c>
      <c r="C484" t="s">
        <v>321</v>
      </c>
      <c r="D484" s="21">
        <v>44505</v>
      </c>
      <c r="E484" s="10">
        <f>VLOOKUP(A484,home!$A$2:$E$405,3,FALSE)</f>
        <v>1.5047999999999999</v>
      </c>
      <c r="F484" s="10">
        <f>VLOOKUP(B484,home!$B$2:$E$405,3,FALSE)</f>
        <v>0.56489999999999996</v>
      </c>
      <c r="G484" s="10">
        <f>VLOOKUP(C484,away!$B$2:$E$405,4,FALSE)</f>
        <v>0.63129999999999997</v>
      </c>
      <c r="H484" s="10">
        <f>VLOOKUP(A484,away!$A$2:$E$405,3,FALSE)</f>
        <v>1.2</v>
      </c>
      <c r="I484" s="10">
        <f>VLOOKUP(C484,away!$B$2:$E$405,3,FALSE)</f>
        <v>1.4582999999999999</v>
      </c>
      <c r="J484" s="10">
        <f>VLOOKUP(B484,home!$B$2:$E$405,4,FALSE)</f>
        <v>1.125</v>
      </c>
      <c r="K484" s="12">
        <f t="shared" si="672"/>
        <v>0.53664383757599987</v>
      </c>
      <c r="L484" s="12">
        <f t="shared" si="673"/>
        <v>1.9687049999999999</v>
      </c>
      <c r="M484" s="13">
        <f t="shared" si="674"/>
        <v>8.1647111436552122E-2</v>
      </c>
      <c r="N484" s="13">
        <f t="shared" si="675"/>
        <v>4.381541920830663E-2</v>
      </c>
      <c r="O484" s="13">
        <f t="shared" si="676"/>
        <v>0.1607390765206973</v>
      </c>
      <c r="P484" s="13">
        <f t="shared" si="677"/>
        <v>8.6259634872489277E-2</v>
      </c>
      <c r="Q484" s="13">
        <f t="shared" si="678"/>
        <v>1.1756637354473423E-2</v>
      </c>
      <c r="R484" s="13">
        <f t="shared" si="679"/>
        <v>0.15822391182083972</v>
      </c>
      <c r="S484" s="13">
        <f t="shared" si="680"/>
        <v>2.2783183867188469E-2</v>
      </c>
      <c r="T484" s="13">
        <f t="shared" si="681"/>
        <v>2.3145350742938595E-2</v>
      </c>
      <c r="U484" s="13">
        <f t="shared" si="682"/>
        <v>8.4909887235822018E-2</v>
      </c>
      <c r="V484" s="13">
        <f t="shared" si="683"/>
        <v>2.6744759476868048E-3</v>
      </c>
      <c r="W484" s="13">
        <f t="shared" si="684"/>
        <v>2.1030423289646561E-3</v>
      </c>
      <c r="X484" s="13">
        <f t="shared" si="685"/>
        <v>4.1402699482443626E-3</v>
      </c>
      <c r="Y484" s="13">
        <f t="shared" si="686"/>
        <v>4.0754850742292098E-3</v>
      </c>
      <c r="Z484" s="13">
        <f t="shared" si="687"/>
        <v>0.10383206877374873</v>
      </c>
      <c r="AA484" s="13">
        <f t="shared" si="688"/>
        <v>5.5720839850199648E-2</v>
      </c>
      <c r="AB484" s="13">
        <f t="shared" si="689"/>
        <v>1.4951122665084421E-2</v>
      </c>
      <c r="AC484" s="13">
        <f t="shared" si="690"/>
        <v>1.7659788774492877E-4</v>
      </c>
      <c r="AD484" s="13">
        <f t="shared" si="691"/>
        <v>2.8214617650009031E-4</v>
      </c>
      <c r="AE484" s="13">
        <f t="shared" si="692"/>
        <v>5.5546258840661017E-4</v>
      </c>
      <c r="AF484" s="13">
        <f t="shared" si="693"/>
        <v>5.4677098755451779E-4</v>
      </c>
      <c r="AG484" s="13">
        <f t="shared" si="694"/>
        <v>3.588102590178389E-4</v>
      </c>
      <c r="AH484" s="13">
        <f t="shared" si="695"/>
        <v>5.1103678238805787E-2</v>
      </c>
      <c r="AI484" s="13">
        <f t="shared" si="696"/>
        <v>2.7424474004321846E-2</v>
      </c>
      <c r="AJ484" s="13">
        <f t="shared" si="697"/>
        <v>7.358587486591261E-3</v>
      </c>
      <c r="AK484" s="13">
        <f t="shared" si="698"/>
        <v>1.3163135426476887E-3</v>
      </c>
      <c r="AL484" s="13">
        <f t="shared" si="699"/>
        <v>7.4629801584435342E-6</v>
      </c>
      <c r="AM484" s="13">
        <f t="shared" si="700"/>
        <v>3.0282401382880779E-5</v>
      </c>
      <c r="AN484" s="13">
        <f t="shared" si="701"/>
        <v>5.9617115014484287E-5</v>
      </c>
      <c r="AO484" s="13">
        <f t="shared" si="702"/>
        <v>5.8684256207295162E-5</v>
      </c>
      <c r="AP484" s="13">
        <f t="shared" si="703"/>
        <v>3.8510662872194332E-5</v>
      </c>
      <c r="AQ484" s="13">
        <f t="shared" si="704"/>
        <v>1.8954033637450849E-5</v>
      </c>
      <c r="AR484" s="13">
        <f t="shared" si="705"/>
        <v>2.0121613373425627E-2</v>
      </c>
      <c r="AS484" s="13">
        <f t="shared" si="706"/>
        <v>1.0798139818935687E-2</v>
      </c>
      <c r="AT484" s="13">
        <f t="shared" si="707"/>
        <v>2.8973775955579298E-3</v>
      </c>
      <c r="AU484" s="13">
        <f t="shared" si="708"/>
        <v>5.1828661059564356E-4</v>
      </c>
      <c r="AV484" s="13">
        <f t="shared" si="709"/>
        <v>6.9533828918575991E-5</v>
      </c>
      <c r="AW484" s="13">
        <f t="shared" si="710"/>
        <v>2.1901637023355324E-7</v>
      </c>
      <c r="AX484" s="13">
        <f t="shared" si="711"/>
        <v>2.7084773481876491E-6</v>
      </c>
      <c r="AY484" s="13">
        <f t="shared" si="712"/>
        <v>5.3321928977637649E-6</v>
      </c>
      <c r="AZ484" s="13">
        <f t="shared" si="713"/>
        <v>5.248757409396007E-6</v>
      </c>
      <c r="BA484" s="13">
        <f t="shared" si="714"/>
        <v>3.444418318554988E-6</v>
      </c>
      <c r="BB484" s="13">
        <f t="shared" si="715"/>
        <v>1.6952608914577006E-6</v>
      </c>
      <c r="BC484" s="13">
        <f t="shared" si="716"/>
        <v>6.6749371866344654E-7</v>
      </c>
      <c r="BD484" s="13">
        <f t="shared" si="717"/>
        <v>6.6022534760549791E-3</v>
      </c>
      <c r="BE484" s="13">
        <f t="shared" si="718"/>
        <v>3.5430586420396276E-3</v>
      </c>
      <c r="BF484" s="13">
        <f t="shared" si="719"/>
        <v>9.5068029321047833E-4</v>
      </c>
      <c r="BG484" s="13">
        <f t="shared" si="720"/>
        <v>1.7005890695211595E-4</v>
      </c>
      <c r="BH484" s="13">
        <f t="shared" si="721"/>
        <v>2.2815266110190843E-5</v>
      </c>
      <c r="BI484" s="13">
        <f t="shared" si="722"/>
        <v>2.4487343921380945E-6</v>
      </c>
      <c r="BJ484" s="14">
        <f t="shared" si="723"/>
        <v>9.100453973833425E-2</v>
      </c>
      <c r="BK484" s="14">
        <f t="shared" si="724"/>
        <v>0.1935537991847178</v>
      </c>
      <c r="BL484" s="14">
        <f t="shared" si="725"/>
        <v>0.60744415791120276</v>
      </c>
      <c r="BM484" s="14">
        <f t="shared" si="726"/>
        <v>0.45338766121811741</v>
      </c>
      <c r="BN484" s="14">
        <f t="shared" si="727"/>
        <v>0.54244179121335845</v>
      </c>
    </row>
    <row r="485" spans="1:66" s="10" customFormat="1" x14ac:dyDescent="0.25">
      <c r="A485" t="s">
        <v>40</v>
      </c>
      <c r="B485" t="s">
        <v>332</v>
      </c>
      <c r="C485" t="s">
        <v>235</v>
      </c>
      <c r="D485" s="21">
        <v>44505</v>
      </c>
      <c r="E485" s="10">
        <f>VLOOKUP(A485,home!$A$2:$E$405,3,FALSE)</f>
        <v>1.5047999999999999</v>
      </c>
      <c r="F485" s="10">
        <f>VLOOKUP(B485,home!$B$2:$E$405,3,FALSE)</f>
        <v>1.1296999999999999</v>
      </c>
      <c r="G485" s="10">
        <f>VLOOKUP(C485,away!$B$2:$E$405,4,FALSE)</f>
        <v>0.9304</v>
      </c>
      <c r="H485" s="10">
        <f>VLOOKUP(A485,away!$A$2:$E$405,3,FALSE)</f>
        <v>1.2</v>
      </c>
      <c r="I485" s="10">
        <f>VLOOKUP(C485,away!$B$2:$E$405,3,FALSE)</f>
        <v>1.4582999999999999</v>
      </c>
      <c r="J485" s="10">
        <f>VLOOKUP(B485,home!$B$2:$E$405,4,FALSE)</f>
        <v>1.0417000000000001</v>
      </c>
      <c r="K485" s="12">
        <f t="shared" si="672"/>
        <v>1.5816544698239998</v>
      </c>
      <c r="L485" s="12">
        <f t="shared" si="673"/>
        <v>1.8229333320000001</v>
      </c>
      <c r="M485" s="13">
        <f t="shared" si="674"/>
        <v>3.3220510694088108E-2</v>
      </c>
      <c r="N485" s="13">
        <f t="shared" si="675"/>
        <v>5.2543369229140449E-2</v>
      </c>
      <c r="O485" s="13">
        <f t="shared" si="676"/>
        <v>6.0558776250315659E-2</v>
      </c>
      <c r="P485" s="13">
        <f t="shared" si="677"/>
        <v>9.5783059143383253E-2</v>
      </c>
      <c r="Q485" s="13">
        <f t="shared" si="678"/>
        <v>4.15527274004414E-2</v>
      </c>
      <c r="R485" s="13">
        <f t="shared" si="679"/>
        <v>5.5197305885915211E-2</v>
      </c>
      <c r="S485" s="13">
        <f t="shared" si="680"/>
        <v>6.9041641949362964E-2</v>
      </c>
      <c r="T485" s="13">
        <f t="shared" si="681"/>
        <v>7.5747851813774331E-2</v>
      </c>
      <c r="U485" s="13">
        <f t="shared" si="682"/>
        <v>8.7303065576700381E-2</v>
      </c>
      <c r="V485" s="13">
        <f t="shared" si="683"/>
        <v>2.2118262135262287E-2</v>
      </c>
      <c r="W485" s="13">
        <f t="shared" si="684"/>
        <v>2.1907352342095444E-2</v>
      </c>
      <c r="X485" s="13">
        <f t="shared" si="685"/>
        <v>3.9935642800274049E-2</v>
      </c>
      <c r="Y485" s="13">
        <f t="shared" si="686"/>
        <v>3.6400007197732703E-2</v>
      </c>
      <c r="Z485" s="13">
        <f t="shared" si="687"/>
        <v>3.354033624534488E-2</v>
      </c>
      <c r="AA485" s="13">
        <f t="shared" si="688"/>
        <v>5.3049222741849644E-2</v>
      </c>
      <c r="AB485" s="13">
        <f t="shared" si="689"/>
        <v>4.1952770135167738E-2</v>
      </c>
      <c r="AC485" s="13">
        <f t="shared" si="690"/>
        <v>3.9857808586979742E-3</v>
      </c>
      <c r="AD485" s="13">
        <f t="shared" si="691"/>
        <v>8.6624654384711373E-3</v>
      </c>
      <c r="AE485" s="13">
        <f t="shared" si="692"/>
        <v>1.579109698508703E-2</v>
      </c>
      <c r="AF485" s="13">
        <f t="shared" si="693"/>
        <v>1.4393058521479931E-2</v>
      </c>
      <c r="AG485" s="13">
        <f t="shared" si="694"/>
        <v>8.7458620427441364E-3</v>
      </c>
      <c r="AH485" s="13">
        <f t="shared" si="695"/>
        <v>1.5285449227031732E-2</v>
      </c>
      <c r="AI485" s="13">
        <f t="shared" si="696"/>
        <v>2.4176299093202545E-2</v>
      </c>
      <c r="AJ485" s="13">
        <f t="shared" si="697"/>
        <v>1.9119275762282856E-2</v>
      </c>
      <c r="AK485" s="13">
        <f t="shared" si="698"/>
        <v>1.0080029323070781E-2</v>
      </c>
      <c r="AL485" s="13">
        <f t="shared" si="699"/>
        <v>4.5968021050220856E-4</v>
      </c>
      <c r="AM485" s="13">
        <f t="shared" si="700"/>
        <v>2.7402054360907554E-3</v>
      </c>
      <c r="AN485" s="13">
        <f t="shared" si="701"/>
        <v>4.9952118259774334E-3</v>
      </c>
      <c r="AO485" s="13">
        <f t="shared" si="702"/>
        <v>4.5529690689874247E-3</v>
      </c>
      <c r="AP485" s="13">
        <f t="shared" si="703"/>
        <v>2.7665863584740618E-3</v>
      </c>
      <c r="AQ485" s="13">
        <f t="shared" si="704"/>
        <v>1.2608256221797174E-3</v>
      </c>
      <c r="AR485" s="13">
        <f t="shared" si="705"/>
        <v>5.5728709781099495E-3</v>
      </c>
      <c r="AS485" s="13">
        <f t="shared" si="706"/>
        <v>8.8143562922800497E-3</v>
      </c>
      <c r="AT485" s="13">
        <f t="shared" si="707"/>
        <v>6.9706330141530186E-3</v>
      </c>
      <c r="AU485" s="13">
        <f t="shared" si="708"/>
        <v>3.6750442881126211E-3</v>
      </c>
      <c r="AV485" s="13">
        <f t="shared" si="709"/>
        <v>1.4531625562736225E-3</v>
      </c>
      <c r="AW485" s="13">
        <f t="shared" si="710"/>
        <v>3.681592408295201E-5</v>
      </c>
      <c r="AX485" s="13">
        <f t="shared" si="711"/>
        <v>7.2234302937149468E-4</v>
      </c>
      <c r="AY485" s="13">
        <f t="shared" si="712"/>
        <v>1.3167831853791525E-3</v>
      </c>
      <c r="AZ485" s="13">
        <f t="shared" si="713"/>
        <v>1.2002039798223963E-3</v>
      </c>
      <c r="BA485" s="13">
        <f t="shared" si="714"/>
        <v>7.2929728000576733E-4</v>
      </c>
      <c r="BB485" s="13">
        <f t="shared" si="715"/>
        <v>3.323650801648627E-4</v>
      </c>
      <c r="BC485" s="13">
        <f t="shared" si="716"/>
        <v>1.2117587660507593E-4</v>
      </c>
      <c r="BD485" s="13">
        <f t="shared" si="717"/>
        <v>1.6931620434886795E-3</v>
      </c>
      <c r="BE485" s="13">
        <f t="shared" si="718"/>
        <v>2.6779973142202077E-3</v>
      </c>
      <c r="BF485" s="13">
        <f t="shared" si="719"/>
        <v>2.1178332111065289E-3</v>
      </c>
      <c r="BG485" s="13">
        <f t="shared" si="720"/>
        <v>1.1165601215627854E-3</v>
      </c>
      <c r="BH485" s="13">
        <f t="shared" si="721"/>
        <v>4.4150307677425231E-4</v>
      </c>
      <c r="BI485" s="13">
        <f t="shared" si="722"/>
        <v>1.3966106296420884E-4</v>
      </c>
      <c r="BJ485" s="14">
        <f t="shared" si="723"/>
        <v>0.3364174005142988</v>
      </c>
      <c r="BK485" s="14">
        <f t="shared" si="724"/>
        <v>0.22592571817667595</v>
      </c>
      <c r="BL485" s="14">
        <f t="shared" si="725"/>
        <v>0.40139497795458251</v>
      </c>
      <c r="BM485" s="14">
        <f t="shared" si="726"/>
        <v>0.65714271702632188</v>
      </c>
      <c r="BN485" s="14">
        <f t="shared" si="727"/>
        <v>0.3388557486032841</v>
      </c>
    </row>
    <row r="486" spans="1:66" x14ac:dyDescent="0.25">
      <c r="A486" t="s">
        <v>40</v>
      </c>
      <c r="B486" t="s">
        <v>236</v>
      </c>
      <c r="C486" t="s">
        <v>319</v>
      </c>
      <c r="D486" s="21">
        <v>44505</v>
      </c>
      <c r="E486" s="10">
        <f>VLOOKUP(A486,home!$A$2:$E$405,3,FALSE)</f>
        <v>1.5047999999999999</v>
      </c>
      <c r="F486" s="10">
        <f>VLOOKUP(B486,home!$B$2:$E$405,3,FALSE)</f>
        <v>1.2294</v>
      </c>
      <c r="G486" s="10">
        <f>VLOOKUP(C486,away!$B$2:$E$405,4,FALSE)</f>
        <v>1.2959000000000001</v>
      </c>
      <c r="H486" s="10">
        <f>VLOOKUP(A486,away!$A$2:$E$405,3,FALSE)</f>
        <v>1.2</v>
      </c>
      <c r="I486" s="10">
        <f>VLOOKUP(C486,away!$B$2:$E$405,3,FALSE)</f>
        <v>1.0832999999999999</v>
      </c>
      <c r="J486" s="10">
        <f>VLOOKUP(B486,home!$B$2:$E$405,4,FALSE)</f>
        <v>1</v>
      </c>
      <c r="K486" s="12">
        <f t="shared" si="672"/>
        <v>2.3974164514080001</v>
      </c>
      <c r="L486" s="12">
        <f t="shared" si="673"/>
        <v>1.2999599999999998</v>
      </c>
      <c r="M486" s="13">
        <f t="shared" si="674"/>
        <v>2.4788475003963466E-2</v>
      </c>
      <c r="N486" s="13">
        <f t="shared" si="675"/>
        <v>5.9428297779818E-2</v>
      </c>
      <c r="O486" s="13">
        <f t="shared" si="676"/>
        <v>3.2224025966152342E-2</v>
      </c>
      <c r="P486" s="13">
        <f t="shared" si="677"/>
        <v>7.7254409981852207E-2</v>
      </c>
      <c r="Q486" s="13">
        <f t="shared" si="678"/>
        <v>7.1237189388254629E-2</v>
      </c>
      <c r="R486" s="13">
        <f t="shared" si="679"/>
        <v>2.0944972397479701E-2</v>
      </c>
      <c r="S486" s="13">
        <f t="shared" si="680"/>
        <v>6.0191720756216718E-2</v>
      </c>
      <c r="T486" s="13">
        <f t="shared" si="681"/>
        <v>9.2605496717155469E-2</v>
      </c>
      <c r="U486" s="13">
        <f t="shared" si="682"/>
        <v>5.0213821400004299E-2</v>
      </c>
      <c r="V486" s="13">
        <f t="shared" si="683"/>
        <v>2.0843359540944465E-2</v>
      </c>
      <c r="W486" s="13">
        <f t="shared" si="684"/>
        <v>5.6928403263823001E-2</v>
      </c>
      <c r="X486" s="13">
        <f t="shared" si="685"/>
        <v>7.400464710683935E-2</v>
      </c>
      <c r="Y486" s="13">
        <f t="shared" si="686"/>
        <v>4.8101540526503436E-2</v>
      </c>
      <c r="Z486" s="13">
        <f t="shared" si="687"/>
        <v>9.075875439275901E-3</v>
      </c>
      <c r="AA486" s="13">
        <f t="shared" si="688"/>
        <v>2.1758653089049854E-2</v>
      </c>
      <c r="AB486" s="13">
        <f t="shared" si="689"/>
        <v>2.6082276438083821E-2</v>
      </c>
      <c r="AC486" s="13">
        <f t="shared" si="690"/>
        <v>4.0599548860856989E-3</v>
      </c>
      <c r="AD486" s="13">
        <f t="shared" si="691"/>
        <v>3.4120272634269547E-2</v>
      </c>
      <c r="AE486" s="13">
        <f t="shared" si="692"/>
        <v>4.4354989613645035E-2</v>
      </c>
      <c r="AF486" s="13">
        <f t="shared" si="693"/>
        <v>2.8829856149076998E-2</v>
      </c>
      <c r="AG486" s="13">
        <f t="shared" si="694"/>
        <v>1.2492553266518042E-2</v>
      </c>
      <c r="AH486" s="13">
        <f t="shared" si="695"/>
        <v>2.9495687590102757E-3</v>
      </c>
      <c r="AI486" s="13">
        <f t="shared" si="696"/>
        <v>7.071344667410313E-3</v>
      </c>
      <c r="AJ486" s="13">
        <f t="shared" si="697"/>
        <v>8.476479019612862E-3</v>
      </c>
      <c r="AK486" s="13">
        <f t="shared" si="698"/>
        <v>6.7738834172115427E-3</v>
      </c>
      <c r="AL486" s="13">
        <f t="shared" si="699"/>
        <v>5.0612136362134181E-4</v>
      </c>
      <c r="AM486" s="13">
        <f t="shared" si="700"/>
        <v>1.6360100587984785E-2</v>
      </c>
      <c r="AN486" s="13">
        <f t="shared" si="701"/>
        <v>2.1267476360356696E-2</v>
      </c>
      <c r="AO486" s="13">
        <f t="shared" si="702"/>
        <v>1.3823434284704648E-2</v>
      </c>
      <c r="AP486" s="13">
        <f t="shared" si="703"/>
        <v>5.9899705442482158E-3</v>
      </c>
      <c r="AQ486" s="13">
        <f t="shared" si="704"/>
        <v>1.9466805271752278E-3</v>
      </c>
      <c r="AR486" s="13">
        <f t="shared" si="705"/>
        <v>7.6686428079259948E-4</v>
      </c>
      <c r="AS486" s="13">
        <f t="shared" si="706"/>
        <v>1.838493042769342E-3</v>
      </c>
      <c r="AT486" s="13">
        <f t="shared" si="707"/>
        <v>2.2038167332671869E-3</v>
      </c>
      <c r="AU486" s="13">
        <f t="shared" si="708"/>
        <v>1.7611554974076632E-3</v>
      </c>
      <c r="AV486" s="13">
        <f t="shared" si="709"/>
        <v>1.0555557907431928E-3</v>
      </c>
      <c r="AW486" s="13">
        <f t="shared" si="710"/>
        <v>4.3815284813165843E-5</v>
      </c>
      <c r="AX486" s="13">
        <f t="shared" si="711"/>
        <v>6.5369957160540766E-3</v>
      </c>
      <c r="AY486" s="13">
        <f t="shared" si="712"/>
        <v>8.4978329510416572E-3</v>
      </c>
      <c r="AZ486" s="13">
        <f t="shared" si="713"/>
        <v>5.5234214615180561E-3</v>
      </c>
      <c r="BA486" s="13">
        <f t="shared" si="714"/>
        <v>2.3934089877050034E-3</v>
      </c>
      <c r="BB486" s="13">
        <f t="shared" si="715"/>
        <v>7.7783398691424924E-4</v>
      </c>
      <c r="BC486" s="13">
        <f t="shared" si="716"/>
        <v>2.0223061392580946E-4</v>
      </c>
      <c r="BD486" s="13">
        <f t="shared" si="717"/>
        <v>1.6614881507652447E-4</v>
      </c>
      <c r="BE486" s="13">
        <f t="shared" si="718"/>
        <v>3.9832790264640534E-4</v>
      </c>
      <c r="BF486" s="13">
        <f t="shared" si="719"/>
        <v>4.7747893342966834E-4</v>
      </c>
      <c r="BG486" s="13">
        <f t="shared" si="720"/>
        <v>3.8157195006834397E-4</v>
      </c>
      <c r="BH486" s="13">
        <f t="shared" si="721"/>
        <v>2.2869671762242E-4</v>
      </c>
      <c r="BI486" s="13">
        <f t="shared" si="722"/>
        <v>1.0965625464219983E-4</v>
      </c>
      <c r="BJ486" s="14">
        <f t="shared" si="723"/>
        <v>0.60542263246753181</v>
      </c>
      <c r="BK486" s="14">
        <f t="shared" si="724"/>
        <v>0.19614187448372558</v>
      </c>
      <c r="BL486" s="14">
        <f t="shared" si="725"/>
        <v>0.18588279107248049</v>
      </c>
      <c r="BM486" s="14">
        <f t="shared" si="726"/>
        <v>0.70219178527926507</v>
      </c>
      <c r="BN486" s="14">
        <f t="shared" si="727"/>
        <v>0.28587737051752038</v>
      </c>
    </row>
    <row r="487" spans="1:66" x14ac:dyDescent="0.25">
      <c r="A487" t="s">
        <v>40</v>
      </c>
      <c r="B487" t="s">
        <v>41</v>
      </c>
      <c r="C487" t="s">
        <v>233</v>
      </c>
      <c r="D487" s="21">
        <v>44505</v>
      </c>
      <c r="E487" s="10">
        <f>VLOOKUP(A487,home!$A$2:$E$405,3,FALSE)</f>
        <v>1.5047999999999999</v>
      </c>
      <c r="F487" s="10">
        <f>VLOOKUP(B487,home!$B$2:$E$405,3,FALSE)</f>
        <v>0.89710000000000001</v>
      </c>
      <c r="G487" s="10">
        <f>VLOOKUP(C487,away!$B$2:$E$405,4,FALSE)</f>
        <v>1.0632999999999999</v>
      </c>
      <c r="H487" s="10">
        <f>VLOOKUP(A487,away!$A$2:$E$405,3,FALSE)</f>
        <v>1.2</v>
      </c>
      <c r="I487" s="10">
        <f>VLOOKUP(C487,away!$B$2:$E$405,3,FALSE)</f>
        <v>1</v>
      </c>
      <c r="J487" s="10">
        <f>VLOOKUP(B487,home!$B$2:$E$405,4,FALSE)</f>
        <v>1.4582999999999999</v>
      </c>
      <c r="K487" s="12">
        <f t="shared" si="672"/>
        <v>1.4354082998639999</v>
      </c>
      <c r="L487" s="12">
        <f t="shared" si="673"/>
        <v>1.74996</v>
      </c>
      <c r="M487" s="13">
        <f t="shared" si="674"/>
        <v>4.1363009004696562E-2</v>
      </c>
      <c r="N487" s="13">
        <f t="shared" si="675"/>
        <v>5.9372806432690807E-2</v>
      </c>
      <c r="O487" s="13">
        <f t="shared" si="676"/>
        <v>7.2383611237858789E-2</v>
      </c>
      <c r="P487" s="13">
        <f t="shared" si="677"/>
        <v>0.1039000363449516</v>
      </c>
      <c r="Q487" s="13">
        <f t="shared" si="678"/>
        <v>4.2612109569851543E-2</v>
      </c>
      <c r="R487" s="13">
        <f t="shared" si="679"/>
        <v>6.3334212160901696E-2</v>
      </c>
      <c r="S487" s="13">
        <f t="shared" si="680"/>
        <v>6.524680996525499E-2</v>
      </c>
      <c r="T487" s="13">
        <f t="shared" si="681"/>
        <v>7.4569487262857406E-2</v>
      </c>
      <c r="U487" s="13">
        <f t="shared" si="682"/>
        <v>9.0910453801105767E-2</v>
      </c>
      <c r="V487" s="13">
        <f t="shared" si="683"/>
        <v>1.821043619490063E-2</v>
      </c>
      <c r="W487" s="13">
        <f t="shared" si="684"/>
        <v>2.0388591917093028E-2</v>
      </c>
      <c r="X487" s="13">
        <f t="shared" si="685"/>
        <v>3.5679220311236111E-2</v>
      </c>
      <c r="Y487" s="13">
        <f t="shared" si="686"/>
        <v>3.1218604187925377E-2</v>
      </c>
      <c r="Z487" s="13">
        <f t="shared" si="687"/>
        <v>3.6944112637697181E-2</v>
      </c>
      <c r="AA487" s="13">
        <f t="shared" si="688"/>
        <v>5.3029885911261024E-2</v>
      </c>
      <c r="AB487" s="13">
        <f t="shared" si="689"/>
        <v>3.8059769188932543E-2</v>
      </c>
      <c r="AC487" s="13">
        <f t="shared" si="690"/>
        <v>2.8589327578488746E-3</v>
      </c>
      <c r="AD487" s="13">
        <f t="shared" si="691"/>
        <v>7.31648851508385E-3</v>
      </c>
      <c r="AE487" s="13">
        <f t="shared" si="692"/>
        <v>1.2803562241856132E-2</v>
      </c>
      <c r="AF487" s="13">
        <f t="shared" si="693"/>
        <v>1.1202860890379281E-2</v>
      </c>
      <c r="AG487" s="13">
        <f t="shared" si="694"/>
        <v>6.5348528145760428E-3</v>
      </c>
      <c r="AH487" s="13">
        <f t="shared" si="695"/>
        <v>1.6162679837866151E-2</v>
      </c>
      <c r="AI487" s="13">
        <f t="shared" si="696"/>
        <v>2.32000447873176E-2</v>
      </c>
      <c r="AJ487" s="13">
        <f t="shared" si="697"/>
        <v>1.6650768422466107E-2</v>
      </c>
      <c r="AK487" s="13">
        <f t="shared" si="698"/>
        <v>7.9668837309070824E-3</v>
      </c>
      <c r="AL487" s="13">
        <f t="shared" si="699"/>
        <v>2.8725494067855873E-4</v>
      </c>
      <c r="AM487" s="13">
        <f t="shared" si="700"/>
        <v>2.1004296680821955E-3</v>
      </c>
      <c r="AN487" s="13">
        <f t="shared" si="701"/>
        <v>3.675667901957118E-3</v>
      </c>
      <c r="AO487" s="13">
        <f t="shared" si="702"/>
        <v>3.2161359008544398E-3</v>
      </c>
      <c r="AP487" s="13">
        <f t="shared" si="703"/>
        <v>1.876036393686412E-3</v>
      </c>
      <c r="AQ487" s="13">
        <f t="shared" si="704"/>
        <v>8.2074716187386884E-4</v>
      </c>
      <c r="AR487" s="13">
        <f t="shared" si="705"/>
        <v>5.656808641814442E-3</v>
      </c>
      <c r="AS487" s="13">
        <f t="shared" si="706"/>
        <v>8.1198300752028506E-3</v>
      </c>
      <c r="AT487" s="13">
        <f t="shared" si="707"/>
        <v>5.8276357417157499E-3</v>
      </c>
      <c r="AU487" s="13">
        <f t="shared" si="708"/>
        <v>2.7883455707476278E-3</v>
      </c>
      <c r="AV487" s="13">
        <f t="shared" si="709"/>
        <v>1.0006035937850421E-3</v>
      </c>
      <c r="AW487" s="13">
        <f t="shared" si="710"/>
        <v>2.0043270206169726E-5</v>
      </c>
      <c r="AX487" s="13">
        <f t="shared" si="711"/>
        <v>5.024956964742943E-4</v>
      </c>
      <c r="AY487" s="13">
        <f t="shared" si="712"/>
        <v>8.7934736900215592E-4</v>
      </c>
      <c r="AZ487" s="13">
        <f t="shared" si="713"/>
        <v>7.6941136092950656E-4</v>
      </c>
      <c r="BA487" s="13">
        <f t="shared" si="714"/>
        <v>4.4881303505739975E-4</v>
      </c>
      <c r="BB487" s="13">
        <f t="shared" si="715"/>
        <v>1.9635121470726194E-4</v>
      </c>
      <c r="BC487" s="13">
        <f t="shared" si="716"/>
        <v>6.8721354337823929E-5</v>
      </c>
      <c r="BD487" s="13">
        <f t="shared" si="717"/>
        <v>1.6498648084716E-3</v>
      </c>
      <c r="BE487" s="13">
        <f t="shared" si="718"/>
        <v>2.3682296397336631E-3</v>
      </c>
      <c r="BF487" s="13">
        <f t="shared" si="719"/>
        <v>1.6996882404288157E-3</v>
      </c>
      <c r="BG487" s="13">
        <f t="shared" si="720"/>
        <v>8.1324886916425319E-4</v>
      </c>
      <c r="BH487" s="13">
        <f t="shared" si="721"/>
        <v>2.9183604416334536E-4</v>
      </c>
      <c r="BI487" s="13">
        <f t="shared" si="722"/>
        <v>8.3780775998308445E-5</v>
      </c>
      <c r="BJ487" s="14">
        <f t="shared" si="723"/>
        <v>0.31625274120051206</v>
      </c>
      <c r="BK487" s="14">
        <f t="shared" si="724"/>
        <v>0.23274582657733334</v>
      </c>
      <c r="BL487" s="14">
        <f t="shared" si="725"/>
        <v>0.41199818107984243</v>
      </c>
      <c r="BM487" s="14">
        <f t="shared" si="726"/>
        <v>0.61411577264563844</v>
      </c>
      <c r="BN487" s="14">
        <f t="shared" si="727"/>
        <v>0.382965784750951</v>
      </c>
    </row>
    <row r="488" spans="1:66" x14ac:dyDescent="0.25">
      <c r="A488" t="s">
        <v>40</v>
      </c>
      <c r="B488" t="s">
        <v>334</v>
      </c>
      <c r="C488" t="s">
        <v>333</v>
      </c>
      <c r="D488" s="21">
        <v>44505</v>
      </c>
      <c r="E488" s="10">
        <f>VLOOKUP(A488,home!$A$2:$E$405,3,FALSE)</f>
        <v>1.5047999999999999</v>
      </c>
      <c r="F488" s="10">
        <f>VLOOKUP(B488,home!$B$2:$E$405,3,FALSE)</f>
        <v>0.8639</v>
      </c>
      <c r="G488" s="10">
        <f>VLOOKUP(C488,away!$B$2:$E$405,4,FALSE)</f>
        <v>1.3290999999999999</v>
      </c>
      <c r="H488" s="10">
        <f>VLOOKUP(A488,away!$A$2:$E$405,3,FALSE)</f>
        <v>1.2</v>
      </c>
      <c r="I488" s="10">
        <f>VLOOKUP(C488,away!$B$2:$E$405,3,FALSE)</f>
        <v>0.83330000000000004</v>
      </c>
      <c r="J488" s="10">
        <f>VLOOKUP(B488,home!$B$2:$E$405,4,FALSE)</f>
        <v>1.0417000000000001</v>
      </c>
      <c r="K488" s="12">
        <f t="shared" si="672"/>
        <v>1.7278256405519998</v>
      </c>
      <c r="L488" s="12">
        <f t="shared" si="673"/>
        <v>1.0416583320000001</v>
      </c>
      <c r="M488" s="13">
        <f t="shared" si="674"/>
        <v>6.2694348400936947E-2</v>
      </c>
      <c r="N488" s="13">
        <f t="shared" si="675"/>
        <v>0.1083249026848391</v>
      </c>
      <c r="O488" s="13">
        <f t="shared" si="676"/>
        <v>6.5306090381146847E-2</v>
      </c>
      <c r="P488" s="13">
        <f t="shared" si="677"/>
        <v>0.11283753744475183</v>
      </c>
      <c r="Q488" s="13">
        <f t="shared" si="678"/>
        <v>9.3583272184582608E-2</v>
      </c>
      <c r="R488" s="13">
        <f t="shared" si="679"/>
        <v>3.4013316587933343E-2</v>
      </c>
      <c r="S488" s="13">
        <f t="shared" si="680"/>
        <v>5.0771362097789575E-2</v>
      </c>
      <c r="T488" s="13">
        <f t="shared" si="681"/>
        <v>9.7481795206894317E-2</v>
      </c>
      <c r="U488" s="13">
        <f t="shared" si="682"/>
        <v>5.8769080520843876E-2</v>
      </c>
      <c r="V488" s="13">
        <f t="shared" si="683"/>
        <v>1.0153166589529415E-2</v>
      </c>
      <c r="W488" s="13">
        <f t="shared" si="684"/>
        <v>5.3898525735759553E-2</v>
      </c>
      <c r="X488" s="13">
        <f t="shared" si="685"/>
        <v>5.6143848415170373E-2</v>
      </c>
      <c r="Y488" s="13">
        <f t="shared" si="686"/>
        <v>2.9241353746103611E-2</v>
      </c>
      <c r="Z488" s="13">
        <f t="shared" si="687"/>
        <v>1.1810084874258194E-2</v>
      </c>
      <c r="AA488" s="13">
        <f t="shared" si="688"/>
        <v>2.0405767462838644E-2</v>
      </c>
      <c r="AB488" s="13">
        <f t="shared" si="689"/>
        <v>1.7628804118717173E-2</v>
      </c>
      <c r="AC488" s="13">
        <f t="shared" si="690"/>
        <v>1.1421068489920166E-3</v>
      </c>
      <c r="AD488" s="13">
        <f t="shared" si="691"/>
        <v>2.3281813688549292E-2</v>
      </c>
      <c r="AE488" s="13">
        <f t="shared" si="692"/>
        <v>2.4251695212749023E-2</v>
      </c>
      <c r="AF488" s="13">
        <f t="shared" si="693"/>
        <v>1.263099019174227E-2</v>
      </c>
      <c r="AG488" s="13">
        <f t="shared" si="694"/>
        <v>4.3857253915462044E-3</v>
      </c>
      <c r="AH488" s="13">
        <f t="shared" si="695"/>
        <v>3.0755183277245551E-3</v>
      </c>
      <c r="AI488" s="13">
        <f t="shared" si="696"/>
        <v>5.3139594246300942E-3</v>
      </c>
      <c r="AJ488" s="13">
        <f t="shared" si="697"/>
        <v>4.5907976733644152E-3</v>
      </c>
      <c r="AK488" s="13">
        <f t="shared" si="698"/>
        <v>2.6440326435418346E-3</v>
      </c>
      <c r="AL488" s="13">
        <f t="shared" si="699"/>
        <v>8.2222737855023771E-5</v>
      </c>
      <c r="AM488" s="13">
        <f t="shared" si="700"/>
        <v>8.0453829299259941E-3</v>
      </c>
      <c r="AN488" s="13">
        <f t="shared" si="701"/>
        <v>8.3805401630879846E-3</v>
      </c>
      <c r="AO488" s="13">
        <f t="shared" si="702"/>
        <v>4.3648297437706195E-3</v>
      </c>
      <c r="AP488" s="13">
        <f t="shared" si="703"/>
        <v>1.5155537567866971E-3</v>
      </c>
      <c r="AQ488" s="13">
        <f t="shared" si="704"/>
        <v>3.9467229958769118E-4</v>
      </c>
      <c r="AR488" s="13">
        <f t="shared" si="705"/>
        <v>6.407278582585981E-4</v>
      </c>
      <c r="AS488" s="13">
        <f t="shared" si="706"/>
        <v>1.1070660221151731E-3</v>
      </c>
      <c r="AT488" s="13">
        <f t="shared" si="707"/>
        <v>9.5640852939725179E-4</v>
      </c>
      <c r="AU488" s="13">
        <f t="shared" si="708"/>
        <v>5.5083572664506775E-4</v>
      </c>
      <c r="AV488" s="13">
        <f t="shared" si="709"/>
        <v>2.3793702305736005E-4</v>
      </c>
      <c r="AW488" s="13">
        <f t="shared" si="710"/>
        <v>4.1106891778938928E-6</v>
      </c>
      <c r="AX488" s="13">
        <f t="shared" si="711"/>
        <v>2.3168364857309204E-3</v>
      </c>
      <c r="AY488" s="13">
        <f t="shared" si="712"/>
        <v>2.4133520292432126E-3</v>
      </c>
      <c r="AZ488" s="13">
        <f t="shared" si="713"/>
        <v>1.2569441246551502E-3</v>
      </c>
      <c r="BA488" s="13">
        <f t="shared" si="714"/>
        <v>4.3643544010182796E-4</v>
      </c>
      <c r="BB488" s="13">
        <f t="shared" si="715"/>
        <v>1.1365415314053902E-4</v>
      </c>
      <c r="BC488" s="13">
        <f t="shared" si="716"/>
        <v>2.3677759117049294E-5</v>
      </c>
      <c r="BD488" s="13">
        <f t="shared" si="717"/>
        <v>1.112365853499306E-4</v>
      </c>
      <c r="BE488" s="13">
        <f t="shared" si="718"/>
        <v>1.92197424335061E-4</v>
      </c>
      <c r="BF488" s="13">
        <f t="shared" si="719"/>
        <v>1.6604181890708569E-4</v>
      </c>
      <c r="BG488" s="13">
        <f t="shared" si="720"/>
        <v>9.5630437370518184E-5</v>
      </c>
      <c r="BH488" s="13">
        <f t="shared" si="721"/>
        <v>4.1308180426495858E-5</v>
      </c>
      <c r="BI488" s="13">
        <f t="shared" si="722"/>
        <v>1.427466666108955E-5</v>
      </c>
      <c r="BJ488" s="14">
        <f t="shared" si="723"/>
        <v>0.53248580134308399</v>
      </c>
      <c r="BK488" s="14">
        <f t="shared" si="724"/>
        <v>0.24009409614909805</v>
      </c>
      <c r="BL488" s="14">
        <f t="shared" si="725"/>
        <v>0.2158610314132644</v>
      </c>
      <c r="BM488" s="14">
        <f t="shared" si="726"/>
        <v>0.52108230475544881</v>
      </c>
      <c r="BN488" s="14">
        <f t="shared" si="727"/>
        <v>0.4767594676841907</v>
      </c>
    </row>
    <row r="489" spans="1:66" x14ac:dyDescent="0.25">
      <c r="A489" t="s">
        <v>40</v>
      </c>
      <c r="B489" t="s">
        <v>318</v>
      </c>
      <c r="C489" t="s">
        <v>317</v>
      </c>
      <c r="D489" s="21">
        <v>44505</v>
      </c>
      <c r="E489" s="10">
        <f>VLOOKUP(A489,home!$A$2:$E$405,3,FALSE)</f>
        <v>1.5047999999999999</v>
      </c>
      <c r="F489" s="10">
        <f>VLOOKUP(B489,home!$B$2:$E$405,3,FALSE)</f>
        <v>0.8639</v>
      </c>
      <c r="G489" s="10">
        <f>VLOOKUP(C489,away!$B$2:$E$405,4,FALSE)</f>
        <v>0.99680000000000002</v>
      </c>
      <c r="H489" s="10">
        <f>VLOOKUP(A489,away!$A$2:$E$405,3,FALSE)</f>
        <v>1.2</v>
      </c>
      <c r="I489" s="10">
        <f>VLOOKUP(C489,away!$B$2:$E$405,3,FALSE)</f>
        <v>1.125</v>
      </c>
      <c r="J489" s="10">
        <f>VLOOKUP(B489,home!$B$2:$E$405,4,FALSE)</f>
        <v>0.91669999999999996</v>
      </c>
      <c r="K489" s="12">
        <f t="shared" si="672"/>
        <v>1.2958367304960001</v>
      </c>
      <c r="L489" s="12">
        <f t="shared" si="673"/>
        <v>1.2375449999999999</v>
      </c>
      <c r="M489" s="13">
        <f t="shared" si="674"/>
        <v>7.9390089929003163E-2</v>
      </c>
      <c r="N489" s="13">
        <f t="shared" si="675"/>
        <v>0.10287659456738289</v>
      </c>
      <c r="O489" s="13">
        <f t="shared" si="676"/>
        <v>9.8248808841188209E-2</v>
      </c>
      <c r="P489" s="13">
        <f t="shared" si="677"/>
        <v>0.12731441522389184</v>
      </c>
      <c r="Q489" s="13">
        <f t="shared" si="678"/>
        <v>6.6655634974380026E-2</v>
      </c>
      <c r="R489" s="13">
        <f t="shared" si="679"/>
        <v>6.0793661068684141E-2</v>
      </c>
      <c r="S489" s="13">
        <f t="shared" si="680"/>
        <v>5.1042139951903542E-2</v>
      </c>
      <c r="T489" s="13">
        <f t="shared" si="681"/>
        <v>8.2489347784369116E-2</v>
      </c>
      <c r="U489" s="13">
        <f t="shared" si="682"/>
        <v>7.877865899412563E-2</v>
      </c>
      <c r="V489" s="13">
        <f t="shared" si="683"/>
        <v>9.0948941774079365E-3</v>
      </c>
      <c r="W489" s="13">
        <f t="shared" si="684"/>
        <v>2.879160669811183E-2</v>
      </c>
      <c r="X489" s="13">
        <f t="shared" si="685"/>
        <v>3.5630908911214801E-2</v>
      </c>
      <c r="Y489" s="13">
        <f t="shared" si="686"/>
        <v>2.2047426584264663E-2</v>
      </c>
      <c r="Z489" s="13">
        <f t="shared" si="687"/>
        <v>2.5078297095748235E-2</v>
      </c>
      <c r="AA489" s="13">
        <f t="shared" si="688"/>
        <v>3.2497378514961733E-2</v>
      </c>
      <c r="AB489" s="13">
        <f t="shared" si="689"/>
        <v>2.1055648362259489E-2</v>
      </c>
      <c r="AC489" s="13">
        <f t="shared" si="690"/>
        <v>9.1156775262769287E-4</v>
      </c>
      <c r="AD489" s="13">
        <f t="shared" si="691"/>
        <v>9.3273053723519871E-3</v>
      </c>
      <c r="AE489" s="13">
        <f t="shared" si="692"/>
        <v>1.1542960127027338E-2</v>
      </c>
      <c r="AF489" s="13">
        <f t="shared" si="693"/>
        <v>7.1424662952010243E-3</v>
      </c>
      <c r="AG489" s="13">
        <f t="shared" si="694"/>
        <v>2.9463744837648501E-3</v>
      </c>
      <c r="AH489" s="13">
        <f t="shared" si="695"/>
        <v>7.7588802948394368E-3</v>
      </c>
      <c r="AI489" s="13">
        <f t="shared" si="696"/>
        <v>1.0054242073574578E-2</v>
      </c>
      <c r="AJ489" s="13">
        <f t="shared" si="697"/>
        <v>6.5143280881181046E-3</v>
      </c>
      <c r="AK489" s="13">
        <f t="shared" si="698"/>
        <v>2.8138352036950762E-3</v>
      </c>
      <c r="AL489" s="13">
        <f t="shared" si="699"/>
        <v>5.8473653558794615E-5</v>
      </c>
      <c r="AM489" s="13">
        <f t="shared" si="700"/>
        <v>2.4173329796092742E-3</v>
      </c>
      <c r="AN489" s="13">
        <f t="shared" si="701"/>
        <v>2.9915583422505587E-3</v>
      </c>
      <c r="AO489" s="13">
        <f t="shared" si="702"/>
        <v>1.8510940343302339E-3</v>
      </c>
      <c r="AP489" s="13">
        <f t="shared" si="703"/>
        <v>7.6360405557173642E-4</v>
      </c>
      <c r="AQ489" s="13">
        <f t="shared" si="704"/>
        <v>2.3624859523813113E-4</v>
      </c>
      <c r="AR489" s="13">
        <f t="shared" si="705"/>
        <v>1.9203927028954148E-3</v>
      </c>
      <c r="AS489" s="13">
        <f t="shared" si="706"/>
        <v>2.4885154013883711E-3</v>
      </c>
      <c r="AT489" s="13">
        <f t="shared" si="707"/>
        <v>1.6123548307620244E-3</v>
      </c>
      <c r="AU489" s="13">
        <f t="shared" si="708"/>
        <v>6.9644953743136485E-4</v>
      </c>
      <c r="AV489" s="13">
        <f t="shared" si="709"/>
        <v>2.2562122288512769E-4</v>
      </c>
      <c r="AW489" s="13">
        <f t="shared" si="710"/>
        <v>2.6047678045276394E-6</v>
      </c>
      <c r="AX489" s="13">
        <f t="shared" si="711"/>
        <v>5.2207814413617287E-4</v>
      </c>
      <c r="AY489" s="13">
        <f t="shared" si="712"/>
        <v>6.4609519688499991E-4</v>
      </c>
      <c r="AZ489" s="13">
        <f t="shared" si="713"/>
        <v>3.9978594021452369E-4</v>
      </c>
      <c r="BA489" s="13">
        <f t="shared" si="714"/>
        <v>1.6491769712759422E-4</v>
      </c>
      <c r="BB489" s="13">
        <f t="shared" si="715"/>
        <v>5.1023267872942146E-5</v>
      </c>
      <c r="BC489" s="13">
        <f t="shared" si="716"/>
        <v>1.2628718007964042E-5</v>
      </c>
      <c r="BD489" s="13">
        <f t="shared" si="717"/>
        <v>3.9609539791745046E-4</v>
      </c>
      <c r="BE489" s="13">
        <f t="shared" si="718"/>
        <v>5.1327496540186119E-4</v>
      </c>
      <c r="BF489" s="13">
        <f t="shared" si="719"/>
        <v>3.325602765058978E-4</v>
      </c>
      <c r="BG489" s="13">
        <f t="shared" si="720"/>
        <v>1.4364794046674951E-4</v>
      </c>
      <c r="BH489" s="13">
        <f t="shared" si="721"/>
        <v>4.6536069379229158E-5</v>
      </c>
      <c r="BI489" s="13">
        <f t="shared" si="722"/>
        <v>1.2060629598903064E-5</v>
      </c>
      <c r="BJ489" s="14">
        <f t="shared" si="723"/>
        <v>0.37950699276931271</v>
      </c>
      <c r="BK489" s="14">
        <f t="shared" si="724"/>
        <v>0.26845767588527802</v>
      </c>
      <c r="BL489" s="14">
        <f t="shared" si="725"/>
        <v>0.32690295041607875</v>
      </c>
      <c r="BM489" s="14">
        <f t="shared" si="726"/>
        <v>0.46402322113280692</v>
      </c>
      <c r="BN489" s="14">
        <f t="shared" si="727"/>
        <v>0.53527920460453027</v>
      </c>
    </row>
    <row r="490" spans="1:66" x14ac:dyDescent="0.25">
      <c r="A490" t="s">
        <v>13</v>
      </c>
      <c r="B490" t="s">
        <v>251</v>
      </c>
      <c r="C490" t="s">
        <v>54</v>
      </c>
      <c r="D490" s="21">
        <v>44535</v>
      </c>
      <c r="E490" s="10">
        <f>VLOOKUP(A490,home!$A$2:$E$405,3,FALSE)</f>
        <v>1.4837</v>
      </c>
      <c r="F490" s="10">
        <f>VLOOKUP(B490,home!$B$2:$E$405,3,FALSE)</f>
        <v>0.35680000000000001</v>
      </c>
      <c r="G490" s="10">
        <f>VLOOKUP(C490,away!$B$2:$E$405,4,FALSE)</f>
        <v>0.87219999999999998</v>
      </c>
      <c r="H490" s="10">
        <f>VLOOKUP(A490,away!$A$2:$E$405,3,FALSE)</f>
        <v>1.2190000000000001</v>
      </c>
      <c r="I490" s="10">
        <f>VLOOKUP(C490,away!$B$2:$E$405,3,FALSE)</f>
        <v>0.77210000000000001</v>
      </c>
      <c r="J490" s="10">
        <f>VLOOKUP(B490,home!$B$2:$E$405,4,FALSE)</f>
        <v>1.3994</v>
      </c>
      <c r="K490" s="12">
        <f t="shared" si="672"/>
        <v>0.461728864352</v>
      </c>
      <c r="L490" s="12">
        <f t="shared" si="673"/>
        <v>1.3171011460599999</v>
      </c>
      <c r="M490" s="13">
        <f t="shared" si="674"/>
        <v>0.16883556761239238</v>
      </c>
      <c r="N490" s="13">
        <f t="shared" si="675"/>
        <v>7.7956254895895263E-2</v>
      </c>
      <c r="O490" s="13">
        <f t="shared" si="676"/>
        <v>0.22237351959797261</v>
      </c>
      <c r="P490" s="13">
        <f t="shared" si="677"/>
        <v>0.10267627266592912</v>
      </c>
      <c r="Q490" s="13">
        <f t="shared" si="678"/>
        <v>1.7997326521108373E-2</v>
      </c>
      <c r="R490" s="13">
        <f t="shared" si="679"/>
        <v>0.14644420875794284</v>
      </c>
      <c r="S490" s="13">
        <f t="shared" si="680"/>
        <v>1.5610479944562371E-2</v>
      </c>
      <c r="T490" s="13">
        <f t="shared" si="681"/>
        <v>2.3704299386967869E-2</v>
      </c>
      <c r="U490" s="13">
        <f t="shared" si="682"/>
        <v>6.7617518200732155E-2</v>
      </c>
      <c r="V490" s="13">
        <f t="shared" si="683"/>
        <v>1.054823747481681E-3</v>
      </c>
      <c r="W490" s="13">
        <f t="shared" si="684"/>
        <v>2.7699617119878342E-3</v>
      </c>
      <c r="X490" s="13">
        <f t="shared" si="685"/>
        <v>3.6483197454014954E-3</v>
      </c>
      <c r="Y490" s="13">
        <f t="shared" si="686"/>
        <v>2.4026030589308191E-3</v>
      </c>
      <c r="Z490" s="13">
        <f t="shared" si="687"/>
        <v>6.429394506297878E-2</v>
      </c>
      <c r="AA490" s="13">
        <f t="shared" si="688"/>
        <v>2.9686370238639074E-2</v>
      </c>
      <c r="AB490" s="13">
        <f t="shared" si="689"/>
        <v>6.853527008509914E-3</v>
      </c>
      <c r="AC490" s="13">
        <f t="shared" si="690"/>
        <v>4.0092770529093433E-5</v>
      </c>
      <c r="AD490" s="13">
        <f t="shared" si="691"/>
        <v>3.1974281889366591E-4</v>
      </c>
      <c r="AE490" s="13">
        <f t="shared" si="692"/>
        <v>4.2113363320930234E-4</v>
      </c>
      <c r="AF490" s="13">
        <f t="shared" si="693"/>
        <v>2.7733779547219197E-4</v>
      </c>
      <c r="AG490" s="13">
        <f t="shared" si="694"/>
        <v>1.2176064275405929E-4</v>
      </c>
      <c r="AH490" s="13">
        <f t="shared" si="695"/>
        <v>2.1170407181792011E-2</v>
      </c>
      <c r="AI490" s="13">
        <f t="shared" si="696"/>
        <v>9.7749880659182518E-3</v>
      </c>
      <c r="AJ490" s="13">
        <f t="shared" si="697"/>
        <v>2.256697069365393E-3</v>
      </c>
      <c r="AK490" s="13">
        <f t="shared" si="698"/>
        <v>3.4732739167485659E-4</v>
      </c>
      <c r="AL490" s="13">
        <f t="shared" si="699"/>
        <v>9.7528649845355792E-7</v>
      </c>
      <c r="AM490" s="13">
        <f t="shared" si="700"/>
        <v>2.9526897730495924E-5</v>
      </c>
      <c r="AN490" s="13">
        <f t="shared" si="701"/>
        <v>3.8889910840432591E-5</v>
      </c>
      <c r="AO490" s="13">
        <f t="shared" si="702"/>
        <v>2.5610973069052496E-5</v>
      </c>
      <c r="AP490" s="13">
        <f t="shared" si="703"/>
        <v>1.1244080660320279E-5</v>
      </c>
      <c r="AQ490" s="13">
        <f t="shared" si="704"/>
        <v>3.7023978810247306E-6</v>
      </c>
      <c r="AR490" s="13">
        <f t="shared" si="705"/>
        <v>5.576713512339025E-3</v>
      </c>
      <c r="AS490" s="13">
        <f t="shared" si="706"/>
        <v>2.5749295968687516E-3</v>
      </c>
      <c r="AT490" s="13">
        <f t="shared" si="707"/>
        <v>5.9445965927428077E-4</v>
      </c>
      <c r="AU490" s="13">
        <f t="shared" si="708"/>
        <v>9.1493061126596853E-5</v>
      </c>
      <c r="AV490" s="13">
        <f t="shared" si="709"/>
        <v>1.0561246802517916E-5</v>
      </c>
      <c r="AW490" s="13">
        <f t="shared" si="710"/>
        <v>1.6475396061179649E-8</v>
      </c>
      <c r="AX490" s="13">
        <f t="shared" si="711"/>
        <v>2.2722368261565884E-6</v>
      </c>
      <c r="AY490" s="13">
        <f t="shared" si="712"/>
        <v>2.9927657278505789E-6</v>
      </c>
      <c r="AZ490" s="13">
        <f t="shared" si="713"/>
        <v>1.9708875850205442E-6</v>
      </c>
      <c r="BA490" s="13">
        <f t="shared" si="714"/>
        <v>8.6528609899532806E-7</v>
      </c>
      <c r="BB490" s="13">
        <f t="shared" si="715"/>
        <v>2.8491732816413331E-7</v>
      </c>
      <c r="BC490" s="13">
        <f t="shared" si="716"/>
        <v>7.5052987891466651E-8</v>
      </c>
      <c r="BD490" s="13">
        <f t="shared" si="717"/>
        <v>1.2241826263916678E-3</v>
      </c>
      <c r="BE490" s="13">
        <f t="shared" si="718"/>
        <v>5.6524045384327357E-4</v>
      </c>
      <c r="BF490" s="13">
        <f t="shared" si="719"/>
        <v>1.3049391641943185E-4</v>
      </c>
      <c r="BG490" s="13">
        <f t="shared" si="720"/>
        <v>2.0084269277729695E-5</v>
      </c>
      <c r="BH490" s="13">
        <f t="shared" si="721"/>
        <v>2.3183717112364731E-6</v>
      </c>
      <c r="BI490" s="13">
        <f t="shared" si="722"/>
        <v>2.1409182747500397E-7</v>
      </c>
      <c r="BJ490" s="14">
        <f t="shared" si="723"/>
        <v>0.12973617561735634</v>
      </c>
      <c r="BK490" s="14">
        <f t="shared" si="724"/>
        <v>0.28822120479312091</v>
      </c>
      <c r="BL490" s="14">
        <f t="shared" si="725"/>
        <v>0.51731525431842906</v>
      </c>
      <c r="BM490" s="14">
        <f t="shared" si="726"/>
        <v>0.26328045345031281</v>
      </c>
      <c r="BN490" s="14">
        <f t="shared" si="727"/>
        <v>0.73628315005124068</v>
      </c>
    </row>
    <row r="491" spans="1:66" x14ac:dyDescent="0.25">
      <c r="A491" t="s">
        <v>69</v>
      </c>
      <c r="B491" t="s">
        <v>77</v>
      </c>
      <c r="C491" t="s">
        <v>324</v>
      </c>
      <c r="D491" s="21">
        <v>44535</v>
      </c>
      <c r="E491" s="10">
        <f>VLOOKUP(A491,home!$A$2:$E$405,3,FALSE)</f>
        <v>1.3526</v>
      </c>
      <c r="F491" s="10">
        <f>VLOOKUP(B491,home!$B$2:$E$405,3,FALSE)</f>
        <v>1.2062999999999999</v>
      </c>
      <c r="G491" s="10">
        <f>VLOOKUP(C491,away!$B$2:$E$405,4,FALSE)</f>
        <v>0.70040000000000002</v>
      </c>
      <c r="H491" s="10">
        <f>VLOOKUP(A491,away!$A$2:$E$405,3,FALSE)</f>
        <v>1.3421000000000001</v>
      </c>
      <c r="I491" s="10">
        <f>VLOOKUP(C491,away!$B$2:$E$405,3,FALSE)</f>
        <v>1.2157</v>
      </c>
      <c r="J491" s="10">
        <f>VLOOKUP(B491,home!$B$2:$E$405,4,FALSE)</f>
        <v>0.70589999999999997</v>
      </c>
      <c r="K491" s="12">
        <f t="shared" si="672"/>
        <v>1.1428016225520001</v>
      </c>
      <c r="L491" s="12">
        <f t="shared" si="673"/>
        <v>1.1517400657230001</v>
      </c>
      <c r="M491" s="13">
        <f t="shared" si="674"/>
        <v>0.10080758398032982</v>
      </c>
      <c r="N491" s="13">
        <f t="shared" si="675"/>
        <v>0.11520307053826793</v>
      </c>
      <c r="O491" s="13">
        <f t="shared" si="676"/>
        <v>0.11610413339888191</v>
      </c>
      <c r="P491" s="13">
        <f t="shared" si="677"/>
        <v>0.13268399203323611</v>
      </c>
      <c r="Q491" s="13">
        <f t="shared" si="678"/>
        <v>6.5827127967052562E-2</v>
      </c>
      <c r="R491" s="13">
        <f t="shared" si="679"/>
        <v>6.6860891115770135E-2</v>
      </c>
      <c r="S491" s="13">
        <f t="shared" si="680"/>
        <v>4.3660013083219693E-2</v>
      </c>
      <c r="T491" s="13">
        <f t="shared" si="681"/>
        <v>7.5815740691129452E-2</v>
      </c>
      <c r="U491" s="13">
        <f t="shared" si="682"/>
        <v>7.6408734852374718E-2</v>
      </c>
      <c r="V491" s="13">
        <f t="shared" si="683"/>
        <v>6.3850848863329654E-3</v>
      </c>
      <c r="W491" s="13">
        <f t="shared" si="684"/>
        <v>2.5075782882895269E-2</v>
      </c>
      <c r="X491" s="13">
        <f t="shared" si="685"/>
        <v>2.8880783825601473E-2</v>
      </c>
      <c r="Y491" s="13">
        <f t="shared" si="686"/>
        <v>1.6631577930715003E-2</v>
      </c>
      <c r="Z491" s="13">
        <f t="shared" si="687"/>
        <v>2.5668789042658478E-2</v>
      </c>
      <c r="AA491" s="13">
        <f t="shared" si="688"/>
        <v>2.9334333766895111E-2</v>
      </c>
      <c r="AB491" s="13">
        <f t="shared" si="689"/>
        <v>1.6761662112644831E-2</v>
      </c>
      <c r="AC491" s="13">
        <f t="shared" si="690"/>
        <v>5.2525720209890792E-4</v>
      </c>
      <c r="AD491" s="13">
        <f t="shared" si="691"/>
        <v>7.1641613413335982E-3</v>
      </c>
      <c r="AE491" s="13">
        <f t="shared" si="692"/>
        <v>8.251251654117735E-3</v>
      </c>
      <c r="AF491" s="13">
        <f t="shared" si="693"/>
        <v>4.7516485612052878E-3</v>
      </c>
      <c r="AG491" s="13">
        <f t="shared" si="694"/>
        <v>1.824221342058392E-3</v>
      </c>
      <c r="AH491" s="13">
        <f t="shared" si="695"/>
        <v>7.3909431947553244E-3</v>
      </c>
      <c r="AI491" s="13">
        <f t="shared" si="696"/>
        <v>8.4463818751560477E-3</v>
      </c>
      <c r="AJ491" s="13">
        <f t="shared" si="697"/>
        <v>4.8262694558110688E-3</v>
      </c>
      <c r="AK491" s="13">
        <f t="shared" si="698"/>
        <v>1.8384895216580156E-3</v>
      </c>
      <c r="AL491" s="13">
        <f t="shared" si="699"/>
        <v>2.7653960016456831E-5</v>
      </c>
      <c r="AM491" s="13">
        <f t="shared" si="700"/>
        <v>1.6374430410200701E-3</v>
      </c>
      <c r="AN491" s="13">
        <f t="shared" si="701"/>
        <v>1.8859087556821245E-3</v>
      </c>
      <c r="AO491" s="13">
        <f t="shared" si="702"/>
        <v>1.0860383371084561E-3</v>
      </c>
      <c r="AP491" s="13">
        <f t="shared" si="703"/>
        <v>4.1694462191966359E-4</v>
      </c>
      <c r="AQ491" s="13">
        <f t="shared" si="704"/>
        <v>1.2005295656315118E-4</v>
      </c>
      <c r="AR491" s="13">
        <f t="shared" si="705"/>
        <v>1.7024890801764906E-3</v>
      </c>
      <c r="AS491" s="13">
        <f t="shared" si="706"/>
        <v>1.9456072832027558E-3</v>
      </c>
      <c r="AT491" s="13">
        <f t="shared" si="707"/>
        <v>1.1117215800465492E-3</v>
      </c>
      <c r="AU491" s="13">
        <f t="shared" si="708"/>
        <v>4.2349240850108981E-4</v>
      </c>
      <c r="AV491" s="13">
        <f t="shared" si="709"/>
        <v>1.2099195289337501E-4</v>
      </c>
      <c r="AW491" s="13">
        <f t="shared" si="710"/>
        <v>1.0110675059337004E-6</v>
      </c>
      <c r="AX491" s="13">
        <f t="shared" si="711"/>
        <v>3.1187876068570287E-4</v>
      </c>
      <c r="AY491" s="13">
        <f t="shared" si="712"/>
        <v>3.5920326432975919E-4</v>
      </c>
      <c r="AZ491" s="13">
        <f t="shared" si="713"/>
        <v>2.0685439563353656E-4</v>
      </c>
      <c r="BA491" s="13">
        <f t="shared" si="714"/>
        <v>7.9414165074020285E-5</v>
      </c>
      <c r="BB491" s="13">
        <f t="shared" si="715"/>
        <v>2.286611892542232E-5</v>
      </c>
      <c r="BC491" s="13">
        <f t="shared" si="716"/>
        <v>5.2671650627991653E-6</v>
      </c>
      <c r="BD491" s="13">
        <f t="shared" si="717"/>
        <v>3.268041475158603E-4</v>
      </c>
      <c r="BE491" s="13">
        <f t="shared" si="718"/>
        <v>3.7347231003784833E-4</v>
      </c>
      <c r="BF491" s="13">
        <f t="shared" si="719"/>
        <v>2.1340238094474836E-4</v>
      </c>
      <c r="BG491" s="13">
        <f t="shared" si="720"/>
        <v>8.1292195733372808E-5</v>
      </c>
      <c r="BH491" s="13">
        <f t="shared" si="721"/>
        <v>2.3225213296228318E-5</v>
      </c>
      <c r="BI491" s="13">
        <f t="shared" si="722"/>
        <v>5.3083622878092019E-6</v>
      </c>
      <c r="BJ491" s="14">
        <f t="shared" si="723"/>
        <v>0.35555723831638142</v>
      </c>
      <c r="BK491" s="14">
        <f t="shared" si="724"/>
        <v>0.28444878840956372</v>
      </c>
      <c r="BL491" s="14">
        <f t="shared" si="725"/>
        <v>0.33429964620858332</v>
      </c>
      <c r="BM491" s="14">
        <f t="shared" si="726"/>
        <v>0.40212947074682465</v>
      </c>
      <c r="BN491" s="14">
        <f t="shared" si="727"/>
        <v>0.59748679903353841</v>
      </c>
    </row>
    <row r="492" spans="1:66" x14ac:dyDescent="0.25">
      <c r="A492" t="s">
        <v>154</v>
      </c>
      <c r="B492" t="s">
        <v>155</v>
      </c>
      <c r="C492" t="s">
        <v>172</v>
      </c>
      <c r="D492" s="21">
        <v>44535</v>
      </c>
      <c r="E492" s="10">
        <f>VLOOKUP(A492,home!$A$2:$E$405,3,FALSE)</f>
        <v>1.3447</v>
      </c>
      <c r="F492" s="10">
        <f>VLOOKUP(B492,home!$B$2:$E$405,3,FALSE)</f>
        <v>1.7222</v>
      </c>
      <c r="G492" s="10">
        <f>VLOOKUP(C492,away!$B$2:$E$405,4,FALSE)</f>
        <v>1.1741999999999999</v>
      </c>
      <c r="H492" s="10">
        <f>VLOOKUP(A492,away!$A$2:$E$405,3,FALSE)</f>
        <v>1.05</v>
      </c>
      <c r="I492" s="10">
        <f>VLOOKUP(C492,away!$B$2:$E$405,3,FALSE)</f>
        <v>0.80200000000000005</v>
      </c>
      <c r="J492" s="10">
        <f>VLOOKUP(B492,home!$B$2:$E$405,4,FALSE)</f>
        <v>0.90229999999999999</v>
      </c>
      <c r="K492" s="12">
        <f t="shared" si="672"/>
        <v>2.7192620756279999</v>
      </c>
      <c r="L492" s="12">
        <f t="shared" si="673"/>
        <v>0.75982683000000006</v>
      </c>
      <c r="M492" s="13">
        <f t="shared" si="674"/>
        <v>3.0835492281950455E-2</v>
      </c>
      <c r="N492" s="13">
        <f t="shared" si="675"/>
        <v>8.3849784745627765E-2</v>
      </c>
      <c r="O492" s="13">
        <f t="shared" si="676"/>
        <v>2.3429634352083884E-2</v>
      </c>
      <c r="P492" s="13">
        <f t="shared" si="677"/>
        <v>6.3711316139452703E-2</v>
      </c>
      <c r="Q492" s="13">
        <f t="shared" si="678"/>
        <v>0.11400476985417839</v>
      </c>
      <c r="R492" s="13">
        <f t="shared" si="679"/>
        <v>8.9012323989015006E-3</v>
      </c>
      <c r="S492" s="13">
        <f t="shared" si="680"/>
        <v>3.2909575166708942E-2</v>
      </c>
      <c r="T492" s="13">
        <f t="shared" si="681"/>
        <v>8.6623882883179931E-2</v>
      </c>
      <c r="U492" s="13">
        <f t="shared" si="682"/>
        <v>2.4204783688684096E-2</v>
      </c>
      <c r="V492" s="13">
        <f t="shared" si="683"/>
        <v>7.5551911568856695E-3</v>
      </c>
      <c r="W492" s="13">
        <f t="shared" si="684"/>
        <v>0.10333628236838853</v>
      </c>
      <c r="X492" s="13">
        <f t="shared" si="685"/>
        <v>7.8517679855957562E-2</v>
      </c>
      <c r="Y492" s="13">
        <f t="shared" si="686"/>
        <v>2.9829919891953546E-2</v>
      </c>
      <c r="Z492" s="13">
        <f t="shared" si="687"/>
        <v>2.2544650655835414E-3</v>
      </c>
      <c r="AA492" s="13">
        <f t="shared" si="688"/>
        <v>6.1304813536695157E-3</v>
      </c>
      <c r="AB492" s="13">
        <f t="shared" si="689"/>
        <v>8.3351927251890598E-3</v>
      </c>
      <c r="AC492" s="13">
        <f t="shared" si="690"/>
        <v>9.756435212080652E-4</v>
      </c>
      <c r="AD492" s="13">
        <f t="shared" si="691"/>
        <v>7.0249608420186321E-2</v>
      </c>
      <c r="AE492" s="13">
        <f t="shared" si="692"/>
        <v>5.3377537274651485E-2</v>
      </c>
      <c r="AF492" s="13">
        <f t="shared" si="693"/>
        <v>2.0278842470302639E-2</v>
      </c>
      <c r="AG492" s="13">
        <f t="shared" si="694"/>
        <v>5.1361361967598084E-3</v>
      </c>
      <c r="AH492" s="13">
        <f t="shared" si="695"/>
        <v>4.2825076103202101E-4</v>
      </c>
      <c r="AI492" s="13">
        <f t="shared" si="696"/>
        <v>1.1645260533332041E-3</v>
      </c>
      <c r="AJ492" s="13">
        <f t="shared" si="697"/>
        <v>1.5833257664548657E-3</v>
      </c>
      <c r="AK492" s="13">
        <f t="shared" si="698"/>
        <v>1.4351592366951176E-3</v>
      </c>
      <c r="AL492" s="13">
        <f t="shared" si="699"/>
        <v>8.0633747956060313E-5</v>
      </c>
      <c r="AM492" s="13">
        <f t="shared" si="700"/>
        <v>3.8205419200946014E-2</v>
      </c>
      <c r="AN492" s="13">
        <f t="shared" si="701"/>
        <v>2.9029502560275946E-2</v>
      </c>
      <c r="AO492" s="13">
        <f t="shared" si="702"/>
        <v>1.1028697453425679E-2</v>
      </c>
      <c r="AP492" s="13">
        <f t="shared" si="703"/>
        <v>2.7933000750218358E-3</v>
      </c>
      <c r="AQ492" s="13">
        <f t="shared" si="704"/>
        <v>5.3060608531065089E-4</v>
      </c>
      <c r="AR492" s="13">
        <f t="shared" si="705"/>
        <v>6.5079283640009637E-5</v>
      </c>
      <c r="AS492" s="13">
        <f t="shared" si="706"/>
        <v>1.7696762791131592E-4</v>
      </c>
      <c r="AT492" s="13">
        <f t="shared" si="707"/>
        <v>2.4061067959654428E-4</v>
      </c>
      <c r="AU492" s="13">
        <f t="shared" si="708"/>
        <v>2.1809449867265423E-4</v>
      </c>
      <c r="AV492" s="13">
        <f t="shared" si="709"/>
        <v>1.4826402478591245E-4</v>
      </c>
      <c r="AW492" s="13">
        <f t="shared" si="710"/>
        <v>4.6278581265342458E-6</v>
      </c>
      <c r="AX492" s="13">
        <f t="shared" si="711"/>
        <v>1.7315091252767048E-2</v>
      </c>
      <c r="AY492" s="13">
        <f t="shared" si="712"/>
        <v>1.3156470897750716E-2</v>
      </c>
      <c r="AZ492" s="13">
        <f t="shared" si="713"/>
        <v>4.9983197881125901E-3</v>
      </c>
      <c r="BA492" s="13">
        <f t="shared" si="714"/>
        <v>1.2659524933092874E-3</v>
      </c>
      <c r="BB492" s="13">
        <f t="shared" si="715"/>
        <v>2.4047616748044796E-4</v>
      </c>
      <c r="BC492" s="13">
        <f t="shared" si="716"/>
        <v>3.6544048805443581E-5</v>
      </c>
      <c r="BD492" s="13">
        <f t="shared" si="717"/>
        <v>8.2414976311432267E-6</v>
      </c>
      <c r="BE492" s="13">
        <f t="shared" si="718"/>
        <v>2.2410791954745774E-5</v>
      </c>
      <c r="BF492" s="13">
        <f t="shared" si="719"/>
        <v>3.0470408323664643E-5</v>
      </c>
      <c r="BG492" s="13">
        <f t="shared" si="720"/>
        <v>2.7619008594480336E-5</v>
      </c>
      <c r="BH492" s="13">
        <f t="shared" si="721"/>
        <v>1.8775830659353539E-5</v>
      </c>
      <c r="BI492" s="13">
        <f t="shared" si="722"/>
        <v>1.021128085007871E-5</v>
      </c>
      <c r="BJ492" s="14">
        <f t="shared" si="723"/>
        <v>0.76380482398439176</v>
      </c>
      <c r="BK492" s="14">
        <f t="shared" si="724"/>
        <v>0.14922432291191259</v>
      </c>
      <c r="BL492" s="14">
        <f t="shared" si="725"/>
        <v>7.6579331268663189E-2</v>
      </c>
      <c r="BM492" s="14">
        <f t="shared" si="726"/>
        <v>0.65397887041873215</v>
      </c>
      <c r="BN492" s="14">
        <f t="shared" si="727"/>
        <v>0.32473222977219474</v>
      </c>
    </row>
    <row r="493" spans="1:66" x14ac:dyDescent="0.25">
      <c r="A493" t="s">
        <v>175</v>
      </c>
      <c r="B493" t="s">
        <v>282</v>
      </c>
      <c r="C493" t="s">
        <v>283</v>
      </c>
      <c r="D493" s="21">
        <v>44535</v>
      </c>
      <c r="E493" s="10">
        <f>VLOOKUP(A493,home!$A$2:$E$405,3,FALSE)</f>
        <v>1.1583000000000001</v>
      </c>
      <c r="F493" s="10">
        <f>VLOOKUP(B493,home!$B$2:$E$405,3,FALSE)</f>
        <v>0.95930000000000004</v>
      </c>
      <c r="G493" s="10">
        <f>VLOOKUP(C493,away!$B$2:$E$405,4,FALSE)</f>
        <v>1.1679999999999999</v>
      </c>
      <c r="H493" s="10">
        <f>VLOOKUP(A493,away!$A$2:$E$405,3,FALSE)</f>
        <v>1.0458000000000001</v>
      </c>
      <c r="I493" s="10">
        <f>VLOOKUP(C493,away!$B$2:$E$405,3,FALSE)</f>
        <v>0.39369999999999999</v>
      </c>
      <c r="J493" s="10">
        <f>VLOOKUP(B493,home!$B$2:$E$405,4,FALSE)</f>
        <v>0.63749999999999996</v>
      </c>
      <c r="K493" s="12">
        <f t="shared" si="672"/>
        <v>1.2978315979200001</v>
      </c>
      <c r="L493" s="12">
        <f t="shared" si="673"/>
        <v>0.26247880574999999</v>
      </c>
      <c r="M493" s="13">
        <f t="shared" si="674"/>
        <v>0.21007085431536854</v>
      </c>
      <c r="N493" s="13">
        <f t="shared" si="675"/>
        <v>0.27263659253253431</v>
      </c>
      <c r="O493" s="13">
        <f t="shared" si="676"/>
        <v>5.5139146963580167E-2</v>
      </c>
      <c r="P493" s="13">
        <f t="shared" si="677"/>
        <v>7.1561327211688966E-2</v>
      </c>
      <c r="Q493" s="13">
        <f t="shared" si="678"/>
        <v>0.17691819226898153</v>
      </c>
      <c r="R493" s="13">
        <f t="shared" si="679"/>
        <v>7.2364287225371296E-3</v>
      </c>
      <c r="S493" s="13">
        <f t="shared" si="680"/>
        <v>6.0944003500486652E-3</v>
      </c>
      <c r="T493" s="13">
        <f t="shared" si="681"/>
        <v>4.6437275822211153E-2</v>
      </c>
      <c r="U493" s="13">
        <f t="shared" si="682"/>
        <v>9.3916658522045469E-3</v>
      </c>
      <c r="V493" s="13">
        <f t="shared" si="683"/>
        <v>2.3067527966018494E-4</v>
      </c>
      <c r="W493" s="13">
        <f t="shared" si="684"/>
        <v>7.6536673391190052E-2</v>
      </c>
      <c r="X493" s="13">
        <f t="shared" si="685"/>
        <v>2.0089254627797367E-2</v>
      </c>
      <c r="Y493" s="13">
        <f t="shared" si="686"/>
        <v>2.6365017815559565E-3</v>
      </c>
      <c r="Z493" s="13">
        <f t="shared" si="687"/>
        <v>6.3313638966218128E-4</v>
      </c>
      <c r="AA493" s="13">
        <f t="shared" si="688"/>
        <v>8.2170441229656845E-4</v>
      </c>
      <c r="AB493" s="13">
        <f t="shared" si="689"/>
        <v>5.3321697521438525E-4</v>
      </c>
      <c r="AC493" s="13">
        <f t="shared" si="690"/>
        <v>4.9112682781509872E-6</v>
      </c>
      <c r="AD493" s="13">
        <f t="shared" si="691"/>
        <v>2.4832928281692333E-2</v>
      </c>
      <c r="AE493" s="13">
        <f t="shared" si="692"/>
        <v>6.5181173586540027E-3</v>
      </c>
      <c r="AF493" s="13">
        <f t="shared" si="693"/>
        <v>8.5543383001892334E-4</v>
      </c>
      <c r="AG493" s="13">
        <f t="shared" si="694"/>
        <v>7.4844416700505173E-5</v>
      </c>
      <c r="AH493" s="13">
        <f t="shared" si="695"/>
        <v>4.1546220858848989E-5</v>
      </c>
      <c r="AI493" s="13">
        <f t="shared" si="696"/>
        <v>5.3919998204777222E-5</v>
      </c>
      <c r="AJ493" s="13">
        <f t="shared" si="697"/>
        <v>3.498953871497479E-5</v>
      </c>
      <c r="AK493" s="13">
        <f t="shared" si="698"/>
        <v>1.513684298031315E-5</v>
      </c>
      <c r="AL493" s="13">
        <f t="shared" si="699"/>
        <v>6.6921587465822784E-8</v>
      </c>
      <c r="AM493" s="13">
        <f t="shared" si="700"/>
        <v>6.4457917985723048E-3</v>
      </c>
      <c r="AN493" s="13">
        <f t="shared" si="701"/>
        <v>1.691883733402403E-3</v>
      </c>
      <c r="AO493" s="13">
        <f t="shared" si="702"/>
        <v>2.2204181090565702E-4</v>
      </c>
      <c r="AP493" s="13">
        <f t="shared" si="703"/>
        <v>1.9427089784361392E-5</v>
      </c>
      <c r="AQ493" s="13">
        <f t="shared" si="704"/>
        <v>1.2747998314493008E-6</v>
      </c>
      <c r="AR493" s="13">
        <f t="shared" si="705"/>
        <v>2.1810004868912856E-6</v>
      </c>
      <c r="AS493" s="13">
        <f t="shared" si="706"/>
        <v>2.8305713469664156E-6</v>
      </c>
      <c r="AT493" s="13">
        <f t="shared" si="707"/>
        <v>1.8368024671299957E-6</v>
      </c>
      <c r="AU493" s="13">
        <f t="shared" si="708"/>
        <v>7.9462009365957378E-7</v>
      </c>
      <c r="AV493" s="13">
        <f t="shared" si="709"/>
        <v>2.5782076647338616E-7</v>
      </c>
      <c r="AW493" s="13">
        <f t="shared" si="710"/>
        <v>6.332516333563031E-10</v>
      </c>
      <c r="AX493" s="13">
        <f t="shared" si="711"/>
        <v>1.3942587116334533E-3</v>
      </c>
      <c r="AY493" s="13">
        <f t="shared" si="712"/>
        <v>3.6596336153608245E-4</v>
      </c>
      <c r="AZ493" s="13">
        <f t="shared" si="713"/>
        <v>4.8028813042123198E-5</v>
      </c>
      <c r="BA493" s="13">
        <f t="shared" si="714"/>
        <v>4.20218182962884E-6</v>
      </c>
      <c r="BB493" s="13">
        <f t="shared" si="715"/>
        <v>2.7574591704633194E-7</v>
      </c>
      <c r="BC493" s="13">
        <f t="shared" si="716"/>
        <v>1.4475491799351964E-8</v>
      </c>
      <c r="BD493" s="13">
        <f t="shared" si="717"/>
        <v>9.5411067189898776E-8</v>
      </c>
      <c r="BE493" s="13">
        <f t="shared" si="718"/>
        <v>1.2382749779031881E-7</v>
      </c>
      <c r="BF493" s="13">
        <f t="shared" si="719"/>
        <v>8.0353619661822404E-8</v>
      </c>
      <c r="BG493" s="13">
        <f t="shared" si="720"/>
        <v>3.4761822201452976E-8</v>
      </c>
      <c r="BH493" s="13">
        <f t="shared" si="721"/>
        <v>1.1278747813580662E-8</v>
      </c>
      <c r="BI493" s="13">
        <f t="shared" si="722"/>
        <v>2.9275830594872195E-9</v>
      </c>
      <c r="BJ493" s="14">
        <f t="shared" si="723"/>
        <v>0.63772897683328245</v>
      </c>
      <c r="BK493" s="14">
        <f t="shared" si="724"/>
        <v>0.28832819870816806</v>
      </c>
      <c r="BL493" s="14">
        <f t="shared" si="725"/>
        <v>7.3276004902090533E-2</v>
      </c>
      <c r="BM493" s="14">
        <f t="shared" si="726"/>
        <v>0.20603781209022815</v>
      </c>
      <c r="BN493" s="14">
        <f t="shared" si="727"/>
        <v>0.79356254201469067</v>
      </c>
    </row>
    <row r="494" spans="1:66" x14ac:dyDescent="0.25">
      <c r="A494" t="s">
        <v>175</v>
      </c>
      <c r="B494" t="s">
        <v>176</v>
      </c>
      <c r="C494" t="s">
        <v>284</v>
      </c>
      <c r="D494" s="21">
        <v>44535</v>
      </c>
      <c r="E494" s="10">
        <f>VLOOKUP(A494,home!$A$2:$E$405,3,FALSE)</f>
        <v>1.1583000000000001</v>
      </c>
      <c r="F494" s="10">
        <f>VLOOKUP(B494,home!$B$2:$E$405,3,FALSE)</f>
        <v>0.86329999999999996</v>
      </c>
      <c r="G494" s="10">
        <f>VLOOKUP(C494,away!$B$2:$E$405,4,FALSE)</f>
        <v>1.0072000000000001</v>
      </c>
      <c r="H494" s="10">
        <f>VLOOKUP(A494,away!$A$2:$E$405,3,FALSE)</f>
        <v>1.0458000000000001</v>
      </c>
      <c r="I494" s="10">
        <f>VLOOKUP(C494,away!$B$2:$E$405,3,FALSE)</f>
        <v>1.3812</v>
      </c>
      <c r="J494" s="10">
        <f>VLOOKUP(B494,home!$B$2:$E$405,4,FALSE)</f>
        <v>0.79679999999999995</v>
      </c>
      <c r="K494" s="12">
        <f t="shared" si="672"/>
        <v>1.0071601048080001</v>
      </c>
      <c r="L494" s="12">
        <f t="shared" si="673"/>
        <v>1.1509448993279998</v>
      </c>
      <c r="M494" s="13">
        <f t="shared" si="674"/>
        <v>0.11554386886309635</v>
      </c>
      <c r="N494" s="13">
        <f t="shared" si="675"/>
        <v>0.11637117507407793</v>
      </c>
      <c r="O494" s="13">
        <f t="shared" si="676"/>
        <v>0.13298462651660406</v>
      </c>
      <c r="P494" s="13">
        <f t="shared" si="677"/>
        <v>0.13393681038031566</v>
      </c>
      <c r="Q494" s="13">
        <f t="shared" si="678"/>
        <v>5.8602202442119236E-2</v>
      </c>
      <c r="R494" s="13">
        <f t="shared" si="679"/>
        <v>7.6528988789162269E-2</v>
      </c>
      <c r="S494" s="13">
        <f t="shared" si="680"/>
        <v>3.8814411684855346E-2</v>
      </c>
      <c r="T494" s="13">
        <f t="shared" si="681"/>
        <v>6.7447905990143983E-2</v>
      </c>
      <c r="U494" s="13">
        <f t="shared" si="682"/>
        <v>7.7076944369742925E-2</v>
      </c>
      <c r="V494" s="13">
        <f t="shared" si="683"/>
        <v>4.9992349216803136E-3</v>
      </c>
      <c r="W494" s="13">
        <f t="shared" si="684"/>
        <v>1.9673933451194819E-2</v>
      </c>
      <c r="X494" s="13">
        <f t="shared" si="685"/>
        <v>2.2643613355371187E-2</v>
      </c>
      <c r="Y494" s="13">
        <f t="shared" si="686"/>
        <v>1.3030775646859925E-2</v>
      </c>
      <c r="Z494" s="13">
        <f t="shared" si="687"/>
        <v>2.9360216432538652E-2</v>
      </c>
      <c r="AA494" s="13">
        <f t="shared" si="688"/>
        <v>2.957043865938119E-2</v>
      </c>
      <c r="AB494" s="13">
        <f t="shared" si="689"/>
        <v>1.4891083049700451E-2</v>
      </c>
      <c r="AC494" s="13">
        <f t="shared" si="690"/>
        <v>3.621901287040114E-4</v>
      </c>
      <c r="AD494" s="13">
        <f t="shared" si="691"/>
        <v>4.9537002191727469E-3</v>
      </c>
      <c r="AE494" s="13">
        <f t="shared" si="692"/>
        <v>5.7014360000568684E-3</v>
      </c>
      <c r="AF494" s="13">
        <f t="shared" si="693"/>
        <v>3.2810193415552438E-3</v>
      </c>
      <c r="AG494" s="13">
        <f t="shared" si="694"/>
        <v>1.2587574919198396E-3</v>
      </c>
      <c r="AH494" s="13">
        <f t="shared" si="695"/>
        <v>8.4479978365491239E-3</v>
      </c>
      <c r="AI494" s="13">
        <f t="shared" si="696"/>
        <v>8.5084863864765721E-3</v>
      </c>
      <c r="AJ494" s="13">
        <f t="shared" si="697"/>
        <v>4.2847040203805942E-3</v>
      </c>
      <c r="AK494" s="13">
        <f t="shared" si="698"/>
        <v>1.4384609834125928E-3</v>
      </c>
      <c r="AL494" s="13">
        <f t="shared" si="699"/>
        <v>1.6793825952748656E-5</v>
      </c>
      <c r="AM494" s="13">
        <f t="shared" si="700"/>
        <v>9.9783384638588764E-4</v>
      </c>
      <c r="AN494" s="13">
        <f t="shared" si="701"/>
        <v>1.1484517758746763E-3</v>
      </c>
      <c r="AO494" s="13">
        <f t="shared" si="702"/>
        <v>6.6090235678357111E-4</v>
      </c>
      <c r="AP494" s="13">
        <f t="shared" si="703"/>
        <v>2.5355406549796823E-4</v>
      </c>
      <c r="AQ494" s="13">
        <f t="shared" si="704"/>
        <v>7.2956689597191048E-5</v>
      </c>
      <c r="AR494" s="13">
        <f t="shared" si="705"/>
        <v>1.9446360039020404E-3</v>
      </c>
      <c r="AS494" s="13">
        <f t="shared" si="706"/>
        <v>1.9585598015033892E-3</v>
      </c>
      <c r="AT494" s="13">
        <f t="shared" si="707"/>
        <v>9.8629164747744474E-4</v>
      </c>
      <c r="AU494" s="13">
        <f t="shared" si="708"/>
        <v>3.3111786634821281E-4</v>
      </c>
      <c r="AV494" s="13">
        <f t="shared" si="709"/>
        <v>8.3372176243766828E-5</v>
      </c>
      <c r="AW494" s="13">
        <f t="shared" si="710"/>
        <v>5.4075456465285182E-7</v>
      </c>
      <c r="AX494" s="13">
        <f t="shared" si="711"/>
        <v>1.6749640688449671E-4</v>
      </c>
      <c r="AY494" s="13">
        <f t="shared" si="712"/>
        <v>1.9277913515947876E-4</v>
      </c>
      <c r="AZ494" s="13">
        <f t="shared" si="713"/>
        <v>1.1093908115433261E-4</v>
      </c>
      <c r="BA494" s="13">
        <f t="shared" si="714"/>
        <v>4.256158986357136E-5</v>
      </c>
      <c r="BB494" s="13">
        <f t="shared" si="715"/>
        <v>1.2246511190191943E-5</v>
      </c>
      <c r="BC494" s="13">
        <f t="shared" si="716"/>
        <v>2.8190119177829409E-6</v>
      </c>
      <c r="BD494" s="13">
        <f t="shared" si="717"/>
        <v>3.7302814829010542E-4</v>
      </c>
      <c r="BE494" s="13">
        <f t="shared" si="718"/>
        <v>3.7569906892819671E-4</v>
      </c>
      <c r="BF494" s="13">
        <f t="shared" si="719"/>
        <v>1.8919455681899535E-4</v>
      </c>
      <c r="BG494" s="13">
        <f t="shared" si="720"/>
        <v>6.3516403224974169E-5</v>
      </c>
      <c r="BH494" s="13">
        <f t="shared" si="721"/>
        <v>1.5992796832273042E-5</v>
      </c>
      <c r="BI494" s="13">
        <f t="shared" si="722"/>
        <v>3.2214613867530346E-6</v>
      </c>
      <c r="BJ494" s="14">
        <f t="shared" si="723"/>
        <v>0.31662705948278103</v>
      </c>
      <c r="BK494" s="14">
        <f t="shared" si="724"/>
        <v>0.2938660889397639</v>
      </c>
      <c r="BL494" s="14">
        <f t="shared" si="725"/>
        <v>0.36005636054236601</v>
      </c>
      <c r="BM494" s="14">
        <f t="shared" si="726"/>
        <v>0.36574981495147918</v>
      </c>
      <c r="BN494" s="14">
        <f t="shared" si="727"/>
        <v>0.63396767206537552</v>
      </c>
    </row>
    <row r="495" spans="1:66" x14ac:dyDescent="0.25">
      <c r="A495" t="s">
        <v>175</v>
      </c>
      <c r="B495" t="s">
        <v>276</v>
      </c>
      <c r="C495" t="s">
        <v>279</v>
      </c>
      <c r="D495" s="21">
        <v>44535</v>
      </c>
      <c r="E495" s="10">
        <f>VLOOKUP(A495,home!$A$2:$E$405,3,FALSE)</f>
        <v>1.1583000000000001</v>
      </c>
      <c r="F495" s="10">
        <f>VLOOKUP(B495,home!$B$2:$E$405,3,FALSE)</f>
        <v>2.0623999999999998</v>
      </c>
      <c r="G495" s="10">
        <f>VLOOKUP(C495,away!$B$2:$E$405,4,FALSE)</f>
        <v>0.86329999999999996</v>
      </c>
      <c r="H495" s="10">
        <f>VLOOKUP(A495,away!$A$2:$E$405,3,FALSE)</f>
        <v>1.0458000000000001</v>
      </c>
      <c r="I495" s="10">
        <f>VLOOKUP(C495,away!$B$2:$E$405,3,FALSE)</f>
        <v>1.0093000000000001</v>
      </c>
      <c r="J495" s="10">
        <f>VLOOKUP(B495,home!$B$2:$E$405,4,FALSE)</f>
        <v>0.21249999999999999</v>
      </c>
      <c r="K495" s="12">
        <f t="shared" si="672"/>
        <v>2.0623183083360002</v>
      </c>
      <c r="L495" s="12">
        <f t="shared" si="673"/>
        <v>0.22429926225000002</v>
      </c>
      <c r="M495" s="13">
        <f t="shared" si="674"/>
        <v>0.10160956845291744</v>
      </c>
      <c r="N495" s="13">
        <f t="shared" si="675"/>
        <v>0.20955127332257167</v>
      </c>
      <c r="O495" s="13">
        <f t="shared" si="676"/>
        <v>2.2790951241530261E-2</v>
      </c>
      <c r="P495" s="13">
        <f t="shared" si="677"/>
        <v>4.7002196009800941E-2</v>
      </c>
      <c r="Q495" s="13">
        <f t="shared" si="678"/>
        <v>0.21608071375413046</v>
      </c>
      <c r="R495" s="13">
        <f t="shared" si="679"/>
        <v>2.55599677472548E-3</v>
      </c>
      <c r="S495" s="13">
        <f t="shared" si="680"/>
        <v>5.4355275378603308E-3</v>
      </c>
      <c r="T495" s="13">
        <f t="shared" si="681"/>
        <v>4.84667446815049E-2</v>
      </c>
      <c r="U495" s="13">
        <f t="shared" si="682"/>
        <v>5.271278944564123E-3</v>
      </c>
      <c r="V495" s="13">
        <f t="shared" si="683"/>
        <v>2.7937190763197776E-4</v>
      </c>
      <c r="W495" s="13">
        <f t="shared" si="684"/>
        <v>0.14854240401781796</v>
      </c>
      <c r="X495" s="13">
        <f t="shared" si="685"/>
        <v>3.3317951634038015E-2</v>
      </c>
      <c r="Y495" s="13">
        <f t="shared" si="686"/>
        <v>3.7365959855979545E-3</v>
      </c>
      <c r="Z495" s="13">
        <f t="shared" si="687"/>
        <v>1.911027302947683E-4</v>
      </c>
      <c r="AA495" s="13">
        <f t="shared" si="688"/>
        <v>3.9411465945989738E-4</v>
      </c>
      <c r="AB495" s="13">
        <f t="shared" si="689"/>
        <v>4.0639493889387728E-4</v>
      </c>
      <c r="AC495" s="13">
        <f t="shared" si="690"/>
        <v>8.0769295168758757E-6</v>
      </c>
      <c r="AD495" s="13">
        <f t="shared" si="691"/>
        <v>7.6585429842547251E-2</v>
      </c>
      <c r="AE495" s="13">
        <f t="shared" si="692"/>
        <v>1.7178055412782486E-2</v>
      </c>
      <c r="AF495" s="13">
        <f t="shared" si="693"/>
        <v>1.9265125779883655E-3</v>
      </c>
      <c r="AG495" s="13">
        <f t="shared" si="694"/>
        <v>1.4403844998604539E-4</v>
      </c>
      <c r="AH495" s="13">
        <f t="shared" si="695"/>
        <v>1.0716050354769312E-5</v>
      </c>
      <c r="AI495" s="13">
        <f t="shared" si="696"/>
        <v>2.209990683969124E-5</v>
      </c>
      <c r="AJ495" s="13">
        <f t="shared" si="697"/>
        <v>2.2788521244007622E-5</v>
      </c>
      <c r="AK495" s="13">
        <f t="shared" si="698"/>
        <v>1.5665728193806937E-5</v>
      </c>
      <c r="AL495" s="13">
        <f t="shared" si="699"/>
        <v>1.4944790341687419E-7</v>
      </c>
      <c r="AM495" s="13">
        <f t="shared" si="700"/>
        <v>3.1588706823213498E-2</v>
      </c>
      <c r="AN495" s="13">
        <f t="shared" si="701"/>
        <v>7.0853236358783302E-3</v>
      </c>
      <c r="AO495" s="13">
        <f t="shared" si="702"/>
        <v>7.9461643216499861E-4</v>
      </c>
      <c r="AP495" s="13">
        <f t="shared" si="703"/>
        <v>5.9410626502112154E-5</v>
      </c>
      <c r="AQ495" s="13">
        <f t="shared" si="704"/>
        <v>3.3314399235585128E-6</v>
      </c>
      <c r="AR495" s="13">
        <f t="shared" si="705"/>
        <v>4.8072043776172162E-7</v>
      </c>
      <c r="AS495" s="13">
        <f t="shared" si="706"/>
        <v>9.9139855998729494E-7</v>
      </c>
      <c r="AT495" s="13">
        <f t="shared" si="707"/>
        <v>1.0222897005598725E-6</v>
      </c>
      <c r="AU495" s="13">
        <f t="shared" si="708"/>
        <v>7.0276225529598428E-7</v>
      </c>
      <c r="AV495" s="13">
        <f t="shared" si="709"/>
        <v>3.6232986637610161E-7</v>
      </c>
      <c r="AW495" s="13">
        <f t="shared" si="710"/>
        <v>1.9203078992037908E-9</v>
      </c>
      <c r="AX495" s="13">
        <f t="shared" si="711"/>
        <v>1.0857661403028587E-2</v>
      </c>
      <c r="AY495" s="13">
        <f t="shared" si="712"/>
        <v>2.4353654424596125E-3</v>
      </c>
      <c r="AZ495" s="13">
        <f t="shared" si="713"/>
        <v>2.7312533602641799E-4</v>
      </c>
      <c r="BA495" s="13">
        <f t="shared" si="714"/>
        <v>2.0420603790836313E-5</v>
      </c>
      <c r="BB495" s="13">
        <f t="shared" si="715"/>
        <v>1.1450815912460344E-6</v>
      </c>
      <c r="BC495" s="13">
        <f t="shared" si="716"/>
        <v>5.1368191226508328E-8</v>
      </c>
      <c r="BD495" s="13">
        <f t="shared" si="717"/>
        <v>1.7970873256408541E-8</v>
      </c>
      <c r="BE495" s="13">
        <f t="shared" si="718"/>
        <v>3.7061660933477122E-8</v>
      </c>
      <c r="BF495" s="13">
        <f t="shared" si="719"/>
        <v>3.8216470940225491E-8</v>
      </c>
      <c r="BG495" s="13">
        <f t="shared" si="720"/>
        <v>2.6271509233339254E-8</v>
      </c>
      <c r="BH495" s="13">
        <f t="shared" si="721"/>
        <v>1.3545053619883454E-8</v>
      </c>
      <c r="BI495" s="13">
        <f t="shared" si="722"/>
        <v>5.5868424135356924E-9</v>
      </c>
      <c r="BJ495" s="14">
        <f t="shared" si="723"/>
        <v>0.80864887787173556</v>
      </c>
      <c r="BK495" s="14">
        <f t="shared" si="724"/>
        <v>0.15677025572809059</v>
      </c>
      <c r="BL495" s="14">
        <f t="shared" si="725"/>
        <v>3.1493704919036296E-2</v>
      </c>
      <c r="BM495" s="14">
        <f t="shared" si="726"/>
        <v>0.39507787817132911</v>
      </c>
      <c r="BN495" s="14">
        <f t="shared" si="727"/>
        <v>0.59959069955567623</v>
      </c>
    </row>
    <row r="496" spans="1:66" x14ac:dyDescent="0.25">
      <c r="A496" t="s">
        <v>24</v>
      </c>
      <c r="B496" t="s">
        <v>326</v>
      </c>
      <c r="C496" t="s">
        <v>287</v>
      </c>
      <c r="D496" s="21">
        <v>44535</v>
      </c>
      <c r="E496" s="10">
        <f>VLOOKUP(A496,home!$A$2:$E$405,3,FALSE)</f>
        <v>1.6263000000000001</v>
      </c>
      <c r="F496" s="10">
        <f>VLOOKUP(B496,home!$B$2:$E$405,3,FALSE)</f>
        <v>0.71199999999999997</v>
      </c>
      <c r="G496" s="10">
        <f>VLOOKUP(C496,away!$B$2:$E$405,4,FALSE)</f>
        <v>1.1003000000000001</v>
      </c>
      <c r="H496" s="10">
        <f>VLOOKUP(A496,away!$A$2:$E$405,3,FALSE)</f>
        <v>1.4262999999999999</v>
      </c>
      <c r="I496" s="10">
        <f>VLOOKUP(C496,away!$B$2:$E$405,3,FALSE)</f>
        <v>0.81179999999999997</v>
      </c>
      <c r="J496" s="10">
        <f>VLOOKUP(B496,home!$B$2:$E$405,4,FALSE)</f>
        <v>1.1808000000000001</v>
      </c>
      <c r="K496" s="12">
        <f t="shared" si="672"/>
        <v>1.2740655376800001</v>
      </c>
      <c r="L496" s="12">
        <f t="shared" si="673"/>
        <v>1.3672132974719999</v>
      </c>
      <c r="M496" s="13">
        <f t="shared" si="674"/>
        <v>7.1270068584319807E-2</v>
      </c>
      <c r="N496" s="13">
        <f t="shared" si="675"/>
        <v>9.0802738251371903E-2</v>
      </c>
      <c r="O496" s="13">
        <f t="shared" si="676"/>
        <v>9.7441385480223464E-2</v>
      </c>
      <c r="P496" s="13">
        <f t="shared" si="677"/>
        <v>0.12414671118414507</v>
      </c>
      <c r="Q496" s="13">
        <f t="shared" si="678"/>
        <v>5.7844319766525223E-2</v>
      </c>
      <c r="R496" s="13">
        <f t="shared" si="679"/>
        <v>6.6611578976328314E-2</v>
      </c>
      <c r="S496" s="13">
        <f t="shared" si="680"/>
        <v>5.4063389456420537E-2</v>
      </c>
      <c r="T496" s="13">
        <f t="shared" si="681"/>
        <v>7.9085523168015731E-2</v>
      </c>
      <c r="U496" s="13">
        <f t="shared" si="682"/>
        <v>8.4867517184189528E-2</v>
      </c>
      <c r="V496" s="13">
        <f t="shared" si="683"/>
        <v>1.0463784883179887E-2</v>
      </c>
      <c r="W496" s="13">
        <f t="shared" si="684"/>
        <v>2.4565818121690609E-2</v>
      </c>
      <c r="X496" s="13">
        <f t="shared" si="685"/>
        <v>3.3586713199254027E-2</v>
      </c>
      <c r="Y496" s="13">
        <f t="shared" si="686"/>
        <v>2.2960100452199227E-2</v>
      </c>
      <c r="Z496" s="13">
        <f t="shared" si="687"/>
        <v>3.035741218068079E-2</v>
      </c>
      <c r="AA496" s="13">
        <f t="shared" si="688"/>
        <v>3.867733267255246E-2</v>
      </c>
      <c r="AB496" s="13">
        <f t="shared" si="689"/>
        <v>2.463872832374189E-2</v>
      </c>
      <c r="AC496" s="13">
        <f t="shared" si="690"/>
        <v>1.1391918318489598E-3</v>
      </c>
      <c r="AD496" s="13">
        <f t="shared" si="691"/>
        <v>7.8246155684402029E-3</v>
      </c>
      <c r="AE496" s="13">
        <f t="shared" si="692"/>
        <v>1.0697918452777875E-2</v>
      </c>
      <c r="AF496" s="13">
        <f t="shared" si="693"/>
        <v>7.3131681819545002E-3</v>
      </c>
      <c r="AG496" s="13">
        <f t="shared" si="694"/>
        <v>3.3328869283391072E-3</v>
      </c>
      <c r="AH496" s="13">
        <f t="shared" si="695"/>
        <v>1.0376264402566317E-2</v>
      </c>
      <c r="AI496" s="13">
        <f t="shared" si="696"/>
        <v>1.3220040885165501E-2</v>
      </c>
      <c r="AJ496" s="13">
        <f t="shared" si="697"/>
        <v>8.4215992492549831E-3</v>
      </c>
      <c r="AK496" s="13">
        <f t="shared" si="698"/>
        <v>3.576556458542512E-3</v>
      </c>
      <c r="AL496" s="13">
        <f t="shared" si="699"/>
        <v>7.9375211581039721E-5</v>
      </c>
      <c r="AM496" s="13">
        <f t="shared" si="700"/>
        <v>1.9938146082688147E-3</v>
      </c>
      <c r="AN496" s="13">
        <f t="shared" si="701"/>
        <v>2.7259698451190494E-3</v>
      </c>
      <c r="AO496" s="13">
        <f t="shared" si="702"/>
        <v>1.8634911103772268E-3</v>
      </c>
      <c r="AP496" s="13">
        <f t="shared" si="703"/>
        <v>8.4926327527620228E-4</v>
      </c>
      <c r="AQ496" s="13">
        <f t="shared" si="704"/>
        <v>2.90281010753062E-4</v>
      </c>
      <c r="AR496" s="13">
        <f t="shared" si="705"/>
        <v>2.837313333854802E-3</v>
      </c>
      <c r="AS496" s="13">
        <f t="shared" si="706"/>
        <v>3.6149231382643521E-3</v>
      </c>
      <c r="AT496" s="13">
        <f t="shared" si="707"/>
        <v>2.3028244959123227E-3</v>
      </c>
      <c r="AU496" s="13">
        <f t="shared" si="708"/>
        <v>9.7798310985573625E-4</v>
      </c>
      <c r="AV496" s="13">
        <f t="shared" si="709"/>
        <v>3.1150364417507654E-4</v>
      </c>
      <c r="AW496" s="13">
        <f t="shared" si="710"/>
        <v>3.8407004601070623E-6</v>
      </c>
      <c r="AX496" s="13">
        <f t="shared" si="711"/>
        <v>4.2337508015304054E-4</v>
      </c>
      <c r="AY496" s="13">
        <f t="shared" si="712"/>
        <v>5.7884403940351074E-4</v>
      </c>
      <c r="AZ496" s="13">
        <f t="shared" si="713"/>
        <v>3.9570163391744326E-4</v>
      </c>
      <c r="BA496" s="13">
        <f t="shared" si="714"/>
        <v>1.803361785744419E-4</v>
      </c>
      <c r="BB496" s="13">
        <f t="shared" si="715"/>
        <v>6.1639505340565573E-5</v>
      </c>
      <c r="BC496" s="13">
        <f t="shared" si="716"/>
        <v>1.6854870270243505E-5</v>
      </c>
      <c r="BD496" s="13">
        <f t="shared" si="717"/>
        <v>6.465354198568155E-4</v>
      </c>
      <c r="BE496" s="13">
        <f t="shared" si="718"/>
        <v>8.2372849732903833E-4</v>
      </c>
      <c r="BF496" s="13">
        <f t="shared" si="719"/>
        <v>5.2474204542592986E-4</v>
      </c>
      <c r="BG496" s="13">
        <f t="shared" si="720"/>
        <v>2.2285191874963012E-4</v>
      </c>
      <c r="BH496" s="13">
        <f t="shared" si="721"/>
        <v>7.0981987421191744E-5</v>
      </c>
      <c r="BI496" s="13">
        <f t="shared" si="722"/>
        <v>1.8087140793875143E-5</v>
      </c>
      <c r="BJ496" s="14">
        <f t="shared" si="723"/>
        <v>0.34739337324802194</v>
      </c>
      <c r="BK496" s="14">
        <f t="shared" si="724"/>
        <v>0.2617413651908988</v>
      </c>
      <c r="BL496" s="14">
        <f t="shared" si="725"/>
        <v>0.3601824783642037</v>
      </c>
      <c r="BM496" s="14">
        <f t="shared" si="726"/>
        <v>0.4909828234019481</v>
      </c>
      <c r="BN496" s="14">
        <f t="shared" si="727"/>
        <v>0.50811680224291378</v>
      </c>
    </row>
    <row r="497" spans="1:66" x14ac:dyDescent="0.25">
      <c r="A497" t="s">
        <v>24</v>
      </c>
      <c r="B497" t="s">
        <v>292</v>
      </c>
      <c r="C497" t="s">
        <v>289</v>
      </c>
      <c r="D497" s="21">
        <v>44535</v>
      </c>
      <c r="E497" s="10">
        <f>VLOOKUP(A497,home!$A$2:$E$405,3,FALSE)</f>
        <v>1.6263000000000001</v>
      </c>
      <c r="F497" s="10">
        <f>VLOOKUP(B497,home!$B$2:$E$405,3,FALSE)</f>
        <v>1.5858000000000001</v>
      </c>
      <c r="G497" s="10">
        <f>VLOOKUP(C497,away!$B$2:$E$405,4,FALSE)</f>
        <v>1.1651</v>
      </c>
      <c r="H497" s="10">
        <f>VLOOKUP(A497,away!$A$2:$E$405,3,FALSE)</f>
        <v>1.4262999999999999</v>
      </c>
      <c r="I497" s="10">
        <f>VLOOKUP(C497,away!$B$2:$E$405,3,FALSE)</f>
        <v>0.77490000000000003</v>
      </c>
      <c r="J497" s="10">
        <f>VLOOKUP(B497,home!$B$2:$E$405,4,FALSE)</f>
        <v>0.88560000000000005</v>
      </c>
      <c r="K497" s="12">
        <f t="shared" si="672"/>
        <v>3.0047772177540004</v>
      </c>
      <c r="L497" s="12">
        <f t="shared" si="673"/>
        <v>0.97880042887200003</v>
      </c>
      <c r="M497" s="13">
        <f t="shared" si="674"/>
        <v>1.8618908164657003E-2</v>
      </c>
      <c r="N497" s="13">
        <f t="shared" si="675"/>
        <v>5.5945671072615312E-2</v>
      </c>
      <c r="O497" s="13">
        <f t="shared" si="676"/>
        <v>1.8224195296694657E-2</v>
      </c>
      <c r="P497" s="13">
        <f t="shared" si="677"/>
        <v>5.4759646839407705E-2</v>
      </c>
      <c r="Q497" s="13">
        <f t="shared" si="678"/>
        <v>8.405213893547675E-2</v>
      </c>
      <c r="R497" s="13">
        <f t="shared" si="679"/>
        <v>8.9189250861259062E-3</v>
      </c>
      <c r="S497" s="13">
        <f t="shared" si="680"/>
        <v>4.0263087602375194E-2</v>
      </c>
      <c r="T497" s="13">
        <f t="shared" si="681"/>
        <v>8.2270269637653562E-2</v>
      </c>
      <c r="U497" s="13">
        <f t="shared" si="682"/>
        <v>2.679938290564576E-2</v>
      </c>
      <c r="V497" s="13">
        <f t="shared" si="683"/>
        <v>1.3157427792531226E-2</v>
      </c>
      <c r="W497" s="13">
        <f t="shared" si="684"/>
        <v>8.4185984058938179E-2</v>
      </c>
      <c r="X497" s="13">
        <f t="shared" si="685"/>
        <v>8.2401277301900042E-2</v>
      </c>
      <c r="Y497" s="13">
        <f t="shared" si="686"/>
        <v>4.0327202781350178E-2</v>
      </c>
      <c r="Z497" s="13">
        <f t="shared" si="687"/>
        <v>2.9099492331257598E-3</v>
      </c>
      <c r="AA497" s="13">
        <f t="shared" si="688"/>
        <v>8.7437491605170062E-3</v>
      </c>
      <c r="AB497" s="13">
        <f t="shared" si="689"/>
        <v>1.3136509137638584E-2</v>
      </c>
      <c r="AC497" s="13">
        <f t="shared" si="690"/>
        <v>2.4185632048825171E-3</v>
      </c>
      <c r="AD497" s="13">
        <f t="shared" si="691"/>
        <v>6.3240031738624733E-2</v>
      </c>
      <c r="AE497" s="13">
        <f t="shared" si="692"/>
        <v>6.1899370187644777E-2</v>
      </c>
      <c r="AF497" s="13">
        <f t="shared" si="693"/>
        <v>3.0293565043286699E-2</v>
      </c>
      <c r="AG497" s="13">
        <f t="shared" si="694"/>
        <v>9.8837848188102848E-3</v>
      </c>
      <c r="AH497" s="13">
        <f t="shared" si="695"/>
        <v>7.1206488934481024E-4</v>
      </c>
      <c r="AI497" s="13">
        <f t="shared" si="696"/>
        <v>2.1395963570658089E-3</v>
      </c>
      <c r="AJ497" s="13">
        <f t="shared" si="697"/>
        <v>3.2145051944503979E-3</v>
      </c>
      <c r="AK497" s="13">
        <f t="shared" si="698"/>
        <v>3.2196239915454838E-3</v>
      </c>
      <c r="AL497" s="13">
        <f t="shared" si="699"/>
        <v>2.8452724679002138E-4</v>
      </c>
      <c r="AM497" s="13">
        <f t="shared" si="700"/>
        <v>3.8004441323651883E-2</v>
      </c>
      <c r="AN497" s="13">
        <f t="shared" si="701"/>
        <v>3.7198763466631223E-2</v>
      </c>
      <c r="AO497" s="13">
        <f t="shared" si="702"/>
        <v>1.8205082817323359E-2</v>
      </c>
      <c r="AP497" s="13">
        <f t="shared" si="703"/>
        <v>5.9397142897487957E-3</v>
      </c>
      <c r="AQ497" s="13">
        <f t="shared" si="704"/>
        <v>1.453448723545817E-3</v>
      </c>
      <c r="AR497" s="13">
        <f t="shared" si="705"/>
        <v>1.3939388381507871E-4</v>
      </c>
      <c r="AS497" s="13">
        <f t="shared" si="706"/>
        <v>4.1884756638179658E-4</v>
      </c>
      <c r="AT497" s="13">
        <f t="shared" si="707"/>
        <v>6.2927181258786433E-4</v>
      </c>
      <c r="AU497" s="13">
        <f t="shared" si="708"/>
        <v>6.3027386874626014E-4</v>
      </c>
      <c r="AV497" s="13">
        <f t="shared" si="709"/>
        <v>4.7345814043860942E-4</v>
      </c>
      <c r="AW497" s="13">
        <f t="shared" si="710"/>
        <v>2.3244905741074942E-5</v>
      </c>
      <c r="AX497" s="13">
        <f t="shared" si="711"/>
        <v>1.9032479910462988E-2</v>
      </c>
      <c r="AY497" s="13">
        <f t="shared" si="712"/>
        <v>1.8628999498858895E-2</v>
      </c>
      <c r="AZ497" s="13">
        <f t="shared" si="713"/>
        <v>9.1170363494696809E-3</v>
      </c>
      <c r="BA497" s="13">
        <f t="shared" si="714"/>
        <v>2.9745863629675128E-3</v>
      </c>
      <c r="BB497" s="13">
        <f t="shared" si="715"/>
        <v>7.278816019473509E-4</v>
      </c>
      <c r="BC497" s="13">
        <f t="shared" si="716"/>
        <v>1.4249016483082114E-4</v>
      </c>
      <c r="BD497" s="13">
        <f t="shared" si="717"/>
        <v>2.2739798876722126E-5</v>
      </c>
      <c r="BE497" s="13">
        <f t="shared" si="718"/>
        <v>6.8328029601082653E-5</v>
      </c>
      <c r="BF497" s="13">
        <f t="shared" si="719"/>
        <v>1.0265525333967705E-4</v>
      </c>
      <c r="BG497" s="13">
        <f t="shared" si="720"/>
        <v>1.0281872217260898E-4</v>
      </c>
      <c r="BH497" s="13">
        <f t="shared" si="721"/>
        <v>7.72368384857084E-5</v>
      </c>
      <c r="BI497" s="13">
        <f t="shared" si="722"/>
        <v>4.641589853064037E-5</v>
      </c>
      <c r="BJ497" s="14">
        <f t="shared" si="723"/>
        <v>0.74592422008573889</v>
      </c>
      <c r="BK497" s="14">
        <f t="shared" si="724"/>
        <v>0.14813116034950255</v>
      </c>
      <c r="BL497" s="14">
        <f t="shared" si="725"/>
        <v>8.7819991832004465E-2</v>
      </c>
      <c r="BM497" s="14">
        <f t="shared" si="726"/>
        <v>0.72566008151227679</v>
      </c>
      <c r="BN497" s="14">
        <f t="shared" si="727"/>
        <v>0.24051948539497733</v>
      </c>
    </row>
    <row r="498" spans="1:66" x14ac:dyDescent="0.25">
      <c r="A498" t="s">
        <v>24</v>
      </c>
      <c r="B498" t="s">
        <v>180</v>
      </c>
      <c r="C498" t="s">
        <v>293</v>
      </c>
      <c r="D498" s="21">
        <v>44535</v>
      </c>
      <c r="E498" s="10">
        <f>VLOOKUP(A498,home!$A$2:$E$405,3,FALSE)</f>
        <v>1.6263000000000001</v>
      </c>
      <c r="F498" s="10">
        <f>VLOOKUP(B498,home!$B$2:$E$405,3,FALSE)</f>
        <v>1.0680000000000001</v>
      </c>
      <c r="G498" s="10">
        <f>VLOOKUP(C498,away!$B$2:$E$405,4,FALSE)</f>
        <v>0.90620000000000001</v>
      </c>
      <c r="H498" s="10">
        <f>VLOOKUP(A498,away!$A$2:$E$405,3,FALSE)</f>
        <v>1.4262999999999999</v>
      </c>
      <c r="I498" s="10">
        <f>VLOOKUP(C498,away!$B$2:$E$405,3,FALSE)</f>
        <v>0.66420000000000001</v>
      </c>
      <c r="J498" s="10">
        <f>VLOOKUP(B498,home!$B$2:$E$405,4,FALSE)</f>
        <v>1.2177</v>
      </c>
      <c r="K498" s="12">
        <f t="shared" si="672"/>
        <v>1.5739682680800002</v>
      </c>
      <c r="L498" s="12">
        <f t="shared" si="673"/>
        <v>1.1535862197419999</v>
      </c>
      <c r="M498" s="13">
        <f t="shared" si="674"/>
        <v>6.5378979417278785E-2</v>
      </c>
      <c r="N498" s="13">
        <f t="shared" si="675"/>
        <v>0.10290443900225227</v>
      </c>
      <c r="O498" s="13">
        <f t="shared" si="676"/>
        <v>7.5420289716568653E-2</v>
      </c>
      <c r="P498" s="13">
        <f t="shared" si="677"/>
        <v>0.11870914278327943</v>
      </c>
      <c r="Q498" s="13">
        <f t="shared" si="678"/>
        <v>8.0984160817059517E-2</v>
      </c>
      <c r="R498" s="13">
        <f t="shared" si="679"/>
        <v>4.3501903452991438E-2</v>
      </c>
      <c r="S498" s="13">
        <f t="shared" si="680"/>
        <v>5.388528815355266E-2</v>
      </c>
      <c r="T498" s="13">
        <f t="shared" si="681"/>
        <v>9.3422211935929894E-2</v>
      </c>
      <c r="U498" s="13">
        <f t="shared" si="682"/>
        <v>6.8470615636088319E-2</v>
      </c>
      <c r="V498" s="13">
        <f t="shared" si="683"/>
        <v>1.0871106045180568E-2</v>
      </c>
      <c r="W498" s="13">
        <f t="shared" si="684"/>
        <v>4.2488833114379808E-2</v>
      </c>
      <c r="X498" s="13">
        <f t="shared" si="685"/>
        <v>4.9014532373666118E-2</v>
      </c>
      <c r="Y498" s="13">
        <f t="shared" si="686"/>
        <v>2.8271244556679689E-2</v>
      </c>
      <c r="Z498" s="13">
        <f t="shared" si="687"/>
        <v>1.6727732118639278E-2</v>
      </c>
      <c r="AA498" s="13">
        <f t="shared" si="688"/>
        <v>2.632891955168086E-2</v>
      </c>
      <c r="AB498" s="13">
        <f t="shared" si="689"/>
        <v>2.0720441953588388E-2</v>
      </c>
      <c r="AC498" s="13">
        <f t="shared" si="690"/>
        <v>1.2336722093550781E-3</v>
      </c>
      <c r="AD498" s="13">
        <f t="shared" si="691"/>
        <v>1.671901876744513E-2</v>
      </c>
      <c r="AE498" s="13">
        <f t="shared" si="692"/>
        <v>1.9286829657732579E-2</v>
      </c>
      <c r="AF498" s="13">
        <f t="shared" si="693"/>
        <v>1.112451045783581E-2</v>
      </c>
      <c r="AG498" s="13">
        <f t="shared" si="694"/>
        <v>4.2776939885117177E-3</v>
      </c>
      <c r="AH498" s="13">
        <f t="shared" si="695"/>
        <v>4.8242203148994812E-3</v>
      </c>
      <c r="AI498" s="13">
        <f t="shared" si="696"/>
        <v>7.5931696938786901E-3</v>
      </c>
      <c r="AJ498" s="13">
        <f t="shared" si="697"/>
        <v>5.9757040761558942E-3</v>
      </c>
      <c r="AK498" s="13">
        <f t="shared" si="698"/>
        <v>3.1351895317685645E-3</v>
      </c>
      <c r="AL498" s="13">
        <f t="shared" si="699"/>
        <v>8.9599545146396917E-5</v>
      </c>
      <c r="AM498" s="13">
        <f t="shared" si="700"/>
        <v>5.2630410026785288E-3</v>
      </c>
      <c r="AN498" s="13">
        <f t="shared" si="701"/>
        <v>6.0713715746270698E-3</v>
      </c>
      <c r="AO498" s="13">
        <f t="shared" si="702"/>
        <v>3.5019252917115381E-3</v>
      </c>
      <c r="AP498" s="13">
        <f t="shared" si="703"/>
        <v>1.346590919694804E-3</v>
      </c>
      <c r="AQ498" s="13">
        <f t="shared" si="704"/>
        <v>3.8835218214740812E-4</v>
      </c>
      <c r="AR498" s="13">
        <f t="shared" si="705"/>
        <v>1.1130308152534892E-3</v>
      </c>
      <c r="AS498" s="13">
        <f t="shared" si="706"/>
        <v>1.7518751846042051E-3</v>
      </c>
      <c r="AT498" s="13">
        <f t="shared" si="707"/>
        <v>1.3786979751019058E-3</v>
      </c>
      <c r="AU498" s="13">
        <f t="shared" si="708"/>
        <v>7.2334228802551693E-4</v>
      </c>
      <c r="AV498" s="13">
        <f t="shared" si="709"/>
        <v>2.8462945207813675E-4</v>
      </c>
      <c r="AW498" s="13">
        <f t="shared" si="710"/>
        <v>4.5190727852784421E-6</v>
      </c>
      <c r="AX498" s="13">
        <f t="shared" si="711"/>
        <v>1.3806432553033255E-3</v>
      </c>
      <c r="AY498" s="13">
        <f t="shared" si="712"/>
        <v>1.5926910336976521E-3</v>
      </c>
      <c r="AZ498" s="13">
        <f t="shared" si="713"/>
        <v>9.186532143901266E-4</v>
      </c>
      <c r="BA498" s="13">
        <f t="shared" si="714"/>
        <v>3.5324856294738095E-4</v>
      </c>
      <c r="BB498" s="13">
        <f t="shared" si="715"/>
        <v>1.018756685899408E-4</v>
      </c>
      <c r="BC498" s="13">
        <f t="shared" si="716"/>
        <v>2.3504473482471689E-5</v>
      </c>
      <c r="BD498" s="13">
        <f t="shared" si="717"/>
        <v>2.1399616843743857E-4</v>
      </c>
      <c r="BE498" s="13">
        <f t="shared" si="718"/>
        <v>3.3682317861123126E-4</v>
      </c>
      <c r="BF498" s="13">
        <f t="shared" si="719"/>
        <v>2.650744975439601E-4</v>
      </c>
      <c r="BG498" s="13">
        <f t="shared" si="720"/>
        <v>1.3907294927048111E-4</v>
      </c>
      <c r="BH498" s="13">
        <f t="shared" si="721"/>
        <v>5.4724102275009195E-5</v>
      </c>
      <c r="BI498" s="13">
        <f t="shared" si="722"/>
        <v>1.7226800096005813E-5</v>
      </c>
      <c r="BJ498" s="14">
        <f t="shared" si="723"/>
        <v>0.46943537185076273</v>
      </c>
      <c r="BK498" s="14">
        <f t="shared" si="724"/>
        <v>0.25176047918749056</v>
      </c>
      <c r="BL498" s="14">
        <f t="shared" si="725"/>
        <v>0.26224894733891768</v>
      </c>
      <c r="BM498" s="14">
        <f t="shared" si="726"/>
        <v>0.51168544334546795</v>
      </c>
      <c r="BN498" s="14">
        <f t="shared" si="727"/>
        <v>0.48689891518943007</v>
      </c>
    </row>
    <row r="499" spans="1:66" x14ac:dyDescent="0.25">
      <c r="A499" t="s">
        <v>24</v>
      </c>
      <c r="B499" t="s">
        <v>294</v>
      </c>
      <c r="C499" t="s">
        <v>26</v>
      </c>
      <c r="D499" s="21">
        <v>44535</v>
      </c>
      <c r="E499" s="10">
        <f>VLOOKUP(A499,home!$A$2:$E$405,3,FALSE)</f>
        <v>1.6263000000000001</v>
      </c>
      <c r="F499" s="10">
        <f>VLOOKUP(B499,home!$B$2:$E$405,3,FALSE)</f>
        <v>1.7152000000000001</v>
      </c>
      <c r="G499" s="10">
        <f>VLOOKUP(C499,away!$B$2:$E$405,4,FALSE)</f>
        <v>1.1974</v>
      </c>
      <c r="H499" s="10">
        <f>VLOOKUP(A499,away!$A$2:$E$405,3,FALSE)</f>
        <v>1.4262999999999999</v>
      </c>
      <c r="I499" s="10">
        <f>VLOOKUP(C499,away!$B$2:$E$405,3,FALSE)</f>
        <v>0.95940000000000003</v>
      </c>
      <c r="J499" s="10">
        <f>VLOOKUP(B499,home!$B$2:$E$405,4,FALSE)</f>
        <v>0.66420000000000001</v>
      </c>
      <c r="K499" s="12">
        <f t="shared" si="672"/>
        <v>3.3400631946240007</v>
      </c>
      <c r="L499" s="12">
        <f t="shared" si="673"/>
        <v>0.90888611252400009</v>
      </c>
      <c r="M499" s="13">
        <f t="shared" si="674"/>
        <v>1.4279229113904486E-2</v>
      </c>
      <c r="N499" s="13">
        <f t="shared" si="675"/>
        <v>4.7693527610955862E-2</v>
      </c>
      <c r="O499" s="13">
        <f t="shared" si="676"/>
        <v>1.297819303917617E-2</v>
      </c>
      <c r="P499" s="13">
        <f t="shared" si="677"/>
        <v>4.334798490287773E-2</v>
      </c>
      <c r="Q499" s="13">
        <f t="shared" si="678"/>
        <v>7.9649698097568611E-2</v>
      </c>
      <c r="R499" s="13">
        <f t="shared" si="679"/>
        <v>5.897849709481433E-3</v>
      </c>
      <c r="S499" s="13">
        <f t="shared" si="680"/>
        <v>3.2898270980720894E-2</v>
      </c>
      <c r="T499" s="13">
        <f t="shared" si="681"/>
        <v>7.2392504467609378E-2</v>
      </c>
      <c r="U499" s="13">
        <f t="shared" si="682"/>
        <v>1.9699190742062792E-2</v>
      </c>
      <c r="V499" s="13">
        <f t="shared" si="683"/>
        <v>1.1096722242320353E-2</v>
      </c>
      <c r="W499" s="13">
        <f t="shared" si="684"/>
        <v>8.867834169286741E-2</v>
      </c>
      <c r="X499" s="13">
        <f t="shared" si="685"/>
        <v>8.0598513246305209E-2</v>
      </c>
      <c r="Y499" s="13">
        <f t="shared" si="686"/>
        <v>3.6627434689824233E-2</v>
      </c>
      <c r="Z499" s="13">
        <f t="shared" si="687"/>
        <v>1.7868245649004615E-3</v>
      </c>
      <c r="AA499" s="13">
        <f t="shared" si="688"/>
        <v>5.9681069644740752E-3</v>
      </c>
      <c r="AB499" s="13">
        <f t="shared" si="689"/>
        <v>9.9669272068095144E-3</v>
      </c>
      <c r="AC499" s="13">
        <f t="shared" si="690"/>
        <v>2.1054206795516604E-3</v>
      </c>
      <c r="AD499" s="13">
        <f t="shared" si="691"/>
        <v>7.4047816312159356E-2</v>
      </c>
      <c r="AE499" s="13">
        <f t="shared" si="692"/>
        <v>6.7301031908849757E-2</v>
      </c>
      <c r="AF499" s="13">
        <f t="shared" si="693"/>
        <v>3.0584486630244066E-2</v>
      </c>
      <c r="AG499" s="13">
        <f t="shared" si="694"/>
        <v>9.2659383856349316E-3</v>
      </c>
      <c r="AH499" s="13">
        <f t="shared" si="695"/>
        <v>4.0600500813869206E-4</v>
      </c>
      <c r="AI499" s="13">
        <f t="shared" si="696"/>
        <v>1.3560823845170634E-3</v>
      </c>
      <c r="AJ499" s="13">
        <f t="shared" si="697"/>
        <v>2.2647004307016975E-3</v>
      </c>
      <c r="AK499" s="13">
        <f t="shared" si="698"/>
        <v>2.5214141851452876E-3</v>
      </c>
      <c r="AL499" s="13">
        <f t="shared" si="699"/>
        <v>2.556601427244875E-4</v>
      </c>
      <c r="AM499" s="13">
        <f t="shared" si="700"/>
        <v>4.9464877181304441E-2</v>
      </c>
      <c r="AN499" s="13">
        <f t="shared" si="701"/>
        <v>4.4957939927792914E-2</v>
      </c>
      <c r="AO499" s="13">
        <f t="shared" si="702"/>
        <v>2.043082362402961E-2</v>
      </c>
      <c r="AP499" s="13">
        <f t="shared" si="703"/>
        <v>6.1897639531025925E-3</v>
      </c>
      <c r="AQ499" s="13">
        <f t="shared" si="704"/>
        <v>1.4064476241941507E-3</v>
      </c>
      <c r="AR499" s="13">
        <f t="shared" si="705"/>
        <v>7.3802462702490169E-5</v>
      </c>
      <c r="AS499" s="13">
        <f t="shared" si="706"/>
        <v>2.46504889345198E-4</v>
      </c>
      <c r="AT499" s="13">
        <f t="shared" si="707"/>
        <v>4.1167095409837891E-4</v>
      </c>
      <c r="AU499" s="13">
        <f t="shared" si="708"/>
        <v>4.58335667359914E-4</v>
      </c>
      <c r="AV499" s="13">
        <f t="shared" si="709"/>
        <v>3.827175233330694E-4</v>
      </c>
      <c r="AW499" s="13">
        <f t="shared" si="710"/>
        <v>2.1558804670222279E-5</v>
      </c>
      <c r="AX499" s="13">
        <f t="shared" si="711"/>
        <v>2.7535969283311923E-2</v>
      </c>
      <c r="AY499" s="13">
        <f t="shared" si="712"/>
        <v>2.5027060076489652E-2</v>
      </c>
      <c r="AZ499" s="13">
        <f t="shared" si="713"/>
        <v>1.1373373670412639E-2</v>
      </c>
      <c r="BA499" s="13">
        <f t="shared" si="714"/>
        <v>3.4457004605280548E-3</v>
      </c>
      <c r="BB499" s="13">
        <f t="shared" si="715"/>
        <v>7.8293732412287517E-4</v>
      </c>
      <c r="BC499" s="13">
        <f t="shared" si="716"/>
        <v>1.423201721743966E-4</v>
      </c>
      <c r="BD499" s="13">
        <f t="shared" si="717"/>
        <v>1.1179672236727298E-5</v>
      </c>
      <c r="BE499" s="13">
        <f t="shared" si="718"/>
        <v>3.7340811765852629E-5</v>
      </c>
      <c r="BF499" s="13">
        <f t="shared" si="719"/>
        <v>6.2360335518253608E-5</v>
      </c>
      <c r="BG499" s="13">
        <f t="shared" si="720"/>
        <v>6.9429153822974231E-5</v>
      </c>
      <c r="BH499" s="13">
        <f t="shared" si="721"/>
        <v>5.7974440329501117E-5</v>
      </c>
      <c r="BI499" s="13">
        <f t="shared" si="722"/>
        <v>3.8727658874698402E-5</v>
      </c>
      <c r="BJ499" s="14">
        <f t="shared" si="723"/>
        <v>0.77759650633948207</v>
      </c>
      <c r="BK499" s="14">
        <f t="shared" si="724"/>
        <v>0.12901034813858925</v>
      </c>
      <c r="BL499" s="14">
        <f t="shared" si="725"/>
        <v>6.2908513239893771E-2</v>
      </c>
      <c r="BM499" s="14">
        <f t="shared" si="726"/>
        <v>0.74245020853708177</v>
      </c>
      <c r="BN499" s="14">
        <f t="shared" si="727"/>
        <v>0.20384648247396428</v>
      </c>
    </row>
    <row r="500" spans="1:66" x14ac:dyDescent="0.25">
      <c r="A500" t="s">
        <v>24</v>
      </c>
      <c r="B500" t="s">
        <v>25</v>
      </c>
      <c r="C500" t="s">
        <v>291</v>
      </c>
      <c r="D500" s="21">
        <v>44535</v>
      </c>
      <c r="E500" s="10">
        <f>VLOOKUP(A500,home!$A$2:$E$405,3,FALSE)</f>
        <v>1.6263000000000001</v>
      </c>
      <c r="F500" s="10">
        <f>VLOOKUP(B500,home!$B$2:$E$405,3,FALSE)</f>
        <v>1.1651</v>
      </c>
      <c r="G500" s="10">
        <f>VLOOKUP(C500,away!$B$2:$E$405,4,FALSE)</f>
        <v>1.4239999999999999</v>
      </c>
      <c r="H500" s="10">
        <f>VLOOKUP(A500,away!$A$2:$E$405,3,FALSE)</f>
        <v>1.4262999999999999</v>
      </c>
      <c r="I500" s="10">
        <f>VLOOKUP(C500,away!$B$2:$E$405,3,FALSE)</f>
        <v>0.84870000000000001</v>
      </c>
      <c r="J500" s="10">
        <f>VLOOKUP(B500,home!$B$2:$E$405,4,FALSE)</f>
        <v>0.84870000000000001</v>
      </c>
      <c r="K500" s="12">
        <f t="shared" si="672"/>
        <v>2.6981982331200003</v>
      </c>
      <c r="L500" s="12">
        <f t="shared" si="673"/>
        <v>1.027352037447</v>
      </c>
      <c r="M500" s="13">
        <f t="shared" si="674"/>
        <v>2.4099835347398974E-2</v>
      </c>
      <c r="N500" s="13">
        <f t="shared" si="675"/>
        <v>6.5026133152834828E-2</v>
      </c>
      <c r="O500" s="13">
        <f t="shared" si="676"/>
        <v>2.4759014946287565E-2</v>
      </c>
      <c r="P500" s="13">
        <f t="shared" si="677"/>
        <v>6.6804730381864783E-2</v>
      </c>
      <c r="Q500" s="13">
        <f t="shared" si="678"/>
        <v>8.7726698789802424E-2</v>
      </c>
      <c r="R500" s="13">
        <f t="shared" si="679"/>
        <v>1.2718112225124626E-2</v>
      </c>
      <c r="S500" s="13">
        <f t="shared" si="680"/>
        <v>4.6295669006254356E-2</v>
      </c>
      <c r="T500" s="13">
        <f t="shared" si="681"/>
        <v>9.012620274020279E-2</v>
      </c>
      <c r="U500" s="13">
        <f t="shared" si="682"/>
        <v>3.4315987934453132E-2</v>
      </c>
      <c r="V500" s="13">
        <f t="shared" si="683"/>
        <v>1.4259063236226494E-2</v>
      </c>
      <c r="W500" s="13">
        <f t="shared" si="684"/>
        <v>7.8901341224031779E-2</v>
      </c>
      <c r="X500" s="13">
        <f t="shared" si="685"/>
        <v>8.1059453663810024E-2</v>
      </c>
      <c r="Y500" s="13">
        <f t="shared" si="686"/>
        <v>4.1638297437927949E-2</v>
      </c>
      <c r="Z500" s="13">
        <f t="shared" si="687"/>
        <v>4.3553261689871278E-3</v>
      </c>
      <c r="AA500" s="13">
        <f t="shared" si="688"/>
        <v>1.1751533373822365E-2</v>
      </c>
      <c r="AB500" s="13">
        <f t="shared" si="689"/>
        <v>1.5853983292849115E-2</v>
      </c>
      <c r="AC500" s="13">
        <f t="shared" si="690"/>
        <v>2.470382217509838E-3</v>
      </c>
      <c r="AD500" s="13">
        <f t="shared" si="691"/>
        <v>5.3222864870370208E-2</v>
      </c>
      <c r="AE500" s="13">
        <f t="shared" si="692"/>
        <v>5.46786186633412E-2</v>
      </c>
      <c r="AF500" s="13">
        <f t="shared" si="693"/>
        <v>2.8087095144285562E-2</v>
      </c>
      <c r="AG500" s="13">
        <f t="shared" si="694"/>
        <v>9.6184448074831709E-3</v>
      </c>
      <c r="AH500" s="13">
        <f t="shared" si="695"/>
        <v>1.1186133033637905E-3</v>
      </c>
      <c r="AI500" s="13">
        <f t="shared" si="696"/>
        <v>3.0182404386807056E-3</v>
      </c>
      <c r="AJ500" s="13">
        <f t="shared" si="697"/>
        <v>4.0719055093898088E-3</v>
      </c>
      <c r="AK500" s="13">
        <f t="shared" si="698"/>
        <v>3.6622694169557248E-3</v>
      </c>
      <c r="AL500" s="13">
        <f t="shared" si="699"/>
        <v>2.7391592614961106E-4</v>
      </c>
      <c r="AM500" s="13">
        <f t="shared" si="700"/>
        <v>2.8721167990963491E-2</v>
      </c>
      <c r="AN500" s="13">
        <f t="shared" si="701"/>
        <v>2.9506750453373903E-2</v>
      </c>
      <c r="AO500" s="13">
        <f t="shared" si="702"/>
        <v>1.5156910098356933E-2</v>
      </c>
      <c r="AP500" s="13">
        <f t="shared" si="703"/>
        <v>5.1904941569826677E-3</v>
      </c>
      <c r="AQ500" s="13">
        <f t="shared" si="704"/>
        <v>1.3331161868832229E-3</v>
      </c>
      <c r="AR500" s="13">
        <f t="shared" si="705"/>
        <v>2.2984193126522194E-4</v>
      </c>
      <c r="AS500" s="13">
        <f t="shared" si="706"/>
        <v>6.2015909283671033E-4</v>
      </c>
      <c r="AT500" s="13">
        <f t="shared" si="707"/>
        <v>8.3665608427265718E-4</v>
      </c>
      <c r="AU500" s="13">
        <f t="shared" si="708"/>
        <v>7.5248798943786045E-4</v>
      </c>
      <c r="AV500" s="13">
        <f t="shared" si="709"/>
        <v>5.0759044088631426E-4</v>
      </c>
      <c r="AW500" s="13">
        <f t="shared" si="710"/>
        <v>2.1091522145674098E-5</v>
      </c>
      <c r="AX500" s="13">
        <f t="shared" si="711"/>
        <v>1.2915900787726725E-2</v>
      </c>
      <c r="AY500" s="13">
        <f t="shared" si="712"/>
        <v>1.3269176989734363E-2</v>
      </c>
      <c r="AZ500" s="13">
        <f t="shared" si="713"/>
        <v>6.8160580078242229E-3</v>
      </c>
      <c r="BA500" s="13">
        <f t="shared" si="714"/>
        <v>2.3341636938983851E-3</v>
      </c>
      <c r="BB500" s="13">
        <f t="shared" si="715"/>
        <v>5.9950195666533029E-4</v>
      </c>
      <c r="BC500" s="13">
        <f t="shared" si="716"/>
        <v>1.2317991132671809E-4</v>
      </c>
      <c r="BD500" s="13">
        <f t="shared" si="717"/>
        <v>3.9354762729346509E-5</v>
      </c>
      <c r="BE500" s="13">
        <f t="shared" si="718"/>
        <v>1.0618695126117957E-4</v>
      </c>
      <c r="BF500" s="13">
        <f t="shared" si="719"/>
        <v>1.4325672213665719E-4</v>
      </c>
      <c r="BG500" s="13">
        <f t="shared" si="720"/>
        <v>1.2884501151723038E-4</v>
      </c>
      <c r="BH500" s="13">
        <f t="shared" si="721"/>
        <v>8.69123456055293E-5</v>
      </c>
      <c r="BI500" s="13">
        <f t="shared" si="722"/>
        <v>4.6901347469830805E-5</v>
      </c>
      <c r="BJ500" s="14">
        <f t="shared" si="723"/>
        <v>0.70605157072782609</v>
      </c>
      <c r="BK500" s="14">
        <f t="shared" si="724"/>
        <v>0.16747277310513844</v>
      </c>
      <c r="BL500" s="14">
        <f t="shared" si="725"/>
        <v>0.11476785312034538</v>
      </c>
      <c r="BM500" s="14">
        <f t="shared" si="726"/>
        <v>0.69826491281139513</v>
      </c>
      <c r="BN500" s="14">
        <f t="shared" si="727"/>
        <v>0.28113452484331325</v>
      </c>
    </row>
    <row r="501" spans="1:66" x14ac:dyDescent="0.25">
      <c r="A501" t="s">
        <v>24</v>
      </c>
      <c r="B501" t="s">
        <v>184</v>
      </c>
      <c r="C501" t="s">
        <v>183</v>
      </c>
      <c r="D501" s="21">
        <v>44535</v>
      </c>
      <c r="E501" s="10">
        <f>VLOOKUP(A501,home!$A$2:$E$405,3,FALSE)</f>
        <v>1.6263000000000001</v>
      </c>
      <c r="F501" s="10">
        <f>VLOOKUP(B501,home!$B$2:$E$405,3,FALSE)</f>
        <v>1.0356000000000001</v>
      </c>
      <c r="G501" s="10">
        <f>VLOOKUP(C501,away!$B$2:$E$405,4,FALSE)</f>
        <v>1.2621</v>
      </c>
      <c r="H501" s="10">
        <f>VLOOKUP(A501,away!$A$2:$E$405,3,FALSE)</f>
        <v>1.4262999999999999</v>
      </c>
      <c r="I501" s="10">
        <f>VLOOKUP(C501,away!$B$2:$E$405,3,FALSE)</f>
        <v>0.88560000000000005</v>
      </c>
      <c r="J501" s="10">
        <f>VLOOKUP(B501,home!$B$2:$E$405,4,FALSE)</f>
        <v>0.95940000000000003</v>
      </c>
      <c r="K501" s="12">
        <f t="shared" si="672"/>
        <v>2.1256241249880001</v>
      </c>
      <c r="L501" s="12">
        <f t="shared" si="673"/>
        <v>1.2118481500320002</v>
      </c>
      <c r="M501" s="13">
        <f t="shared" si="674"/>
        <v>3.5526645910630199E-2</v>
      </c>
      <c r="N501" s="13">
        <f t="shared" si="675"/>
        <v>7.5516295627541835E-2</v>
      </c>
      <c r="O501" s="13">
        <f t="shared" si="676"/>
        <v>4.3052900123639132E-2</v>
      </c>
      <c r="P501" s="13">
        <f t="shared" si="677"/>
        <v>9.1514283153506196E-2</v>
      </c>
      <c r="Q501" s="13">
        <f t="shared" si="678"/>
        <v>8.0259629907814378E-2</v>
      </c>
      <c r="R501" s="13">
        <f t="shared" si="679"/>
        <v>2.6086788684172288E-2</v>
      </c>
      <c r="S501" s="13">
        <f t="shared" si="680"/>
        <v>5.8933680667235491E-2</v>
      </c>
      <c r="T501" s="13">
        <f t="shared" si="681"/>
        <v>9.7262484026037849E-2</v>
      </c>
      <c r="U501" s="13">
        <f t="shared" si="682"/>
        <v>5.5450707370540579E-2</v>
      </c>
      <c r="V501" s="13">
        <f t="shared" si="683"/>
        <v>1.6867694660718302E-2</v>
      </c>
      <c r="W501" s="13">
        <f t="shared" si="684"/>
        <v>5.6867268531552891E-2</v>
      </c>
      <c r="X501" s="13">
        <f t="shared" si="685"/>
        <v>6.8914494167335347E-2</v>
      </c>
      <c r="Y501" s="13">
        <f t="shared" si="686"/>
        <v>4.1756951133538223E-2</v>
      </c>
      <c r="Z501" s="13">
        <f t="shared" si="687"/>
        <v>1.053774220239663E-2</v>
      </c>
      <c r="AA501" s="13">
        <f t="shared" si="688"/>
        <v>2.2399279048318458E-2</v>
      </c>
      <c r="AB501" s="13">
        <f t="shared" si="689"/>
        <v>2.3806223963721986E-2</v>
      </c>
      <c r="AC501" s="13">
        <f t="shared" si="690"/>
        <v>2.7156289064181982E-3</v>
      </c>
      <c r="AD501" s="13">
        <f t="shared" si="691"/>
        <v>3.0219609478209945E-2</v>
      </c>
      <c r="AE501" s="13">
        <f t="shared" si="692"/>
        <v>3.6621577840858219E-2</v>
      </c>
      <c r="AF501" s="13">
        <f t="shared" si="693"/>
        <v>2.2189895678848472E-2</v>
      </c>
      <c r="AG501" s="13">
        <f t="shared" si="694"/>
        <v>8.9635946759385274E-3</v>
      </c>
      <c r="AH501" s="13">
        <f t="shared" si="695"/>
        <v>3.1925358483721232E-3</v>
      </c>
      <c r="AI501" s="13">
        <f t="shared" si="696"/>
        <v>6.7861312191888181E-3</v>
      </c>
      <c r="AJ501" s="13">
        <f t="shared" si="697"/>
        <v>7.2123821174209912E-3</v>
      </c>
      <c r="AK501" s="13">
        <f t="shared" si="698"/>
        <v>5.1102711424740313E-3</v>
      </c>
      <c r="AL501" s="13">
        <f t="shared" si="699"/>
        <v>2.7981119670792245E-4</v>
      </c>
      <c r="AM501" s="13">
        <f t="shared" si="700"/>
        <v>1.2847106190919813E-2</v>
      </c>
      <c r="AN501" s="13">
        <f t="shared" si="701"/>
        <v>1.5568741870730833E-2</v>
      </c>
      <c r="AO501" s="13">
        <f t="shared" si="702"/>
        <v>9.4334755171854544E-3</v>
      </c>
      <c r="AP501" s="13">
        <f t="shared" si="703"/>
        <v>3.8106466179577848E-3</v>
      </c>
      <c r="AQ501" s="13">
        <f t="shared" si="704"/>
        <v>1.1544812635994601E-3</v>
      </c>
      <c r="AR501" s="13">
        <f t="shared" si="705"/>
        <v>7.737737323521202E-4</v>
      </c>
      <c r="AS501" s="13">
        <f t="shared" si="706"/>
        <v>1.6447521127696747E-3</v>
      </c>
      <c r="AT501" s="13">
        <f t="shared" si="707"/>
        <v>1.7480623852641024E-3</v>
      </c>
      <c r="AU501" s="13">
        <f t="shared" si="708"/>
        <v>1.2385745260338145E-3</v>
      </c>
      <c r="AV501" s="13">
        <f t="shared" si="709"/>
        <v>6.581859732832637E-4</v>
      </c>
      <c r="AW501" s="13">
        <f t="shared" si="710"/>
        <v>2.0021530028682724E-5</v>
      </c>
      <c r="AX501" s="13">
        <f t="shared" si="711"/>
        <v>4.551353142616974E-3</v>
      </c>
      <c r="AY501" s="13">
        <f t="shared" si="712"/>
        <v>5.5155488860227095E-3</v>
      </c>
      <c r="AZ501" s="13">
        <f t="shared" si="713"/>
        <v>3.3420038569688414E-3</v>
      </c>
      <c r="BA501" s="13">
        <f t="shared" si="714"/>
        <v>1.3500003971558328E-3</v>
      </c>
      <c r="BB501" s="13">
        <f t="shared" si="715"/>
        <v>4.0899887095894043E-4</v>
      </c>
      <c r="BC501" s="13">
        <f t="shared" si="716"/>
        <v>9.9128905027353776E-5</v>
      </c>
      <c r="BD501" s="13">
        <f t="shared" si="717"/>
        <v>1.5628271101571193E-4</v>
      </c>
      <c r="BE501" s="13">
        <f t="shared" si="718"/>
        <v>3.3219830085352522E-4</v>
      </c>
      <c r="BF501" s="13">
        <f t="shared" si="719"/>
        <v>3.5306436128713752E-4</v>
      </c>
      <c r="BG501" s="13">
        <f t="shared" si="720"/>
        <v>2.501607080084729E-4</v>
      </c>
      <c r="BH501" s="13">
        <f t="shared" si="721"/>
        <v>1.3293690901672225E-4</v>
      </c>
      <c r="BI501" s="13">
        <f t="shared" si="722"/>
        <v>5.6514780181455906E-5</v>
      </c>
      <c r="BJ501" s="14">
        <f t="shared" si="723"/>
        <v>0.57665328658681969</v>
      </c>
      <c r="BK501" s="14">
        <f t="shared" si="724"/>
        <v>0.21135329338123898</v>
      </c>
      <c r="BL501" s="14">
        <f t="shared" si="725"/>
        <v>0.20044172601791435</v>
      </c>
      <c r="BM501" s="14">
        <f t="shared" si="726"/>
        <v>0.64153397742507157</v>
      </c>
      <c r="BN501" s="14">
        <f t="shared" si="727"/>
        <v>0.35195654340730403</v>
      </c>
    </row>
    <row r="502" spans="1:66" x14ac:dyDescent="0.25">
      <c r="A502" t="s">
        <v>24</v>
      </c>
      <c r="B502" t="s">
        <v>290</v>
      </c>
      <c r="C502" t="s">
        <v>295</v>
      </c>
      <c r="D502" s="21">
        <v>44535</v>
      </c>
      <c r="E502" s="10">
        <f>VLOOKUP(A502,home!$A$2:$E$405,3,FALSE)</f>
        <v>1.6263000000000001</v>
      </c>
      <c r="F502" s="10">
        <f>VLOOKUP(B502,home!$B$2:$E$405,3,FALSE)</f>
        <v>1.0032000000000001</v>
      </c>
      <c r="G502" s="10">
        <f>VLOOKUP(C502,away!$B$2:$E$405,4,FALSE)</f>
        <v>0.64729999999999999</v>
      </c>
      <c r="H502" s="10">
        <f>VLOOKUP(A502,away!$A$2:$E$405,3,FALSE)</f>
        <v>1.4262999999999999</v>
      </c>
      <c r="I502" s="10">
        <f>VLOOKUP(C502,away!$B$2:$E$405,3,FALSE)</f>
        <v>1.3653</v>
      </c>
      <c r="J502" s="10">
        <f>VLOOKUP(B502,home!$B$2:$E$405,4,FALSE)</f>
        <v>0.99629999999999996</v>
      </c>
      <c r="K502" s="12">
        <f t="shared" si="672"/>
        <v>1.0560726427680001</v>
      </c>
      <c r="L502" s="12">
        <f t="shared" si="673"/>
        <v>1.9401222786569998</v>
      </c>
      <c r="M502" s="13">
        <f t="shared" si="674"/>
        <v>4.9976872956700745E-2</v>
      </c>
      <c r="N502" s="13">
        <f t="shared" si="675"/>
        <v>5.2779208300663544E-2</v>
      </c>
      <c r="O502" s="13">
        <f t="shared" si="676"/>
        <v>9.6961244640905636E-2</v>
      </c>
      <c r="P502" s="13">
        <f t="shared" si="677"/>
        <v>0.10239811787399579</v>
      </c>
      <c r="Q502" s="13">
        <f t="shared" si="678"/>
        <v>2.7869338996642255E-2</v>
      </c>
      <c r="R502" s="13">
        <f t="shared" si="679"/>
        <v>9.4058335447066349E-2</v>
      </c>
      <c r="S502" s="13">
        <f t="shared" si="680"/>
        <v>5.2451133513400888E-2</v>
      </c>
      <c r="T502" s="13">
        <f t="shared" si="681"/>
        <v>5.4069925478829953E-2</v>
      </c>
      <c r="U502" s="13">
        <f t="shared" si="682"/>
        <v>9.9332434889942409E-2</v>
      </c>
      <c r="V502" s="13">
        <f t="shared" si="683"/>
        <v>1.1940850580545719E-2</v>
      </c>
      <c r="W502" s="13">
        <f t="shared" si="684"/>
        <v>9.8106821621270907E-3</v>
      </c>
      <c r="X502" s="13">
        <f t="shared" si="685"/>
        <v>1.9033923031565592E-2</v>
      </c>
      <c r="Y502" s="13">
        <f t="shared" si="686"/>
        <v>1.8464069061891498E-2</v>
      </c>
      <c r="Z502" s="13">
        <f t="shared" si="687"/>
        <v>6.082822403141562E-2</v>
      </c>
      <c r="AA502" s="13">
        <f t="shared" si="688"/>
        <v>6.4239023307741061E-2</v>
      </c>
      <c r="AB502" s="13">
        <f t="shared" si="689"/>
        <v>3.3920537556720629E-2</v>
      </c>
      <c r="AC502" s="13">
        <f t="shared" si="690"/>
        <v>1.5291080565427724E-3</v>
      </c>
      <c r="AD502" s="13">
        <f t="shared" si="691"/>
        <v>2.5901982595786079E-3</v>
      </c>
      <c r="AE502" s="13">
        <f t="shared" si="692"/>
        <v>5.0253013495470435E-3</v>
      </c>
      <c r="AF502" s="13">
        <f t="shared" si="693"/>
        <v>4.8748495526106548E-3</v>
      </c>
      <c r="AG502" s="13">
        <f t="shared" si="694"/>
        <v>3.1526014073736805E-3</v>
      </c>
      <c r="AH502" s="13">
        <f t="shared" si="695"/>
        <v>2.9503548153622137E-2</v>
      </c>
      <c r="AI502" s="13">
        <f t="shared" si="696"/>
        <v>3.1157890069628678E-2</v>
      </c>
      <c r="AJ502" s="13">
        <f t="shared" si="697"/>
        <v>1.645249765445379E-2</v>
      </c>
      <c r="AK502" s="13">
        <f t="shared" si="698"/>
        <v>5.7916775593577791E-3</v>
      </c>
      <c r="AL502" s="13">
        <f t="shared" si="699"/>
        <v>1.2532019532442566E-4</v>
      </c>
      <c r="AM502" s="13">
        <f t="shared" si="700"/>
        <v>5.4708750425725122E-4</v>
      </c>
      <c r="AN502" s="13">
        <f t="shared" si="701"/>
        <v>1.0614166553843491E-3</v>
      </c>
      <c r="AO502" s="13">
        <f t="shared" si="702"/>
        <v>1.0296390500243878E-3</v>
      </c>
      <c r="AP502" s="13">
        <f t="shared" si="703"/>
        <v>6.658752199758481E-4</v>
      </c>
      <c r="AQ502" s="13">
        <f t="shared" si="704"/>
        <v>3.2296983727019338E-4</v>
      </c>
      <c r="AR502" s="13">
        <f t="shared" si="705"/>
        <v>1.1448098214454387E-2</v>
      </c>
      <c r="AS502" s="13">
        <f t="shared" si="706"/>
        <v>1.2090023336006466E-2</v>
      </c>
      <c r="AT502" s="13">
        <f t="shared" si="707"/>
        <v>6.3839714477915699E-3</v>
      </c>
      <c r="AU502" s="13">
        <f t="shared" si="708"/>
        <v>2.2473125327415666E-3</v>
      </c>
      <c r="AV502" s="13">
        <f t="shared" si="709"/>
        <v>5.9333132139450834E-4</v>
      </c>
      <c r="AW502" s="13">
        <f t="shared" si="710"/>
        <v>7.132494699620944E-6</v>
      </c>
      <c r="AX502" s="13">
        <f t="shared" si="711"/>
        <v>9.6294024407717407E-5</v>
      </c>
      <c r="AY502" s="13">
        <f t="shared" si="712"/>
        <v>1.8682218205495345E-4</v>
      </c>
      <c r="AZ502" s="13">
        <f t="shared" si="713"/>
        <v>1.8122893877606461E-4</v>
      </c>
      <c r="BA502" s="13">
        <f t="shared" si="714"/>
        <v>1.1720210055226949E-4</v>
      </c>
      <c r="BB502" s="13">
        <f t="shared" si="715"/>
        <v>5.6846601596713978E-5</v>
      </c>
      <c r="BC502" s="13">
        <f t="shared" si="716"/>
        <v>2.2057871644744683E-5</v>
      </c>
      <c r="BD502" s="13">
        <f t="shared" si="717"/>
        <v>3.7017850656860612E-3</v>
      </c>
      <c r="BE502" s="13">
        <f t="shared" si="718"/>
        <v>3.9093539372781925E-3</v>
      </c>
      <c r="BF502" s="13">
        <f t="shared" si="719"/>
        <v>2.0642808720284338E-3</v>
      </c>
      <c r="BG502" s="13">
        <f t="shared" si="720"/>
        <v>7.2667685197949996E-4</v>
      </c>
      <c r="BH502" s="13">
        <f t="shared" si="721"/>
        <v>1.9185588587708027E-4</v>
      </c>
      <c r="BI502" s="13">
        <f t="shared" si="722"/>
        <v>4.0522750485760819E-5</v>
      </c>
      <c r="BJ502" s="14">
        <f t="shared" si="723"/>
        <v>0.20195753758677443</v>
      </c>
      <c r="BK502" s="14">
        <f t="shared" si="724"/>
        <v>0.21860822535856531</v>
      </c>
      <c r="BL502" s="14">
        <f t="shared" si="725"/>
        <v>0.514814401495162</v>
      </c>
      <c r="BM502" s="14">
        <f t="shared" si="726"/>
        <v>0.57198558056858773</v>
      </c>
      <c r="BN502" s="14">
        <f t="shared" si="727"/>
        <v>0.42404311821597429</v>
      </c>
    </row>
    <row r="503" spans="1:66" x14ac:dyDescent="0.25">
      <c r="A503" t="s">
        <v>24</v>
      </c>
      <c r="B503" t="s">
        <v>182</v>
      </c>
      <c r="C503" t="s">
        <v>327</v>
      </c>
      <c r="D503" s="21">
        <v>44535</v>
      </c>
      <c r="E503" s="10">
        <f>VLOOKUP(A503,home!$A$2:$E$405,3,FALSE)</f>
        <v>1.6263000000000001</v>
      </c>
      <c r="F503" s="10">
        <f>VLOOKUP(B503,home!$B$2:$E$405,3,FALSE)</f>
        <v>0.80910000000000004</v>
      </c>
      <c r="G503" s="10">
        <f>VLOOKUP(C503,away!$B$2:$E$405,4,FALSE)</f>
        <v>0.55020000000000002</v>
      </c>
      <c r="H503" s="10">
        <f>VLOOKUP(A503,away!$A$2:$E$405,3,FALSE)</f>
        <v>1.4262999999999999</v>
      </c>
      <c r="I503" s="10">
        <f>VLOOKUP(C503,away!$B$2:$E$405,3,FALSE)</f>
        <v>1.5867</v>
      </c>
      <c r="J503" s="10">
        <f>VLOOKUP(B503,home!$B$2:$E$405,4,FALSE)</f>
        <v>1.3284</v>
      </c>
      <c r="K503" s="12">
        <f t="shared" si="672"/>
        <v>0.72397479936600018</v>
      </c>
      <c r="L503" s="12">
        <f t="shared" si="673"/>
        <v>3.0063156029639999</v>
      </c>
      <c r="M503" s="13">
        <f t="shared" si="674"/>
        <v>2.3985869272881027E-2</v>
      </c>
      <c r="N503" s="13">
        <f t="shared" si="675"/>
        <v>1.7365164894453153E-2</v>
      </c>
      <c r="O503" s="13">
        <f t="shared" si="676"/>
        <v>7.2109093045716999E-2</v>
      </c>
      <c r="P503" s="13">
        <f t="shared" si="677"/>
        <v>5.2205166170237211E-2</v>
      </c>
      <c r="Q503" s="13">
        <f t="shared" si="678"/>
        <v>6.2859708852096158E-3</v>
      </c>
      <c r="R503" s="13">
        <f t="shared" si="679"/>
        <v>0.10839134576946098</v>
      </c>
      <c r="S503" s="13">
        <f t="shared" si="680"/>
        <v>2.8406093436265999E-2</v>
      </c>
      <c r="T503" s="13">
        <f t="shared" si="681"/>
        <v>1.889761235198309E-2</v>
      </c>
      <c r="U503" s="13">
        <f t="shared" si="682"/>
        <v>7.8472602806456265E-2</v>
      </c>
      <c r="V503" s="13">
        <f t="shared" si="683"/>
        <v>6.8695299591071323E-3</v>
      </c>
      <c r="W503" s="13">
        <f t="shared" si="684"/>
        <v>1.51696150348005E-3</v>
      </c>
      <c r="X503" s="13">
        <f t="shared" si="685"/>
        <v>4.5604650370078019E-3</v>
      </c>
      <c r="Y503" s="13">
        <f t="shared" si="686"/>
        <v>6.8550985987641784E-3</v>
      </c>
      <c r="Z503" s="13">
        <f t="shared" si="687"/>
        <v>0.10861953133766547</v>
      </c>
      <c r="AA503" s="13">
        <f t="shared" si="688"/>
        <v>7.863780340741533E-2</v>
      </c>
      <c r="AB503" s="13">
        <f t="shared" si="689"/>
        <v>2.8465893972233241E-2</v>
      </c>
      <c r="AC503" s="13">
        <f t="shared" si="690"/>
        <v>9.3446934564531332E-4</v>
      </c>
      <c r="AD503" s="13">
        <f t="shared" si="691"/>
        <v>2.7456047503197873E-4</v>
      </c>
      <c r="AE503" s="13">
        <f t="shared" si="692"/>
        <v>8.2541544004584538E-4</v>
      </c>
      <c r="AF503" s="13">
        <f t="shared" si="693"/>
        <v>1.2407296581686109E-3</v>
      </c>
      <c r="AG503" s="13">
        <f t="shared" si="694"/>
        <v>1.2433416434708281E-3</v>
      </c>
      <c r="AH503" s="13">
        <f t="shared" si="695"/>
        <v>8.1636147961765215E-2</v>
      </c>
      <c r="AI503" s="13">
        <f t="shared" si="696"/>
        <v>5.9102513841632086E-2</v>
      </c>
      <c r="AJ503" s="13">
        <f t="shared" si="697"/>
        <v>2.1394365300260919E-2</v>
      </c>
      <c r="AK503" s="13">
        <f t="shared" si="698"/>
        <v>5.1629937752731055E-3</v>
      </c>
      <c r="AL503" s="13">
        <f t="shared" si="699"/>
        <v>8.1354779208378113E-5</v>
      </c>
      <c r="AM503" s="13">
        <f t="shared" si="700"/>
        <v>3.9754972965022114E-5</v>
      </c>
      <c r="AN503" s="13">
        <f t="shared" si="701"/>
        <v>1.1951599552015796E-4</v>
      </c>
      <c r="AO503" s="13">
        <f t="shared" si="702"/>
        <v>1.7965140106801326E-4</v>
      </c>
      <c r="AP503" s="13">
        <f t="shared" si="703"/>
        <v>1.800296033750372E-4</v>
      </c>
      <c r="AQ503" s="13">
        <f t="shared" si="704"/>
        <v>1.3530645140544869E-4</v>
      </c>
      <c r="AR503" s="13">
        <f t="shared" si="705"/>
        <v>4.9084805076666495E-2</v>
      </c>
      <c r="AS503" s="13">
        <f t="shared" si="706"/>
        <v>3.5536161907298858E-2</v>
      </c>
      <c r="AT503" s="13">
        <f t="shared" si="707"/>
        <v>1.2863642843537193E-2</v>
      </c>
      <c r="AU503" s="13">
        <f t="shared" si="708"/>
        <v>3.1043177489219081E-3</v>
      </c>
      <c r="AV503" s="13">
        <f t="shared" si="709"/>
        <v>5.6186195486101283E-4</v>
      </c>
      <c r="AW503" s="13">
        <f t="shared" si="710"/>
        <v>4.9185669823133121E-6</v>
      </c>
      <c r="AX503" s="13">
        <f t="shared" si="711"/>
        <v>4.7969330960254402E-6</v>
      </c>
      <c r="AY503" s="13">
        <f t="shared" si="712"/>
        <v>1.4421094812955687E-5</v>
      </c>
      <c r="AZ503" s="13">
        <f t="shared" si="713"/>
        <v>2.1677181174005952E-5</v>
      </c>
      <c r="BA503" s="13">
        <f t="shared" si="714"/>
        <v>2.1722815997230516E-5</v>
      </c>
      <c r="BB503" s="13">
        <f t="shared" si="715"/>
        <v>1.6326410168197522E-5</v>
      </c>
      <c r="BC503" s="13">
        <f t="shared" si="716"/>
        <v>9.8164683258084609E-6</v>
      </c>
      <c r="BD503" s="13">
        <f t="shared" si="717"/>
        <v>2.459406922840484E-2</v>
      </c>
      <c r="BE503" s="13">
        <f t="shared" si="718"/>
        <v>1.7805486335227917E-2</v>
      </c>
      <c r="BF503" s="13">
        <f t="shared" si="719"/>
        <v>6.4453616985803439E-3</v>
      </c>
      <c r="BG503" s="13">
        <f t="shared" si="720"/>
        <v>1.5554264808570024E-3</v>
      </c>
      <c r="BH503" s="13">
        <f t="shared" si="721"/>
        <v>2.8152239360175295E-4</v>
      </c>
      <c r="BI503" s="13">
        <f t="shared" si="722"/>
        <v>4.0763023684973053E-5</v>
      </c>
      <c r="BJ503" s="14">
        <f t="shared" si="723"/>
        <v>5.9808339815523054E-2</v>
      </c>
      <c r="BK503" s="14">
        <f t="shared" si="724"/>
        <v>0.11249690405815801</v>
      </c>
      <c r="BL503" s="14">
        <f t="shared" si="725"/>
        <v>0.68524617857185643</v>
      </c>
      <c r="BM503" s="14">
        <f t="shared" si="726"/>
        <v>0.68581884121741343</v>
      </c>
      <c r="BN503" s="14">
        <f t="shared" si="727"/>
        <v>0.28034261003795896</v>
      </c>
    </row>
    <row r="504" spans="1:66" x14ac:dyDescent="0.25">
      <c r="A504" t="s">
        <v>32</v>
      </c>
      <c r="B504" t="s">
        <v>209</v>
      </c>
      <c r="C504" t="s">
        <v>311</v>
      </c>
      <c r="D504" s="21">
        <v>44535</v>
      </c>
      <c r="E504" s="10">
        <f>VLOOKUP(A504,home!$A$2:$E$405,3,FALSE)</f>
        <v>1.268</v>
      </c>
      <c r="F504" s="10">
        <f>VLOOKUP(B504,home!$B$2:$E$405,3,FALSE)</f>
        <v>0.97419999999999995</v>
      </c>
      <c r="G504" s="10">
        <f>VLOOKUP(C504,away!$B$2:$E$405,4,FALSE)</f>
        <v>1.1133999999999999</v>
      </c>
      <c r="H504" s="10">
        <f>VLOOKUP(A504,away!$A$2:$E$405,3,FALSE)</f>
        <v>1.1471</v>
      </c>
      <c r="I504" s="10">
        <f>VLOOKUP(C504,away!$B$2:$E$405,3,FALSE)</f>
        <v>1.0769</v>
      </c>
      <c r="J504" s="10">
        <f>VLOOKUP(B504,home!$B$2:$E$405,4,FALSE)</f>
        <v>1.3846000000000001</v>
      </c>
      <c r="K504" s="12">
        <f t="shared" si="672"/>
        <v>1.3753669870399998</v>
      </c>
      <c r="L504" s="12">
        <f t="shared" si="673"/>
        <v>1.7104129813540001</v>
      </c>
      <c r="M504" s="13">
        <f t="shared" si="674"/>
        <v>4.5694379825452762E-2</v>
      </c>
      <c r="N504" s="13">
        <f t="shared" si="675"/>
        <v>6.2846541505194323E-2</v>
      </c>
      <c r="O504" s="13">
        <f t="shared" si="676"/>
        <v>7.815626042837473E-2</v>
      </c>
      <c r="P504" s="13">
        <f t="shared" si="677"/>
        <v>0.10749354042368732</v>
      </c>
      <c r="Q504" s="13">
        <f t="shared" si="678"/>
        <v>4.3218529217941712E-2</v>
      </c>
      <c r="R504" s="13">
        <f t="shared" si="679"/>
        <v>6.6839741205388062E-2</v>
      </c>
      <c r="S504" s="13">
        <f t="shared" si="680"/>
        <v>6.3218175172511021E-2</v>
      </c>
      <c r="T504" s="13">
        <f t="shared" si="681"/>
        <v>7.3921533409394641E-2</v>
      </c>
      <c r="U504" s="13">
        <f t="shared" si="682"/>
        <v>9.1929173476187898E-2</v>
      </c>
      <c r="V504" s="13">
        <f t="shared" si="683"/>
        <v>1.6524146087248601E-2</v>
      </c>
      <c r="W504" s="13">
        <f t="shared" si="684"/>
        <v>1.9813779438260227E-2</v>
      </c>
      <c r="X504" s="13">
        <f t="shared" si="685"/>
        <v>3.3889745560885261E-2</v>
      </c>
      <c r="Y504" s="13">
        <f t="shared" si="686"/>
        <v>2.8982730371061131E-2</v>
      </c>
      <c r="Z504" s="13">
        <f t="shared" si="687"/>
        <v>3.8107853676012535E-2</v>
      </c>
      <c r="AA504" s="13">
        <f t="shared" si="688"/>
        <v>5.2412283892938547E-2</v>
      </c>
      <c r="AB504" s="13">
        <f t="shared" si="689"/>
        <v>3.6043062490858008E-2</v>
      </c>
      <c r="AC504" s="13">
        <f t="shared" si="690"/>
        <v>2.4295096193744166E-3</v>
      </c>
      <c r="AD504" s="13">
        <f t="shared" si="691"/>
        <v>6.8128045319687698E-3</v>
      </c>
      <c r="AE504" s="13">
        <f t="shared" si="692"/>
        <v>1.1652709310906745E-2</v>
      </c>
      <c r="AF504" s="13">
        <f t="shared" si="693"/>
        <v>9.9654726366597644E-3</v>
      </c>
      <c r="AG504" s="13">
        <f t="shared" si="694"/>
        <v>5.6816912543569791E-3</v>
      </c>
      <c r="AH504" s="13">
        <f t="shared" si="695"/>
        <v>1.6295041904747645E-2</v>
      </c>
      <c r="AI504" s="13">
        <f t="shared" si="696"/>
        <v>2.2411662688223307E-2</v>
      </c>
      <c r="AJ504" s="13">
        <f t="shared" si="697"/>
        <v>1.5412130493029239E-2</v>
      </c>
      <c r="AK504" s="13">
        <f t="shared" si="698"/>
        <v>7.0657784933549758E-3</v>
      </c>
      <c r="AL504" s="13">
        <f t="shared" si="699"/>
        <v>2.2861156359057621E-4</v>
      </c>
      <c r="AM504" s="13">
        <f t="shared" si="700"/>
        <v>1.8740212884852682E-3</v>
      </c>
      <c r="AN504" s="13">
        <f t="shared" si="701"/>
        <v>3.2053503391589523E-3</v>
      </c>
      <c r="AO504" s="13">
        <f t="shared" si="702"/>
        <v>2.7412364149424599E-3</v>
      </c>
      <c r="AP504" s="13">
        <f t="shared" si="703"/>
        <v>1.5628821163592948E-3</v>
      </c>
      <c r="AQ504" s="13">
        <f t="shared" si="704"/>
        <v>6.6829346503673745E-4</v>
      </c>
      <c r="AR504" s="13">
        <f t="shared" si="705"/>
        <v>5.574250241117555E-3</v>
      </c>
      <c r="AS504" s="13">
        <f t="shared" si="706"/>
        <v>7.6666397591328445E-3</v>
      </c>
      <c r="AT504" s="13">
        <f t="shared" si="707"/>
        <v>5.2722216131198063E-3</v>
      </c>
      <c r="AU504" s="13">
        <f t="shared" si="708"/>
        <v>2.4170798516812515E-3</v>
      </c>
      <c r="AV504" s="13">
        <f t="shared" si="709"/>
        <v>8.3109295826048341E-4</v>
      </c>
      <c r="AW504" s="13">
        <f t="shared" si="710"/>
        <v>1.4938784865652098E-5</v>
      </c>
      <c r="AX504" s="13">
        <f t="shared" si="711"/>
        <v>4.2957783553213355E-4</v>
      </c>
      <c r="AY504" s="13">
        <f t="shared" si="712"/>
        <v>7.3475550639611484E-4</v>
      </c>
      <c r="AZ504" s="13">
        <f t="shared" si="713"/>
        <v>6.283676781306236E-4</v>
      </c>
      <c r="BA504" s="13">
        <f t="shared" si="714"/>
        <v>3.5825607791263028E-4</v>
      </c>
      <c r="BB504" s="13">
        <f t="shared" si="715"/>
        <v>1.5319146157768317E-4</v>
      </c>
      <c r="BC504" s="13">
        <f t="shared" si="716"/>
        <v>5.2404132903012348E-5</v>
      </c>
      <c r="BD504" s="13">
        <f t="shared" si="717"/>
        <v>1.5890449956205215E-3</v>
      </c>
      <c r="BE504" s="13">
        <f t="shared" si="718"/>
        <v>2.1855200278975864E-3</v>
      </c>
      <c r="BF504" s="13">
        <f t="shared" si="719"/>
        <v>1.5029460479425401E-3</v>
      </c>
      <c r="BG504" s="13">
        <f t="shared" si="720"/>
        <v>6.8903412588080214E-4</v>
      </c>
      <c r="BH504" s="13">
        <f t="shared" si="721"/>
        <v>2.3691869742010476E-4</v>
      </c>
      <c r="BI504" s="13">
        <f t="shared" si="722"/>
        <v>6.5170031008826164E-5</v>
      </c>
      <c r="BJ504" s="14">
        <f t="shared" si="723"/>
        <v>0.30919387355306444</v>
      </c>
      <c r="BK504" s="14">
        <f t="shared" si="724"/>
        <v>0.2363231181982608</v>
      </c>
      <c r="BL504" s="14">
        <f t="shared" si="725"/>
        <v>0.41459505342218478</v>
      </c>
      <c r="BM504" s="14">
        <f t="shared" si="726"/>
        <v>0.59325108952195305</v>
      </c>
      <c r="BN504" s="14">
        <f t="shared" si="727"/>
        <v>0.40424899260603891</v>
      </c>
    </row>
    <row r="505" spans="1:66" x14ac:dyDescent="0.25">
      <c r="A505" t="s">
        <v>213</v>
      </c>
      <c r="B505" t="s">
        <v>217</v>
      </c>
      <c r="C505" t="s">
        <v>314</v>
      </c>
      <c r="D505" s="21">
        <v>44535</v>
      </c>
      <c r="E505" s="10">
        <f>VLOOKUP(A505,home!$A$2:$E$405,3,FALSE)</f>
        <v>1.2675000000000001</v>
      </c>
      <c r="F505" s="10">
        <f>VLOOKUP(B505,home!$B$2:$E$405,3,FALSE)</f>
        <v>0.872</v>
      </c>
      <c r="G505" s="10">
        <f>VLOOKUP(C505,away!$B$2:$E$405,4,FALSE)</f>
        <v>0.99660000000000004</v>
      </c>
      <c r="H505" s="10">
        <f>VLOOKUP(A505,away!$A$2:$E$405,3,FALSE)</f>
        <v>1.1535</v>
      </c>
      <c r="I505" s="10">
        <f>VLOOKUP(C505,away!$B$2:$E$405,3,FALSE)</f>
        <v>0.8669</v>
      </c>
      <c r="J505" s="10">
        <f>VLOOKUP(B505,home!$B$2:$E$405,4,FALSE)</f>
        <v>1.0951</v>
      </c>
      <c r="K505" s="12">
        <f t="shared" si="672"/>
        <v>1.1015021160000003</v>
      </c>
      <c r="L505" s="12">
        <f t="shared" si="673"/>
        <v>1.095066216165</v>
      </c>
      <c r="M505" s="13">
        <f t="shared" si="674"/>
        <v>0.11118405117191023</v>
      </c>
      <c r="N505" s="13">
        <f t="shared" si="675"/>
        <v>0.12246946763131143</v>
      </c>
      <c r="O505" s="13">
        <f t="shared" si="676"/>
        <v>0.12175389821471946</v>
      </c>
      <c r="P505" s="13">
        <f t="shared" si="677"/>
        <v>0.13411217651476215</v>
      </c>
      <c r="Q505" s="13">
        <f t="shared" si="678"/>
        <v>6.7450188870641539E-2</v>
      </c>
      <c r="R505" s="13">
        <f t="shared" si="679"/>
        <v>6.6664290310665689E-2</v>
      </c>
      <c r="S505" s="13">
        <f t="shared" si="680"/>
        <v>4.044212209383579E-2</v>
      </c>
      <c r="T505" s="13">
        <f t="shared" si="681"/>
        <v>7.3862423106188013E-2</v>
      </c>
      <c r="U505" s="13">
        <f t="shared" si="682"/>
        <v>7.3430856838836586E-2</v>
      </c>
      <c r="V505" s="13">
        <f t="shared" si="683"/>
        <v>5.4202228544191558E-3</v>
      </c>
      <c r="W505" s="13">
        <f t="shared" si="684"/>
        <v>2.4765508588537124E-2</v>
      </c>
      <c r="X505" s="13">
        <f t="shared" si="685"/>
        <v>2.7119871781451154E-2</v>
      </c>
      <c r="Y505" s="13">
        <f t="shared" si="686"/>
        <v>1.4849027687296837E-2</v>
      </c>
      <c r="Z505" s="13">
        <f t="shared" si="687"/>
        <v>2.4333937381275251E-2</v>
      </c>
      <c r="AA505" s="13">
        <f t="shared" si="688"/>
        <v>2.6803883516086195E-2</v>
      </c>
      <c r="AB505" s="13">
        <f t="shared" si="689"/>
        <v>1.4762267204993235E-2</v>
      </c>
      <c r="AC505" s="13">
        <f t="shared" si="690"/>
        <v>4.0862306494237309E-4</v>
      </c>
      <c r="AD505" s="13">
        <f t="shared" si="691"/>
        <v>6.8198150285224543E-3</v>
      </c>
      <c r="AE505" s="13">
        <f t="shared" si="692"/>
        <v>7.4681490382292846E-3</v>
      </c>
      <c r="AF505" s="13">
        <f t="shared" si="693"/>
        <v>4.0890588545250128E-3</v>
      </c>
      <c r="AG505" s="13">
        <f t="shared" si="694"/>
        <v>1.4925967358335652E-3</v>
      </c>
      <c r="AH505" s="13">
        <f t="shared" si="695"/>
        <v>6.6618181831272849E-3</v>
      </c>
      <c r="AI505" s="13">
        <f t="shared" si="696"/>
        <v>7.3380068251219831E-3</v>
      </c>
      <c r="AJ505" s="13">
        <f t="shared" si="697"/>
        <v>4.0414150225471538E-3</v>
      </c>
      <c r="AK505" s="13">
        <f t="shared" si="698"/>
        <v>1.4838757329899603E-3</v>
      </c>
      <c r="AL505" s="13">
        <f t="shared" si="699"/>
        <v>1.971553582944088E-5</v>
      </c>
      <c r="AM505" s="13">
        <f t="shared" si="700"/>
        <v>1.5024081369292156E-3</v>
      </c>
      <c r="AN505" s="13">
        <f t="shared" si="701"/>
        <v>1.6452363936425832E-3</v>
      </c>
      <c r="AO505" s="13">
        <f t="shared" si="702"/>
        <v>9.0082139614156692E-4</v>
      </c>
      <c r="AP505" s="13">
        <f t="shared" si="703"/>
        <v>3.2881969257107275E-4</v>
      </c>
      <c r="AQ505" s="13">
        <f t="shared" si="704"/>
        <v>9.0019834136085812E-5</v>
      </c>
      <c r="AR505" s="13">
        <f t="shared" si="705"/>
        <v>1.4590264061152783E-3</v>
      </c>
      <c r="AS505" s="13">
        <f t="shared" si="706"/>
        <v>1.6071206736358551E-3</v>
      </c>
      <c r="AT505" s="13">
        <f t="shared" si="707"/>
        <v>8.8512341133861999E-4</v>
      </c>
      <c r="AU505" s="13">
        <f t="shared" si="708"/>
        <v>3.2498843683687642E-4</v>
      </c>
      <c r="AV505" s="13">
        <f t="shared" si="709"/>
        <v>8.9493862712837927E-5</v>
      </c>
      <c r="AW505" s="13">
        <f t="shared" si="710"/>
        <v>6.6058970423156409E-7</v>
      </c>
      <c r="AX505" s="13">
        <f t="shared" si="711"/>
        <v>2.7581762365385835E-4</v>
      </c>
      <c r="AY505" s="13">
        <f t="shared" si="712"/>
        <v>3.0203856148625265E-4</v>
      </c>
      <c r="AZ505" s="13">
        <f t="shared" si="713"/>
        <v>1.6537611233133519E-4</v>
      </c>
      <c r="BA505" s="13">
        <f t="shared" si="714"/>
        <v>6.0365931191584401E-5</v>
      </c>
      <c r="BB505" s="13">
        <f t="shared" si="715"/>
        <v>1.6526172963811273E-5</v>
      </c>
      <c r="BC505" s="13">
        <f t="shared" si="716"/>
        <v>3.6194507390338271E-6</v>
      </c>
      <c r="BD505" s="13">
        <f t="shared" si="717"/>
        <v>2.6628842097157931E-4</v>
      </c>
      <c r="BE505" s="13">
        <f t="shared" si="718"/>
        <v>2.9331725916649352E-4</v>
      </c>
      <c r="BF505" s="13">
        <f t="shared" si="719"/>
        <v>1.6154479081560651E-4</v>
      </c>
      <c r="BG505" s="13">
        <f t="shared" si="720"/>
        <v>5.9313976304056032E-5</v>
      </c>
      <c r="BH505" s="13">
        <f t="shared" si="721"/>
        <v>1.6333617601822895E-5</v>
      </c>
      <c r="BI505" s="13">
        <f t="shared" si="722"/>
        <v>3.5983028700685503E-6</v>
      </c>
      <c r="BJ505" s="14">
        <f t="shared" si="723"/>
        <v>0.35567715662832278</v>
      </c>
      <c r="BK505" s="14">
        <f t="shared" si="724"/>
        <v>0.29188894979718544</v>
      </c>
      <c r="BL505" s="14">
        <f t="shared" si="725"/>
        <v>0.32810646100745666</v>
      </c>
      <c r="BM505" s="14">
        <f t="shared" si="726"/>
        <v>0.3760710541284476</v>
      </c>
      <c r="BN505" s="14">
        <f t="shared" si="727"/>
        <v>0.6236340727140105</v>
      </c>
    </row>
    <row r="506" spans="1:66" s="10" customFormat="1" x14ac:dyDescent="0.25">
      <c r="A506" t="s">
        <v>213</v>
      </c>
      <c r="B506" t="s">
        <v>215</v>
      </c>
      <c r="C506" t="s">
        <v>315</v>
      </c>
      <c r="D506" s="21">
        <v>44535</v>
      </c>
      <c r="E506" s="10">
        <f>VLOOKUP(A506,home!$A$2:$E$405,3,FALSE)</f>
        <v>1.2675000000000001</v>
      </c>
      <c r="F506" s="10">
        <f>VLOOKUP(B506,home!$B$2:$E$405,3,FALSE)</f>
        <v>0.83050000000000002</v>
      </c>
      <c r="G506" s="10">
        <f>VLOOKUP(C506,away!$B$2:$E$405,4,FALSE)</f>
        <v>0.37369999999999998</v>
      </c>
      <c r="H506" s="10">
        <f>VLOOKUP(A506,away!$A$2:$E$405,3,FALSE)</f>
        <v>1.1535</v>
      </c>
      <c r="I506" s="10">
        <f>VLOOKUP(C506,away!$B$2:$E$405,3,FALSE)</f>
        <v>1.597</v>
      </c>
      <c r="J506" s="10">
        <f>VLOOKUP(B506,home!$B$2:$E$405,4,FALSE)</f>
        <v>1.1407</v>
      </c>
      <c r="K506" s="12">
        <f t="shared" si="672"/>
        <v>0.39337857487499994</v>
      </c>
      <c r="L506" s="12">
        <f t="shared" si="673"/>
        <v>2.1013285276499998</v>
      </c>
      <c r="M506" s="13">
        <f t="shared" si="674"/>
        <v>8.2520617933040816E-2</v>
      </c>
      <c r="N506" s="13">
        <f t="shared" si="675"/>
        <v>3.2461843080303955E-2</v>
      </c>
      <c r="O506" s="13">
        <f t="shared" si="676"/>
        <v>0.17340292858200479</v>
      </c>
      <c r="P506" s="13">
        <f t="shared" si="677"/>
        <v>6.8212996924740435E-2</v>
      </c>
      <c r="Q506" s="13">
        <f t="shared" si="678"/>
        <v>6.3848967843729244E-3</v>
      </c>
      <c r="R506" s="13">
        <f t="shared" si="679"/>
        <v>0.18218826030371116</v>
      </c>
      <c r="S506" s="13">
        <f t="shared" si="680"/>
        <v>1.4096516319201027E-2</v>
      </c>
      <c r="T506" s="13">
        <f t="shared" si="681"/>
        <v>1.3416765759103574E-2</v>
      </c>
      <c r="U506" s="13">
        <f t="shared" si="682"/>
        <v>7.1668958197229418E-2</v>
      </c>
      <c r="V506" s="13">
        <f t="shared" si="683"/>
        <v>1.2947143102149746E-3</v>
      </c>
      <c r="W506" s="13">
        <f t="shared" si="684"/>
        <v>8.3722719925353063E-4</v>
      </c>
      <c r="X506" s="13">
        <f t="shared" si="685"/>
        <v>1.7592893979159541E-3</v>
      </c>
      <c r="Y506" s="13">
        <f t="shared" si="686"/>
        <v>1.848422500116494E-3</v>
      </c>
      <c r="Z506" s="13">
        <f t="shared" si="687"/>
        <v>0.12761246292637074</v>
      </c>
      <c r="AA506" s="13">
        <f t="shared" si="688"/>
        <v>5.0200008802264488E-2</v>
      </c>
      <c r="AB506" s="13">
        <f t="shared" si="689"/>
        <v>9.8738039606736296E-3</v>
      </c>
      <c r="AC506" s="13">
        <f t="shared" si="690"/>
        <v>6.6889603981132851E-5</v>
      </c>
      <c r="AD506" s="13">
        <f t="shared" si="691"/>
        <v>8.2336810622235344E-5</v>
      </c>
      <c r="AE506" s="13">
        <f t="shared" si="692"/>
        <v>1.7301668903621864E-4</v>
      </c>
      <c r="AF506" s="13">
        <f t="shared" si="693"/>
        <v>1.8178245221567765E-4</v>
      </c>
      <c r="AG506" s="13">
        <f t="shared" si="694"/>
        <v>1.2732821755565878E-4</v>
      </c>
      <c r="AH506" s="13">
        <f t="shared" si="695"/>
        <v>6.7038927207715218E-2</v>
      </c>
      <c r="AI506" s="13">
        <f t="shared" si="696"/>
        <v>2.6371677646119873E-2</v>
      </c>
      <c r="AJ506" s="13">
        <f t="shared" si="697"/>
        <v>5.1870264847467644E-3</v>
      </c>
      <c r="AK506" s="13">
        <f t="shared" si="698"/>
        <v>6.8015502880285452E-4</v>
      </c>
      <c r="AL506" s="13">
        <f t="shared" si="699"/>
        <v>2.2116850139752632E-6</v>
      </c>
      <c r="AM506" s="13">
        <f t="shared" si="700"/>
        <v>6.4779074444655401E-6</v>
      </c>
      <c r="AN506" s="13">
        <f t="shared" si="701"/>
        <v>1.3612211712531744E-5</v>
      </c>
      <c r="AO506" s="13">
        <f t="shared" si="702"/>
        <v>1.4301864397977211E-5</v>
      </c>
      <c r="AP506" s="13">
        <f t="shared" si="703"/>
        <v>1.00176385526838E-5</v>
      </c>
      <c r="AQ506" s="13">
        <f t="shared" si="704"/>
        <v>5.2625874176102328E-6</v>
      </c>
      <c r="AR506" s="13">
        <f t="shared" si="705"/>
        <v>2.8174162040924728E-2</v>
      </c>
      <c r="AS506" s="13">
        <f t="shared" si="706"/>
        <v>1.1083111711956289E-2</v>
      </c>
      <c r="AT506" s="13">
        <f t="shared" si="707"/>
        <v>2.1799293452148929E-3</v>
      </c>
      <c r="AU506" s="13">
        <f t="shared" si="708"/>
        <v>2.8584583304960891E-4</v>
      </c>
      <c r="AV506" s="13">
        <f t="shared" si="709"/>
        <v>2.8111406609753069E-5</v>
      </c>
      <c r="AW506" s="13">
        <f t="shared" si="710"/>
        <v>5.0783827940903654E-8</v>
      </c>
      <c r="AX506" s="13">
        <f t="shared" si="711"/>
        <v>4.2471166644600134E-7</v>
      </c>
      <c r="AY506" s="13">
        <f t="shared" si="712"/>
        <v>8.9245874072875366E-7</v>
      </c>
      <c r="AZ506" s="13">
        <f t="shared" si="713"/>
        <v>9.3767450582196277E-7</v>
      </c>
      <c r="BA506" s="13">
        <f t="shared" si="714"/>
        <v>6.5678739624460196E-7</v>
      </c>
      <c r="BB506" s="13">
        <f t="shared" si="715"/>
        <v>3.4503152308243672E-7</v>
      </c>
      <c r="BC506" s="13">
        <f t="shared" si="716"/>
        <v>1.4500491647833063E-7</v>
      </c>
      <c r="BD506" s="13">
        <f t="shared" si="717"/>
        <v>9.8671950732048194E-3</v>
      </c>
      <c r="BE506" s="13">
        <f t="shared" si="718"/>
        <v>3.8815431359109321E-3</v>
      </c>
      <c r="BF506" s="13">
        <f t="shared" si="719"/>
        <v>7.6345795356024047E-4</v>
      </c>
      <c r="BG506" s="13">
        <f t="shared" si="720"/>
        <v>1.0010933391617046E-4</v>
      </c>
      <c r="BH506" s="13">
        <f t="shared" si="721"/>
        <v>9.8452167769071546E-6</v>
      </c>
      <c r="BI506" s="13">
        <f t="shared" si="722"/>
        <v>7.7457946900703548E-7</v>
      </c>
      <c r="BJ506" s="14">
        <f t="shared" si="723"/>
        <v>5.7325982768770302E-2</v>
      </c>
      <c r="BK506" s="14">
        <f t="shared" si="724"/>
        <v>0.16619483923493308</v>
      </c>
      <c r="BL506" s="14">
        <f t="shared" si="725"/>
        <v>0.64298583184386149</v>
      </c>
      <c r="BM506" s="14">
        <f t="shared" si="726"/>
        <v>0.44894673149084885</v>
      </c>
      <c r="BN506" s="14">
        <f t="shared" si="727"/>
        <v>0.5451715436081741</v>
      </c>
    </row>
    <row r="507" spans="1:66" x14ac:dyDescent="0.25">
      <c r="A507" t="s">
        <v>213</v>
      </c>
      <c r="B507" t="s">
        <v>214</v>
      </c>
      <c r="C507" t="s">
        <v>222</v>
      </c>
      <c r="D507" s="21">
        <v>44535</v>
      </c>
      <c r="E507" s="10">
        <f>VLOOKUP(A507,home!$A$2:$E$405,3,FALSE)</f>
        <v>1.2675000000000001</v>
      </c>
      <c r="F507" s="10">
        <f>VLOOKUP(B507,home!$B$2:$E$405,3,FALSE)</f>
        <v>1.7024999999999999</v>
      </c>
      <c r="G507" s="10">
        <f>VLOOKUP(C507,away!$B$2:$E$405,4,FALSE)</f>
        <v>1.2871999999999999</v>
      </c>
      <c r="H507" s="10">
        <f>VLOOKUP(A507,away!$A$2:$E$405,3,FALSE)</f>
        <v>1.1535</v>
      </c>
      <c r="I507" s="10">
        <f>VLOOKUP(C507,away!$B$2:$E$405,3,FALSE)</f>
        <v>1.2319</v>
      </c>
      <c r="J507" s="10">
        <f>VLOOKUP(B507,home!$B$2:$E$405,4,FALSE)</f>
        <v>0.50190000000000001</v>
      </c>
      <c r="K507" s="12">
        <f t="shared" si="672"/>
        <v>2.7776730149999995</v>
      </c>
      <c r="L507" s="12">
        <f t="shared" si="673"/>
        <v>0.71319821863499999</v>
      </c>
      <c r="M507" s="13">
        <f t="shared" si="674"/>
        <v>3.0474310357937812E-2</v>
      </c>
      <c r="N507" s="13">
        <f t="shared" si="675"/>
        <v>8.4647669531978831E-2</v>
      </c>
      <c r="O507" s="13">
        <f t="shared" si="676"/>
        <v>2.173422386141138E-2</v>
      </c>
      <c r="P507" s="13">
        <f t="shared" si="677"/>
        <v>6.0370567121811471E-2</v>
      </c>
      <c r="Q507" s="13">
        <f t="shared" si="678"/>
        <v>0.11756177372080764</v>
      </c>
      <c r="R507" s="13">
        <f t="shared" si="679"/>
        <v>7.7504048706864524E-3</v>
      </c>
      <c r="S507" s="13">
        <f t="shared" si="680"/>
        <v>2.9898997974041219E-2</v>
      </c>
      <c r="T507" s="13">
        <f t="shared" si="681"/>
        <v>8.3844847597250971E-2</v>
      </c>
      <c r="U507" s="13">
        <f t="shared" si="682"/>
        <v>2.1528090464630317E-2</v>
      </c>
      <c r="V507" s="13">
        <f t="shared" si="683"/>
        <v>6.5812061330995705E-3</v>
      </c>
      <c r="W507" s="13">
        <f t="shared" si="684"/>
        <v>0.10884938881994116</v>
      </c>
      <c r="X507" s="13">
        <f t="shared" si="685"/>
        <v>7.7631190205890516E-2</v>
      </c>
      <c r="Y507" s="13">
        <f t="shared" si="686"/>
        <v>2.7683213282677987E-2</v>
      </c>
      <c r="Z507" s="13">
        <f t="shared" si="687"/>
        <v>1.8425249824912018E-3</v>
      </c>
      <c r="AA507" s="13">
        <f t="shared" si="688"/>
        <v>5.117931923329158E-3</v>
      </c>
      <c r="AB507" s="13">
        <f t="shared" si="689"/>
        <v>7.1079706980192248E-3</v>
      </c>
      <c r="AC507" s="13">
        <f t="shared" si="690"/>
        <v>8.1484851899461233E-4</v>
      </c>
      <c r="AD507" s="13">
        <f t="shared" si="691"/>
        <v>7.5587002506098303E-2</v>
      </c>
      <c r="AE507" s="13">
        <f t="shared" si="692"/>
        <v>5.3908515539308588E-2</v>
      </c>
      <c r="AF507" s="13">
        <f t="shared" si="693"/>
        <v>1.9223728625946047E-2</v>
      </c>
      <c r="AG507" s="13">
        <f t="shared" si="694"/>
        <v>4.5701096705157932E-3</v>
      </c>
      <c r="AH507" s="13">
        <f t="shared" si="695"/>
        <v>3.2852138382580233E-4</v>
      </c>
      <c r="AI507" s="13">
        <f t="shared" si="696"/>
        <v>9.1252498270338845E-4</v>
      </c>
      <c r="AJ507" s="13">
        <f t="shared" si="697"/>
        <v>1.2673480099842718E-3</v>
      </c>
      <c r="AK507" s="13">
        <f t="shared" si="698"/>
        <v>1.1734261226490873E-3</v>
      </c>
      <c r="AL507" s="13">
        <f t="shared" si="699"/>
        <v>6.4569621602294144E-5</v>
      </c>
      <c r="AM507" s="13">
        <f t="shared" si="700"/>
        <v>4.1991195429185335E-2</v>
      </c>
      <c r="AN507" s="13">
        <f t="shared" si="701"/>
        <v>2.9948045778449138E-2</v>
      </c>
      <c r="AO507" s="13">
        <f t="shared" si="702"/>
        <v>1.0679446450394677E-2</v>
      </c>
      <c r="AP507" s="13">
        <f t="shared" si="703"/>
        <v>2.5388540614764525E-3</v>
      </c>
      <c r="AQ507" s="13">
        <f t="shared" si="704"/>
        <v>4.5267654850481009E-4</v>
      </c>
      <c r="AR507" s="13">
        <f t="shared" si="705"/>
        <v>4.686017314561347E-5</v>
      </c>
      <c r="AS507" s="13">
        <f t="shared" si="706"/>
        <v>1.3016223842479818E-4</v>
      </c>
      <c r="AT507" s="13">
        <f t="shared" si="707"/>
        <v>1.80774068622279E-4</v>
      </c>
      <c r="AU507" s="13">
        <f t="shared" si="708"/>
        <v>1.6737708407462085E-4</v>
      </c>
      <c r="AV507" s="13">
        <f t="shared" si="709"/>
        <v>1.1622970244086511E-4</v>
      </c>
      <c r="AW507" s="13">
        <f t="shared" si="710"/>
        <v>3.5531791907364331E-6</v>
      </c>
      <c r="AX507" s="13">
        <f t="shared" si="711"/>
        <v>1.9439635068539882E-2</v>
      </c>
      <c r="AY507" s="13">
        <f t="shared" si="712"/>
        <v>1.3864313101797121E-2</v>
      </c>
      <c r="AZ507" s="13">
        <f t="shared" si="713"/>
        <v>4.9440017033997984E-3</v>
      </c>
      <c r="BA507" s="13">
        <f t="shared" si="714"/>
        <v>1.1753510692643805E-3</v>
      </c>
      <c r="BB507" s="13">
        <f t="shared" si="715"/>
        <v>2.0956457221752464E-4</v>
      </c>
      <c r="BC507" s="13">
        <f t="shared" si="716"/>
        <v>2.9892215918908879E-5</v>
      </c>
      <c r="BD507" s="13">
        <f t="shared" si="717"/>
        <v>5.5700986687298647E-6</v>
      </c>
      <c r="BE507" s="13">
        <f t="shared" si="718"/>
        <v>1.5471912763018364E-5</v>
      </c>
      <c r="BF507" s="13">
        <f t="shared" si="719"/>
        <v>2.1487957286135103E-5</v>
      </c>
      <c r="BG507" s="13">
        <f t="shared" si="720"/>
        <v>1.9895506367056699E-5</v>
      </c>
      <c r="BH507" s="13">
        <f t="shared" si="721"/>
        <v>1.3815802788883517E-5</v>
      </c>
      <c r="BI507" s="13">
        <f t="shared" si="722"/>
        <v>7.6751565174486991E-6</v>
      </c>
      <c r="BJ507" s="14">
        <f t="shared" si="723"/>
        <v>0.77878041549956367</v>
      </c>
      <c r="BK507" s="14">
        <f t="shared" si="724"/>
        <v>0.14206881282928407</v>
      </c>
      <c r="BL507" s="14">
        <f t="shared" si="725"/>
        <v>6.7645762018338551E-2</v>
      </c>
      <c r="BM507" s="14">
        <f t="shared" si="726"/>
        <v>0.65393780594243733</v>
      </c>
      <c r="BN507" s="14">
        <f t="shared" si="727"/>
        <v>0.32253894946463357</v>
      </c>
    </row>
    <row r="508" spans="1:66" x14ac:dyDescent="0.25">
      <c r="A508" t="s">
        <v>213</v>
      </c>
      <c r="B508" t="s">
        <v>221</v>
      </c>
      <c r="C508" t="s">
        <v>218</v>
      </c>
      <c r="D508" s="21">
        <v>44535</v>
      </c>
      <c r="E508" s="10">
        <f>VLOOKUP(A508,home!$A$2:$E$405,3,FALSE)</f>
        <v>1.2675000000000001</v>
      </c>
      <c r="F508" s="10">
        <f>VLOOKUP(B508,home!$B$2:$E$405,3,FALSE)</f>
        <v>0.95509999999999995</v>
      </c>
      <c r="G508" s="10">
        <f>VLOOKUP(C508,away!$B$2:$E$405,4,FALSE)</f>
        <v>0.58130000000000004</v>
      </c>
      <c r="H508" s="10">
        <f>VLOOKUP(A508,away!$A$2:$E$405,3,FALSE)</f>
        <v>1.1535</v>
      </c>
      <c r="I508" s="10">
        <f>VLOOKUP(C508,away!$B$2:$E$405,3,FALSE)</f>
        <v>1.2319</v>
      </c>
      <c r="J508" s="10">
        <f>VLOOKUP(B508,home!$B$2:$E$405,4,FALSE)</f>
        <v>0.82130000000000003</v>
      </c>
      <c r="K508" s="12">
        <f t="shared" si="672"/>
        <v>0.70371553102500006</v>
      </c>
      <c r="L508" s="12">
        <f t="shared" si="673"/>
        <v>1.167064548645</v>
      </c>
      <c r="M508" s="13">
        <f t="shared" si="674"/>
        <v>0.15400347996168823</v>
      </c>
      <c r="N508" s="13">
        <f t="shared" si="675"/>
        <v>0.10837464068093738</v>
      </c>
      <c r="O508" s="13">
        <f t="shared" si="676"/>
        <v>0.17973200183124693</v>
      </c>
      <c r="P508" s="13">
        <f t="shared" si="677"/>
        <v>0.12648020111086222</v>
      </c>
      <c r="Q508" s="13">
        <f t="shared" si="678"/>
        <v>3.8132458908214713E-2</v>
      </c>
      <c r="R508" s="13">
        <f t="shared" si="679"/>
        <v>0.1048794237971233</v>
      </c>
      <c r="S508" s="13">
        <f t="shared" si="680"/>
        <v>2.5968960696576188E-2</v>
      </c>
      <c r="T508" s="13">
        <f t="shared" si="681"/>
        <v>4.4503040944439604E-2</v>
      </c>
      <c r="U508" s="13">
        <f t="shared" si="682"/>
        <v>7.3805279410988647E-2</v>
      </c>
      <c r="V508" s="13">
        <f t="shared" si="683"/>
        <v>2.369758406585027E-3</v>
      </c>
      <c r="W508" s="13">
        <f t="shared" si="684"/>
        <v>8.9448011899611046E-3</v>
      </c>
      <c r="X508" s="13">
        <f t="shared" si="685"/>
        <v>1.0439160363481213E-2</v>
      </c>
      <c r="Y508" s="13">
        <f t="shared" si="686"/>
        <v>6.0915869889194901E-3</v>
      </c>
      <c r="Z508" s="13">
        <f t="shared" si="687"/>
        <v>4.0800352465312467E-2</v>
      </c>
      <c r="AA508" s="13">
        <f t="shared" si="688"/>
        <v>2.8711841701134531E-2</v>
      </c>
      <c r="AB508" s="13">
        <f t="shared" si="689"/>
        <v>1.0102484464709812E-2</v>
      </c>
      <c r="AC508" s="13">
        <f t="shared" si="690"/>
        <v>1.2163991356055494E-4</v>
      </c>
      <c r="AD508" s="13">
        <f t="shared" si="691"/>
        <v>1.5736488798266325E-3</v>
      </c>
      <c r="AE508" s="13">
        <f t="shared" si="692"/>
        <v>1.8365498196605786E-3</v>
      </c>
      <c r="AF508" s="13">
        <f t="shared" si="693"/>
        <v>1.0716860931731149E-3</v>
      </c>
      <c r="AG508" s="13">
        <f t="shared" si="694"/>
        <v>4.1690894887273501E-4</v>
      </c>
      <c r="AH508" s="13">
        <f t="shared" si="695"/>
        <v>1.1904161233621698E-2</v>
      </c>
      <c r="AI508" s="13">
        <f t="shared" si="696"/>
        <v>8.3771431439253127E-3</v>
      </c>
      <c r="AJ508" s="13">
        <f t="shared" si="697"/>
        <v>2.9475628679999197E-3</v>
      </c>
      <c r="AK508" s="13">
        <f t="shared" si="698"/>
        <v>6.9141525629471204E-4</v>
      </c>
      <c r="AL508" s="13">
        <f t="shared" si="699"/>
        <v>3.9960241766158166E-6</v>
      </c>
      <c r="AM508" s="13">
        <f t="shared" si="700"/>
        <v>2.2148023142281911E-4</v>
      </c>
      <c r="AN508" s="13">
        <f t="shared" si="701"/>
        <v>2.5848172631926251E-4</v>
      </c>
      <c r="AO508" s="13">
        <f t="shared" si="702"/>
        <v>1.5083242962988529E-4</v>
      </c>
      <c r="AP508" s="13">
        <f t="shared" si="703"/>
        <v>5.8677060469010279E-5</v>
      </c>
      <c r="AQ508" s="13">
        <f t="shared" si="704"/>
        <v>1.7119979273020208E-5</v>
      </c>
      <c r="AR508" s="13">
        <f t="shared" si="705"/>
        <v>2.7785849114228024E-3</v>
      </c>
      <c r="AS508" s="13">
        <f t="shared" si="706"/>
        <v>1.9553333564399501E-3</v>
      </c>
      <c r="AT508" s="13">
        <f t="shared" si="707"/>
        <v>6.8799922562901765E-4</v>
      </c>
      <c r="AU508" s="13">
        <f t="shared" si="708"/>
        <v>1.6138524680277101E-4</v>
      </c>
      <c r="AV508" s="13">
        <f t="shared" si="709"/>
        <v>2.8392326163353171E-5</v>
      </c>
      <c r="AW508" s="13">
        <f t="shared" si="710"/>
        <v>9.11627923436771E-8</v>
      </c>
      <c r="AX508" s="13">
        <f t="shared" si="711"/>
        <v>2.5976513111208162E-5</v>
      </c>
      <c r="AY508" s="13">
        <f t="shared" si="712"/>
        <v>3.0316267549503073E-5</v>
      </c>
      <c r="AZ508" s="13">
        <f t="shared" si="713"/>
        <v>1.7690520552130936E-5</v>
      </c>
      <c r="BA508" s="13">
        <f t="shared" si="714"/>
        <v>6.8819931278225974E-6</v>
      </c>
      <c r="BB508" s="13">
        <f t="shared" si="715"/>
        <v>2.0079325508750676E-6</v>
      </c>
      <c r="BC508" s="13">
        <f t="shared" si="716"/>
        <v>4.6867737923932276E-7</v>
      </c>
      <c r="BD508" s="13">
        <f t="shared" si="717"/>
        <v>5.4046465758691097E-4</v>
      </c>
      <c r="BE508" s="13">
        <f t="shared" si="718"/>
        <v>3.8033337351401784E-4</v>
      </c>
      <c r="BF508" s="13">
        <f t="shared" si="719"/>
        <v>1.3382325095447336E-4</v>
      </c>
      <c r="BG508" s="13">
        <f t="shared" si="720"/>
        <v>3.1391166702973032E-5</v>
      </c>
      <c r="BH508" s="13">
        <f t="shared" si="721"/>
        <v>5.5226128864692408E-6</v>
      </c>
      <c r="BI508" s="13">
        <f t="shared" si="722"/>
        <v>7.7726969200944221E-7</v>
      </c>
      <c r="BJ508" s="14">
        <f t="shared" si="723"/>
        <v>0.22217441614887135</v>
      </c>
      <c r="BK508" s="14">
        <f t="shared" si="724"/>
        <v>0.30897835238099836</v>
      </c>
      <c r="BL508" s="14">
        <f t="shared" si="725"/>
        <v>0.42785532110483948</v>
      </c>
      <c r="BM508" s="14">
        <f t="shared" si="726"/>
        <v>0.28817601070519172</v>
      </c>
      <c r="BN508" s="14">
        <f t="shared" si="727"/>
        <v>0.71160220629007276</v>
      </c>
    </row>
    <row r="509" spans="1:66" x14ac:dyDescent="0.25">
      <c r="A509" t="s">
        <v>213</v>
      </c>
      <c r="B509" t="s">
        <v>219</v>
      </c>
      <c r="C509" t="s">
        <v>223</v>
      </c>
      <c r="D509" s="21">
        <v>44535</v>
      </c>
      <c r="E509" s="10">
        <f>VLOOKUP(A509,home!$A$2:$E$405,3,FALSE)</f>
        <v>1.2675000000000001</v>
      </c>
      <c r="F509" s="10">
        <f>VLOOKUP(B509,home!$B$2:$E$405,3,FALSE)</f>
        <v>1.2457</v>
      </c>
      <c r="G509" s="10">
        <f>VLOOKUP(C509,away!$B$2:$E$405,4,FALSE)</f>
        <v>0.91349999999999998</v>
      </c>
      <c r="H509" s="10">
        <f>VLOOKUP(A509,away!$A$2:$E$405,3,FALSE)</f>
        <v>1.1535</v>
      </c>
      <c r="I509" s="10">
        <f>VLOOKUP(C509,away!$B$2:$E$405,3,FALSE)</f>
        <v>1.0038</v>
      </c>
      <c r="J509" s="10">
        <f>VLOOKUP(B509,home!$B$2:$E$405,4,FALSE)</f>
        <v>1.2319</v>
      </c>
      <c r="K509" s="12">
        <f t="shared" si="672"/>
        <v>1.442347759125</v>
      </c>
      <c r="L509" s="12">
        <f t="shared" si="673"/>
        <v>1.42639643727</v>
      </c>
      <c r="M509" s="13">
        <f t="shared" si="674"/>
        <v>5.6770174023280315E-2</v>
      </c>
      <c r="N509" s="13">
        <f t="shared" si="675"/>
        <v>8.1882333287614642E-2</v>
      </c>
      <c r="O509" s="13">
        <f t="shared" si="676"/>
        <v>8.0976773970004925E-2</v>
      </c>
      <c r="P509" s="13">
        <f t="shared" si="677"/>
        <v>0.11679666847680824</v>
      </c>
      <c r="Q509" s="13">
        <f t="shared" si="678"/>
        <v>5.9051399964658698E-2</v>
      </c>
      <c r="R509" s="13">
        <f t="shared" si="679"/>
        <v>5.775249094621656E-2</v>
      </c>
      <c r="S509" s="13">
        <f t="shared" si="680"/>
        <v>6.0073189848279168E-2</v>
      </c>
      <c r="T509" s="13">
        <f t="shared" si="681"/>
        <v>8.4230706525394966E-2</v>
      </c>
      <c r="U509" s="13">
        <f t="shared" si="682"/>
        <v>8.3299175900162309E-2</v>
      </c>
      <c r="V509" s="13">
        <f t="shared" si="683"/>
        <v>1.3732462237763877E-2</v>
      </c>
      <c r="W509" s="13">
        <f t="shared" si="684"/>
        <v>2.8390884804073199E-2</v>
      </c>
      <c r="X509" s="13">
        <f t="shared" si="685"/>
        <v>4.049665693547299E-2</v>
      </c>
      <c r="Y509" s="13">
        <f t="shared" si="686"/>
        <v>2.8882143587052059E-2</v>
      </c>
      <c r="Z509" s="13">
        <f t="shared" si="687"/>
        <v>2.745931577638374E-2</v>
      </c>
      <c r="AA509" s="13">
        <f t="shared" si="688"/>
        <v>3.9605882577172853E-2</v>
      </c>
      <c r="AB509" s="13">
        <f t="shared" si="689"/>
        <v>2.8562727991676574E-2</v>
      </c>
      <c r="AC509" s="13">
        <f t="shared" si="690"/>
        <v>1.7657884035821628E-3</v>
      </c>
      <c r="AD509" s="13">
        <f t="shared" si="691"/>
        <v>1.0237382269182744E-2</v>
      </c>
      <c r="AE509" s="13">
        <f t="shared" si="692"/>
        <v>1.4602565595733332E-2</v>
      </c>
      <c r="AF509" s="13">
        <f t="shared" si="693"/>
        <v>1.0414523770377751E-2</v>
      </c>
      <c r="AG509" s="13">
        <f t="shared" si="694"/>
        <v>4.9517465339768505E-3</v>
      </c>
      <c r="AH509" s="13">
        <f t="shared" si="695"/>
        <v>9.7919675483264194E-3</v>
      </c>
      <c r="AI509" s="13">
        <f t="shared" si="696"/>
        <v>1.4123422450753332E-2</v>
      </c>
      <c r="AJ509" s="13">
        <f t="shared" si="697"/>
        <v>1.0185443361509894E-2</v>
      </c>
      <c r="AK509" s="13">
        <f t="shared" si="698"/>
        <v>4.896983802722802E-3</v>
      </c>
      <c r="AL509" s="13">
        <f t="shared" si="699"/>
        <v>1.4531447635781719E-4</v>
      </c>
      <c r="AM509" s="13">
        <f t="shared" si="700"/>
        <v>2.9531730750523488E-3</v>
      </c>
      <c r="AN509" s="13">
        <f t="shared" si="701"/>
        <v>4.2123955528963596E-3</v>
      </c>
      <c r="AO509" s="13">
        <f t="shared" si="702"/>
        <v>3.0042730045116805E-3</v>
      </c>
      <c r="AP509" s="13">
        <f t="shared" si="703"/>
        <v>1.4284281034072997E-3</v>
      </c>
      <c r="AQ509" s="13">
        <f t="shared" si="704"/>
        <v>5.0937618939912895E-4</v>
      </c>
      <c r="AR509" s="13">
        <f t="shared" si="705"/>
        <v>2.7934455249592517E-3</v>
      </c>
      <c r="AS509" s="13">
        <f t="shared" si="706"/>
        <v>4.0291198931627359E-3</v>
      </c>
      <c r="AT509" s="13">
        <f t="shared" si="707"/>
        <v>2.9056960245746159E-3</v>
      </c>
      <c r="AU509" s="13">
        <f t="shared" si="708"/>
        <v>1.3970080499145399E-3</v>
      </c>
      <c r="AV509" s="13">
        <f t="shared" si="709"/>
        <v>5.0374285756845543E-4</v>
      </c>
      <c r="AW509" s="13">
        <f t="shared" si="710"/>
        <v>8.3045596722267307E-6</v>
      </c>
      <c r="AX509" s="13">
        <f t="shared" si="711"/>
        <v>7.0991709451834022E-4</v>
      </c>
      <c r="AY509" s="13">
        <f t="shared" si="712"/>
        <v>1.0126232143780303E-3</v>
      </c>
      <c r="AZ509" s="13">
        <f t="shared" si="713"/>
        <v>7.2220107264285907E-4</v>
      </c>
      <c r="BA509" s="13">
        <f t="shared" si="714"/>
        <v>3.4338167900344882E-4</v>
      </c>
      <c r="BB509" s="13">
        <f t="shared" si="715"/>
        <v>1.2244960088857756E-4</v>
      </c>
      <c r="BC509" s="13">
        <f t="shared" si="716"/>
        <v>3.4932334890520084E-5</v>
      </c>
      <c r="BD509" s="13">
        <f t="shared" si="717"/>
        <v>6.6409345741828385E-4</v>
      </c>
      <c r="BE509" s="13">
        <f t="shared" si="718"/>
        <v>9.5785371015683529E-4</v>
      </c>
      <c r="BF509" s="13">
        <f t="shared" si="719"/>
        <v>6.9077907620713943E-4</v>
      </c>
      <c r="BG509" s="13">
        <f t="shared" si="720"/>
        <v>3.3211455087260182E-4</v>
      </c>
      <c r="BH509" s="13">
        <f t="shared" si="721"/>
        <v>1.197561695559757E-4</v>
      </c>
      <c r="BI509" s="13">
        <f t="shared" si="722"/>
        <v>3.4546008560091036E-5</v>
      </c>
      <c r="BJ509" s="14">
        <f t="shared" si="723"/>
        <v>0.37819349419512582</v>
      </c>
      <c r="BK509" s="14">
        <f t="shared" si="724"/>
        <v>0.2502962206804496</v>
      </c>
      <c r="BL509" s="14">
        <f t="shared" si="725"/>
        <v>0.34362302387149612</v>
      </c>
      <c r="BM509" s="14">
        <f t="shared" si="726"/>
        <v>0.54533789520016607</v>
      </c>
      <c r="BN509" s="14">
        <f t="shared" si="727"/>
        <v>0.45322984066858335</v>
      </c>
    </row>
    <row r="510" spans="1:66" x14ac:dyDescent="0.25">
      <c r="A510" t="s">
        <v>213</v>
      </c>
      <c r="B510" t="s">
        <v>220</v>
      </c>
      <c r="C510" t="s">
        <v>216</v>
      </c>
      <c r="D510" s="21">
        <v>44535</v>
      </c>
      <c r="E510" s="10">
        <f>VLOOKUP(A510,home!$A$2:$E$405,3,FALSE)</f>
        <v>1.2675000000000001</v>
      </c>
      <c r="F510" s="10">
        <f>VLOOKUP(B510,home!$B$2:$E$405,3,FALSE)</f>
        <v>0.78900000000000003</v>
      </c>
      <c r="G510" s="10">
        <f>VLOOKUP(C510,away!$B$2:$E$405,4,FALSE)</f>
        <v>1.5779000000000001</v>
      </c>
      <c r="H510" s="10">
        <f>VLOOKUP(A510,away!$A$2:$E$405,3,FALSE)</f>
        <v>1.1535</v>
      </c>
      <c r="I510" s="10">
        <f>VLOOKUP(C510,away!$B$2:$E$405,3,FALSE)</f>
        <v>0.95820000000000005</v>
      </c>
      <c r="J510" s="10">
        <f>VLOOKUP(B510,home!$B$2:$E$405,4,FALSE)</f>
        <v>1.597</v>
      </c>
      <c r="K510" s="12">
        <f t="shared" si="672"/>
        <v>1.5779907292500002</v>
      </c>
      <c r="L510" s="12">
        <f t="shared" si="673"/>
        <v>1.7651380689</v>
      </c>
      <c r="M510" s="13">
        <f t="shared" si="674"/>
        <v>3.5326255905964124E-2</v>
      </c>
      <c r="N510" s="13">
        <f t="shared" si="675"/>
        <v>5.5744504318724443E-2</v>
      </c>
      <c r="O510" s="13">
        <f t="shared" si="676"/>
        <v>6.2355719131320729E-2</v>
      </c>
      <c r="P510" s="13">
        <f t="shared" si="677"/>
        <v>9.8396746704940974E-2</v>
      </c>
      <c r="Q510" s="13">
        <f t="shared" si="678"/>
        <v>4.3982155510791897E-2</v>
      </c>
      <c r="R510" s="13">
        <f t="shared" si="679"/>
        <v>5.5033226826165141E-2</v>
      </c>
      <c r="S510" s="13">
        <f t="shared" si="680"/>
        <v>6.8517873701991458E-2</v>
      </c>
      <c r="T510" s="13">
        <f t="shared" si="681"/>
        <v>7.7634577044378705E-2</v>
      </c>
      <c r="U510" s="13">
        <f t="shared" si="682"/>
        <v>8.6841921732401003E-2</v>
      </c>
      <c r="V510" s="13">
        <f t="shared" si="683"/>
        <v>2.1205303693039496E-2</v>
      </c>
      <c r="W510" s="13">
        <f t="shared" si="684"/>
        <v>2.3134477882820477E-2</v>
      </c>
      <c r="X510" s="13">
        <f t="shared" si="685"/>
        <v>4.0835547615091498E-2</v>
      </c>
      <c r="Y510" s="13">
        <f t="shared" si="686"/>
        <v>3.6040189829888311E-2</v>
      </c>
      <c r="Z510" s="13">
        <f t="shared" si="687"/>
        <v>3.2380414575090943E-2</v>
      </c>
      <c r="AA510" s="13">
        <f t="shared" si="688"/>
        <v>5.1095994008765085E-2</v>
      </c>
      <c r="AB510" s="13">
        <f t="shared" si="689"/>
        <v>4.0314502423822438E-2</v>
      </c>
      <c r="AC510" s="13">
        <f t="shared" si="690"/>
        <v>3.6915405460734947E-3</v>
      </c>
      <c r="AD510" s="13">
        <f t="shared" si="691"/>
        <v>9.1264979062824717E-3</v>
      </c>
      <c r="AE510" s="13">
        <f t="shared" si="692"/>
        <v>1.6109528890115337E-2</v>
      </c>
      <c r="AF510" s="13">
        <f t="shared" si="693"/>
        <v>1.4217771357993476E-2</v>
      </c>
      <c r="AG510" s="13">
        <f t="shared" si="694"/>
        <v>8.3654431596367797E-3</v>
      </c>
      <c r="AH510" s="13">
        <f t="shared" si="695"/>
        <v>1.428897561331436E-2</v>
      </c>
      <c r="AI510" s="13">
        <f t="shared" si="696"/>
        <v>2.2547871048289394E-2</v>
      </c>
      <c r="AJ510" s="13">
        <f t="shared" si="697"/>
        <v>1.7790165739262578E-2</v>
      </c>
      <c r="AK510" s="13">
        <f t="shared" si="698"/>
        <v>9.3575722027924423E-3</v>
      </c>
      <c r="AL510" s="13">
        <f t="shared" si="699"/>
        <v>4.1129247439062791E-4</v>
      </c>
      <c r="AM510" s="13">
        <f t="shared" si="700"/>
        <v>2.8803058173266539E-3</v>
      </c>
      <c r="AN510" s="13">
        <f t="shared" si="701"/>
        <v>5.0841374482374063E-3</v>
      </c>
      <c r="AO510" s="13">
        <f t="shared" si="702"/>
        <v>4.4871022787019762E-3</v>
      </c>
      <c r="AP510" s="13">
        <f t="shared" si="703"/>
        <v>2.6401183503949321E-3</v>
      </c>
      <c r="AQ510" s="13">
        <f t="shared" si="704"/>
        <v>1.1650433516708909E-3</v>
      </c>
      <c r="AR510" s="13">
        <f t="shared" si="705"/>
        <v>5.0444029641289797E-3</v>
      </c>
      <c r="AS510" s="13">
        <f t="shared" si="706"/>
        <v>7.9600211119967498E-3</v>
      </c>
      <c r="AT510" s="13">
        <f t="shared" si="707"/>
        <v>6.2804197596825762E-3</v>
      </c>
      <c r="AU510" s="13">
        <f t="shared" si="708"/>
        <v>3.3034813855258739E-3</v>
      </c>
      <c r="AV510" s="13">
        <f t="shared" si="709"/>
        <v>1.3032157501524438E-3</v>
      </c>
      <c r="AW510" s="13">
        <f t="shared" si="710"/>
        <v>3.1822287218252655E-5</v>
      </c>
      <c r="AX510" s="13">
        <f t="shared" si="711"/>
        <v>7.5751597952438386E-4</v>
      </c>
      <c r="AY510" s="13">
        <f t="shared" si="712"/>
        <v>1.3371202932585629E-3</v>
      </c>
      <c r="AZ510" s="13">
        <f t="shared" si="713"/>
        <v>1.1801009661647111E-3</v>
      </c>
      <c r="BA510" s="13">
        <f t="shared" si="714"/>
        <v>6.9434704684100091E-4</v>
      </c>
      <c r="BB510" s="13">
        <f t="shared" si="715"/>
        <v>3.0640460135183554E-4</v>
      </c>
      <c r="BC510" s="13">
        <f t="shared" si="716"/>
        <v>1.0816928526645064E-4</v>
      </c>
      <c r="BD510" s="13">
        <f t="shared" si="717"/>
        <v>1.4840112844760106E-3</v>
      </c>
      <c r="BE510" s="13">
        <f t="shared" si="718"/>
        <v>2.3417560490055292E-3</v>
      </c>
      <c r="BF510" s="13">
        <f t="shared" si="719"/>
        <v>1.8476346677479176E-3</v>
      </c>
      <c r="BG510" s="13">
        <f t="shared" si="720"/>
        <v>9.7185012558237286E-4</v>
      </c>
      <c r="BH510" s="13">
        <f t="shared" si="721"/>
        <v>3.8339262209735825E-4</v>
      </c>
      <c r="BI510" s="13">
        <f t="shared" si="722"/>
        <v>1.2099800066649596E-4</v>
      </c>
      <c r="BJ510" s="14">
        <f t="shared" si="723"/>
        <v>0.34583105893446225</v>
      </c>
      <c r="BK510" s="14">
        <f t="shared" si="724"/>
        <v>0.22888613331965871</v>
      </c>
      <c r="BL510" s="14">
        <f t="shared" si="725"/>
        <v>0.39066713244719548</v>
      </c>
      <c r="BM510" s="14">
        <f t="shared" si="726"/>
        <v>0.64562083287245986</v>
      </c>
      <c r="BN510" s="14">
        <f t="shared" si="727"/>
        <v>0.35083860839790731</v>
      </c>
    </row>
    <row r="511" spans="1:66" x14ac:dyDescent="0.25">
      <c r="A511" t="s">
        <v>340</v>
      </c>
      <c r="B511" t="s">
        <v>415</v>
      </c>
      <c r="C511" t="s">
        <v>428</v>
      </c>
      <c r="D511" s="21">
        <v>44535</v>
      </c>
      <c r="E511" s="10">
        <f>VLOOKUP(A511,home!$A$2:$E$405,3,FALSE)</f>
        <v>1.3684000000000001</v>
      </c>
      <c r="F511" s="10">
        <f>VLOOKUP(B511,home!$B$2:$E$405,3,FALSE)</f>
        <v>1.0385</v>
      </c>
      <c r="G511" s="10">
        <f>VLOOKUP(C511,away!$B$2:$E$405,4,FALSE)</f>
        <v>1.1538999999999999</v>
      </c>
      <c r="H511" s="10">
        <f>VLOOKUP(A511,away!$A$2:$E$405,3,FALSE)</f>
        <v>1.1395</v>
      </c>
      <c r="I511" s="10">
        <f>VLOOKUP(C511,away!$B$2:$E$405,3,FALSE)</f>
        <v>0.73899999999999999</v>
      </c>
      <c r="J511" s="10">
        <f>VLOOKUP(B511,home!$B$2:$E$405,4,FALSE)</f>
        <v>0.5081</v>
      </c>
      <c r="K511" s="12">
        <f t="shared" si="672"/>
        <v>1.6397881352600001</v>
      </c>
      <c r="L511" s="12">
        <f t="shared" si="673"/>
        <v>0.42786618304999996</v>
      </c>
      <c r="M511" s="13">
        <f t="shared" si="674"/>
        <v>0.12648212080544655</v>
      </c>
      <c r="N511" s="13">
        <f t="shared" si="675"/>
        <v>0.20740388101929327</v>
      </c>
      <c r="O511" s="13">
        <f t="shared" si="676"/>
        <v>5.4117422253095397E-2</v>
      </c>
      <c r="P511" s="13">
        <f t="shared" si="677"/>
        <v>8.874110692148135E-2</v>
      </c>
      <c r="Q511" s="13">
        <f t="shared" si="678"/>
        <v>0.17004921165115697</v>
      </c>
      <c r="R511" s="13">
        <f t="shared" si="679"/>
        <v>1.1577507447968529E-2</v>
      </c>
      <c r="S511" s="13">
        <f t="shared" si="680"/>
        <v>1.556540957627324E-2</v>
      </c>
      <c r="T511" s="13">
        <f t="shared" si="681"/>
        <v>7.2758307119842117E-2</v>
      </c>
      <c r="U511" s="13">
        <f t="shared" si="682"/>
        <v>1.8984659349063078E-2</v>
      </c>
      <c r="V511" s="13">
        <f t="shared" si="683"/>
        <v>1.2134272563923182E-3</v>
      </c>
      <c r="W511" s="13">
        <f t="shared" si="684"/>
        <v>9.2948226558627917E-2</v>
      </c>
      <c r="X511" s="13">
        <f t="shared" si="685"/>
        <v>3.9769402918906752E-2</v>
      </c>
      <c r="Y511" s="13">
        <f t="shared" si="686"/>
        <v>8.5079913145450804E-3</v>
      </c>
      <c r="Z511" s="13">
        <f t="shared" si="687"/>
        <v>1.65120797366508E-3</v>
      </c>
      <c r="AA511" s="13">
        <f t="shared" si="688"/>
        <v>2.7076312440627052E-3</v>
      </c>
      <c r="AB511" s="13">
        <f t="shared" si="689"/>
        <v>2.2199707943366493E-3</v>
      </c>
      <c r="AC511" s="13">
        <f t="shared" si="690"/>
        <v>5.3209535276226926E-5</v>
      </c>
      <c r="AD511" s="13">
        <f t="shared" si="691"/>
        <v>3.8103849776074117E-2</v>
      </c>
      <c r="AE511" s="13">
        <f t="shared" si="692"/>
        <v>1.6303348763199429E-2</v>
      </c>
      <c r="AF511" s="13">
        <f t="shared" si="693"/>
        <v>3.4878258031215384E-3</v>
      </c>
      <c r="AG511" s="13">
        <f t="shared" si="694"/>
        <v>4.9744090450830445E-4</v>
      </c>
      <c r="AH511" s="13">
        <f t="shared" si="695"/>
        <v>1.7662401327845064E-4</v>
      </c>
      <c r="AI511" s="13">
        <f t="shared" si="696"/>
        <v>2.896259613760081E-4</v>
      </c>
      <c r="AJ511" s="13">
        <f t="shared" si="697"/>
        <v>2.3746260756382463E-4</v>
      </c>
      <c r="AK511" s="13">
        <f t="shared" si="698"/>
        <v>1.2979612215035369E-4</v>
      </c>
      <c r="AL511" s="13">
        <f t="shared" si="699"/>
        <v>1.4932934486299845E-6</v>
      </c>
      <c r="AM511" s="13">
        <f t="shared" si="700"/>
        <v>1.2496448154107154E-2</v>
      </c>
      <c r="AN511" s="13">
        <f t="shared" si="701"/>
        <v>5.3468075733800451E-3</v>
      </c>
      <c r="AO511" s="13">
        <f t="shared" si="702"/>
        <v>1.1438590739624762E-3</v>
      </c>
      <c r="AP511" s="13">
        <f t="shared" si="703"/>
        <v>1.6313953864114408E-4</v>
      </c>
      <c r="AQ511" s="13">
        <f t="shared" si="704"/>
        <v>1.7450472925731072E-5</v>
      </c>
      <c r="AR511" s="13">
        <f t="shared" si="705"/>
        <v>1.5114288479284643E-5</v>
      </c>
      <c r="AS511" s="13">
        <f t="shared" si="706"/>
        <v>2.4784230921227871E-5</v>
      </c>
      <c r="AT511" s="13">
        <f t="shared" si="707"/>
        <v>2.0320443903086745E-5</v>
      </c>
      <c r="AU511" s="13">
        <f t="shared" si="708"/>
        <v>1.1107074271832683E-5</v>
      </c>
      <c r="AV511" s="13">
        <f t="shared" si="709"/>
        <v>4.5533121521007098E-6</v>
      </c>
      <c r="AW511" s="13">
        <f t="shared" si="710"/>
        <v>2.9103040358182872E-8</v>
      </c>
      <c r="AX511" s="13">
        <f t="shared" si="711"/>
        <v>3.4152545693327736E-3</v>
      </c>
      <c r="AY511" s="13">
        <f t="shared" si="712"/>
        <v>1.4612719367244852E-3</v>
      </c>
      <c r="AZ511" s="13">
        <f t="shared" si="713"/>
        <v>3.1261442298219328E-4</v>
      </c>
      <c r="BA511" s="13">
        <f t="shared" si="714"/>
        <v>4.4585713309256403E-5</v>
      </c>
      <c r="BB511" s="13">
        <f t="shared" si="715"/>
        <v>4.7691797430482791E-6</v>
      </c>
      <c r="BC511" s="13">
        <f t="shared" si="716"/>
        <v>4.0811414658748953E-7</v>
      </c>
      <c r="BD511" s="13">
        <f t="shared" si="717"/>
        <v>1.0778154868580176E-6</v>
      </c>
      <c r="BE511" s="13">
        <f t="shared" si="718"/>
        <v>1.7673890473492579E-6</v>
      </c>
      <c r="BF511" s="13">
        <f t="shared" si="719"/>
        <v>1.4490717951158943E-6</v>
      </c>
      <c r="BG511" s="13">
        <f t="shared" si="720"/>
        <v>7.9205691225698427E-7</v>
      </c>
      <c r="BH511" s="13">
        <f t="shared" si="721"/>
        <v>3.2470138179241846E-7</v>
      </c>
      <c r="BI511" s="13">
        <f t="shared" si="722"/>
        <v>1.0648829467314706E-7</v>
      </c>
      <c r="BJ511" s="14">
        <f t="shared" si="723"/>
        <v>0.67423609457853029</v>
      </c>
      <c r="BK511" s="14">
        <f t="shared" si="724"/>
        <v>0.23351803932504281</v>
      </c>
      <c r="BL511" s="14">
        <f t="shared" si="725"/>
        <v>9.0522096665540563E-2</v>
      </c>
      <c r="BM511" s="14">
        <f t="shared" si="726"/>
        <v>0.34009494561065257</v>
      </c>
      <c r="BN511" s="14">
        <f t="shared" si="727"/>
        <v>0.658371250098442</v>
      </c>
    </row>
    <row r="512" spans="1:66" x14ac:dyDescent="0.25">
      <c r="A512" t="s">
        <v>340</v>
      </c>
      <c r="B512" t="s">
        <v>365</v>
      </c>
      <c r="C512" t="s">
        <v>385</v>
      </c>
      <c r="D512" s="21">
        <v>44535</v>
      </c>
      <c r="E512" s="10">
        <f>VLOOKUP(A512,home!$A$2:$E$405,3,FALSE)</f>
        <v>1.3684000000000001</v>
      </c>
      <c r="F512" s="10">
        <f>VLOOKUP(B512,home!$B$2:$E$405,3,FALSE)</f>
        <v>1.1538999999999999</v>
      </c>
      <c r="G512" s="10">
        <f>VLOOKUP(C512,away!$B$2:$E$405,4,FALSE)</f>
        <v>1.1538999999999999</v>
      </c>
      <c r="H512" s="10">
        <f>VLOOKUP(A512,away!$A$2:$E$405,3,FALSE)</f>
        <v>1.1395</v>
      </c>
      <c r="I512" s="10">
        <f>VLOOKUP(C512,away!$B$2:$E$405,3,FALSE)</f>
        <v>0.60040000000000004</v>
      </c>
      <c r="J512" s="10">
        <f>VLOOKUP(B512,home!$B$2:$E$405,4,FALSE)</f>
        <v>1.3855999999999999</v>
      </c>
      <c r="K512" s="12">
        <f t="shared" si="672"/>
        <v>1.8220043613639998</v>
      </c>
      <c r="L512" s="12">
        <f t="shared" si="673"/>
        <v>0.94796627647999998</v>
      </c>
      <c r="M512" s="13">
        <f t="shared" si="674"/>
        <v>6.2663844660723528E-2</v>
      </c>
      <c r="N512" s="13">
        <f t="shared" si="675"/>
        <v>0.11417379827167447</v>
      </c>
      <c r="O512" s="13">
        <f t="shared" si="676"/>
        <v>5.9403211492947208E-2</v>
      </c>
      <c r="P512" s="13">
        <f t="shared" si="677"/>
        <v>0.1082329104191779</v>
      </c>
      <c r="Q512" s="13">
        <f t="shared" si="678"/>
        <v>0.10401257920224219</v>
      </c>
      <c r="R512" s="13">
        <f t="shared" si="679"/>
        <v>2.8156120604961549E-2</v>
      </c>
      <c r="S512" s="13">
        <f t="shared" si="680"/>
        <v>4.6734935277391781E-2</v>
      </c>
      <c r="T512" s="13">
        <f t="shared" si="681"/>
        <v>9.8600417413430619E-2</v>
      </c>
      <c r="U512" s="13">
        <f t="shared" si="682"/>
        <v>5.1300574541330732E-2</v>
      </c>
      <c r="V512" s="13">
        <f t="shared" si="683"/>
        <v>8.9689465551566743E-3</v>
      </c>
      <c r="W512" s="13">
        <f t="shared" si="684"/>
        <v>6.3170457647734587E-2</v>
      </c>
      <c r="X512" s="13">
        <f t="shared" si="685"/>
        <v>5.9883463519860493E-2</v>
      </c>
      <c r="Y512" s="13">
        <f t="shared" si="686"/>
        <v>2.8383751967824028E-2</v>
      </c>
      <c r="Z512" s="13">
        <f t="shared" si="687"/>
        <v>8.8970176033357374E-3</v>
      </c>
      <c r="AA512" s="13">
        <f t="shared" si="688"/>
        <v>1.6210404876409994E-2</v>
      </c>
      <c r="AB512" s="13">
        <f t="shared" si="689"/>
        <v>1.4767714192147631E-2</v>
      </c>
      <c r="AC512" s="13">
        <f t="shared" si="690"/>
        <v>9.6819704639338887E-4</v>
      </c>
      <c r="AD512" s="13">
        <f t="shared" si="691"/>
        <v>2.8774212335883068E-2</v>
      </c>
      <c r="AE512" s="13">
        <f t="shared" si="692"/>
        <v>2.7276982926691954E-2</v>
      </c>
      <c r="AF512" s="13">
        <f t="shared" si="693"/>
        <v>1.292882996931235E-2</v>
      </c>
      <c r="AG512" s="13">
        <f t="shared" si="694"/>
        <v>4.0853649350840208E-3</v>
      </c>
      <c r="AH512" s="13">
        <f t="shared" si="695"/>
        <v>2.1085181623027973E-3</v>
      </c>
      <c r="AI512" s="13">
        <f t="shared" si="696"/>
        <v>3.8417292877309032E-3</v>
      </c>
      <c r="AJ512" s="13">
        <f t="shared" si="697"/>
        <v>3.4998237587127593E-3</v>
      </c>
      <c r="AK512" s="13">
        <f t="shared" si="698"/>
        <v>2.1255647174599985E-3</v>
      </c>
      <c r="AL512" s="13">
        <f t="shared" si="699"/>
        <v>6.6890746814383817E-5</v>
      </c>
      <c r="AM512" s="13">
        <f t="shared" si="700"/>
        <v>1.0485348074158555E-2</v>
      </c>
      <c r="AN512" s="13">
        <f t="shared" si="701"/>
        <v>9.9397563714568229E-3</v>
      </c>
      <c r="AO512" s="13">
        <f t="shared" si="702"/>
        <v>4.7112769182841392E-3</v>
      </c>
      <c r="AP512" s="13">
        <f t="shared" si="703"/>
        <v>1.4887105458973287E-3</v>
      </c>
      <c r="AQ512" s="13">
        <f t="shared" si="704"/>
        <v>3.5281184823769961E-4</v>
      </c>
      <c r="AR512" s="13">
        <f t="shared" si="705"/>
        <v>3.9976082224172721E-4</v>
      </c>
      <c r="AS512" s="13">
        <f t="shared" si="706"/>
        <v>7.2836596162688567E-4</v>
      </c>
      <c r="AT512" s="13">
        <f t="shared" si="707"/>
        <v>6.6354297937663473E-4</v>
      </c>
      <c r="AU512" s="13">
        <f t="shared" si="708"/>
        <v>4.0299273412556375E-4</v>
      </c>
      <c r="AV512" s="13">
        <f t="shared" si="709"/>
        <v>1.8356362979369501E-4</v>
      </c>
      <c r="AW512" s="13">
        <f t="shared" si="710"/>
        <v>3.2092669522907605E-6</v>
      </c>
      <c r="AX512" s="13">
        <f t="shared" si="711"/>
        <v>3.1840583202560821E-3</v>
      </c>
      <c r="AY512" s="13">
        <f t="shared" si="712"/>
        <v>3.018379909948321E-3</v>
      </c>
      <c r="AZ512" s="13">
        <f t="shared" si="713"/>
        <v>1.4306611821178737E-3</v>
      </c>
      <c r="BA512" s="13">
        <f t="shared" si="714"/>
        <v>4.5207285123891874E-4</v>
      </c>
      <c r="BB512" s="13">
        <f t="shared" si="715"/>
        <v>1.0713745437166365E-4</v>
      </c>
      <c r="BC512" s="13">
        <f t="shared" si="716"/>
        <v>2.0312538738450387E-5</v>
      </c>
      <c r="BD512" s="13">
        <f t="shared" si="717"/>
        <v>6.3159963023845533E-5</v>
      </c>
      <c r="BE512" s="13">
        <f t="shared" si="718"/>
        <v>1.1507772809303552E-4</v>
      </c>
      <c r="BF512" s="13">
        <f t="shared" si="719"/>
        <v>1.048360612406856E-4</v>
      </c>
      <c r="BG512" s="13">
        <f t="shared" si="720"/>
        <v>6.3670586936250855E-5</v>
      </c>
      <c r="BH512" s="13">
        <f t="shared" si="721"/>
        <v>2.9002021772113698E-5</v>
      </c>
      <c r="BI512" s="13">
        <f t="shared" si="722"/>
        <v>1.0568362031432971E-5</v>
      </c>
      <c r="BJ512" s="14">
        <f t="shared" si="723"/>
        <v>0.57648038420444359</v>
      </c>
      <c r="BK512" s="14">
        <f t="shared" si="724"/>
        <v>0.23065410461560598</v>
      </c>
      <c r="BL512" s="14">
        <f t="shared" si="725"/>
        <v>0.18417820248426536</v>
      </c>
      <c r="BM512" s="14">
        <f t="shared" si="726"/>
        <v>0.52055207361292777</v>
      </c>
      <c r="BN512" s="14">
        <f t="shared" si="727"/>
        <v>0.47664246465172677</v>
      </c>
    </row>
    <row r="513" spans="1:66" x14ac:dyDescent="0.25">
      <c r="A513" t="s">
        <v>340</v>
      </c>
      <c r="B513" t="s">
        <v>390</v>
      </c>
      <c r="C513" t="s">
        <v>352</v>
      </c>
      <c r="D513" s="21">
        <v>44535</v>
      </c>
      <c r="E513" s="10">
        <f>VLOOKUP(A513,home!$A$2:$E$405,3,FALSE)</f>
        <v>1.3684000000000001</v>
      </c>
      <c r="F513" s="10">
        <f>VLOOKUP(B513,home!$B$2:$E$405,3,FALSE)</f>
        <v>0.65390000000000004</v>
      </c>
      <c r="G513" s="10">
        <f>VLOOKUP(C513,away!$B$2:$E$405,4,FALSE)</f>
        <v>0.88460000000000005</v>
      </c>
      <c r="H513" s="10">
        <f>VLOOKUP(A513,away!$A$2:$E$405,3,FALSE)</f>
        <v>1.1395</v>
      </c>
      <c r="I513" s="10">
        <f>VLOOKUP(C513,away!$B$2:$E$405,3,FALSE)</f>
        <v>0.78520000000000001</v>
      </c>
      <c r="J513" s="10">
        <f>VLOOKUP(B513,home!$B$2:$E$405,4,FALSE)</f>
        <v>0.97</v>
      </c>
      <c r="K513" s="12">
        <f t="shared" si="672"/>
        <v>0.79153721389600007</v>
      </c>
      <c r="L513" s="12">
        <f t="shared" si="673"/>
        <v>0.8678933379999999</v>
      </c>
      <c r="M513" s="13">
        <f t="shared" si="674"/>
        <v>0.1902472852173806</v>
      </c>
      <c r="N513" s="13">
        <f t="shared" si="675"/>
        <v>0.15058780609224312</v>
      </c>
      <c r="O513" s="13">
        <f t="shared" si="676"/>
        <v>0.16511435141275049</v>
      </c>
      <c r="P513" s="13">
        <f t="shared" si="677"/>
        <v>0.13069415369149359</v>
      </c>
      <c r="Q513" s="13">
        <f t="shared" si="678"/>
        <v>5.9597926240482609E-2</v>
      </c>
      <c r="R513" s="13">
        <f t="shared" si="679"/>
        <v>7.1650822799658509E-2</v>
      </c>
      <c r="S513" s="13">
        <f t="shared" si="680"/>
        <v>2.2445736597001473E-2</v>
      </c>
      <c r="T513" s="13">
        <f t="shared" si="681"/>
        <v>5.1724643142730238E-2</v>
      </c>
      <c r="U513" s="13">
        <f t="shared" si="682"/>
        <v>5.6714292652197691E-2</v>
      </c>
      <c r="V513" s="13">
        <f t="shared" si="683"/>
        <v>1.7132827620030212E-3</v>
      </c>
      <c r="W513" s="13">
        <f t="shared" si="684"/>
        <v>1.5724658830123642E-2</v>
      </c>
      <c r="X513" s="13">
        <f t="shared" si="685"/>
        <v>1.364732664098718E-2</v>
      </c>
      <c r="Y513" s="13">
        <f t="shared" si="686"/>
        <v>5.922211936611345E-3</v>
      </c>
      <c r="Z513" s="13">
        <f t="shared" si="687"/>
        <v>2.0728423923347374E-2</v>
      </c>
      <c r="AA513" s="13">
        <f t="shared" si="688"/>
        <v>1.6407318920741574E-2</v>
      </c>
      <c r="AB513" s="13">
        <f t="shared" si="689"/>
        <v>6.4935017530134559E-3</v>
      </c>
      <c r="AC513" s="13">
        <f t="shared" si="690"/>
        <v>7.3560852773259743E-5</v>
      </c>
      <c r="AD513" s="13">
        <f t="shared" si="691"/>
        <v>3.1116631599652999E-3</v>
      </c>
      <c r="AE513" s="13">
        <f t="shared" si="692"/>
        <v>2.7005917266339115E-3</v>
      </c>
      <c r="AF513" s="13">
        <f t="shared" si="693"/>
        <v>1.1719127841017445E-3</v>
      </c>
      <c r="AG513" s="13">
        <f t="shared" si="694"/>
        <v>3.3903176601297869E-4</v>
      </c>
      <c r="AH513" s="13">
        <f t="shared" si="695"/>
        <v>4.4975152575782501E-3</v>
      </c>
      <c r="AI513" s="13">
        <f t="shared" si="696"/>
        <v>3.5599506964382392E-3</v>
      </c>
      <c r="AJ513" s="13">
        <f t="shared" si="697"/>
        <v>1.4089167279329245E-3</v>
      </c>
      <c r="AK513" s="13">
        <f t="shared" si="698"/>
        <v>3.7173667381316532E-4</v>
      </c>
      <c r="AL513" s="13">
        <f t="shared" si="699"/>
        <v>2.021363592555997E-6</v>
      </c>
      <c r="AM513" s="13">
        <f t="shared" si="700"/>
        <v>4.9259943764435156E-4</v>
      </c>
      <c r="AN513" s="13">
        <f t="shared" si="701"/>
        <v>4.2752377023407907E-4</v>
      </c>
      <c r="AO513" s="13">
        <f t="shared" si="702"/>
        <v>1.8552251601139993E-4</v>
      </c>
      <c r="AP513" s="13">
        <f t="shared" si="703"/>
        <v>5.3671251898430773E-5</v>
      </c>
      <c r="AQ513" s="13">
        <f t="shared" si="704"/>
        <v>1.1645230491191975E-5</v>
      </c>
      <c r="AR513" s="13">
        <f t="shared" si="705"/>
        <v>7.8067270592110363E-4</v>
      </c>
      <c r="AS513" s="13">
        <f t="shared" si="706"/>
        <v>6.1793149860944166E-4</v>
      </c>
      <c r="AT513" s="13">
        <f t="shared" si="707"/>
        <v>2.4455788839394875E-4</v>
      </c>
      <c r="AU513" s="13">
        <f t="shared" si="708"/>
        <v>6.4525556538545049E-5</v>
      </c>
      <c r="AV513" s="13">
        <f t="shared" si="709"/>
        <v>1.2768594811902192E-5</v>
      </c>
      <c r="AW513" s="13">
        <f t="shared" si="710"/>
        <v>3.8572663720571894E-8</v>
      </c>
      <c r="AX513" s="13">
        <f t="shared" si="711"/>
        <v>6.4985131073291058E-5</v>
      </c>
      <c r="AY513" s="13">
        <f t="shared" si="712"/>
        <v>5.6400162327566091E-5</v>
      </c>
      <c r="AZ513" s="13">
        <f t="shared" si="713"/>
        <v>2.4474662573106589E-5</v>
      </c>
      <c r="BA513" s="13">
        <f t="shared" si="714"/>
        <v>7.0804655323323809E-6</v>
      </c>
      <c r="BB513" s="13">
        <f t="shared" si="715"/>
        <v>1.5362722163624738E-6</v>
      </c>
      <c r="BC513" s="13">
        <f t="shared" si="716"/>
        <v>2.6666408438709715E-7</v>
      </c>
      <c r="BD513" s="13">
        <f t="shared" si="717"/>
        <v>1.1292344010455979E-4</v>
      </c>
      <c r="BE513" s="13">
        <f t="shared" si="718"/>
        <v>8.9383105163915087E-5</v>
      </c>
      <c r="BF513" s="13">
        <f t="shared" si="719"/>
        <v>3.5375027015409264E-5</v>
      </c>
      <c r="BG513" s="13">
        <f t="shared" si="720"/>
        <v>9.3335501084242624E-6</v>
      </c>
      <c r="BH513" s="13">
        <f t="shared" si="721"/>
        <v>1.8469630621452118E-6</v>
      </c>
      <c r="BI513" s="13">
        <f t="shared" si="722"/>
        <v>2.9238799927584928E-7</v>
      </c>
      <c r="BJ513" s="14">
        <f t="shared" si="723"/>
        <v>0.30585347788397849</v>
      </c>
      <c r="BK513" s="14">
        <f t="shared" si="724"/>
        <v>0.34523244064657205</v>
      </c>
      <c r="BL513" s="14">
        <f t="shared" si="725"/>
        <v>0.3281880176118529</v>
      </c>
      <c r="BM513" s="14">
        <f t="shared" si="726"/>
        <v>0.23205365302207823</v>
      </c>
      <c r="BN513" s="14">
        <f t="shared" si="727"/>
        <v>0.76789234545400908</v>
      </c>
    </row>
    <row r="514" spans="1:66" x14ac:dyDescent="0.25">
      <c r="A514" t="s">
        <v>340</v>
      </c>
      <c r="B514" t="s">
        <v>353</v>
      </c>
      <c r="C514" t="s">
        <v>418</v>
      </c>
      <c r="D514" s="21">
        <v>44535</v>
      </c>
      <c r="E514" s="10">
        <f>VLOOKUP(A514,home!$A$2:$E$405,3,FALSE)</f>
        <v>1.3684000000000001</v>
      </c>
      <c r="F514" s="10">
        <f>VLOOKUP(B514,home!$B$2:$E$405,3,FALSE)</f>
        <v>1.5769</v>
      </c>
      <c r="G514" s="10">
        <f>VLOOKUP(C514,away!$B$2:$E$405,4,FALSE)</f>
        <v>0.65390000000000004</v>
      </c>
      <c r="H514" s="10">
        <f>VLOOKUP(A514,away!$A$2:$E$405,3,FALSE)</f>
        <v>1.1395</v>
      </c>
      <c r="I514" s="10">
        <f>VLOOKUP(C514,away!$B$2:$E$405,3,FALSE)</f>
        <v>1.1547000000000001</v>
      </c>
      <c r="J514" s="10">
        <f>VLOOKUP(B514,home!$B$2:$E$405,4,FALSE)</f>
        <v>0.5081</v>
      </c>
      <c r="K514" s="12">
        <f t="shared" si="672"/>
        <v>1.411005010844</v>
      </c>
      <c r="L514" s="12">
        <f t="shared" si="673"/>
        <v>0.66854814826499998</v>
      </c>
      <c r="M514" s="13">
        <f t="shared" si="674"/>
        <v>0.12498604859997867</v>
      </c>
      <c r="N514" s="13">
        <f t="shared" si="675"/>
        <v>0.1763559408601616</v>
      </c>
      <c r="O514" s="13">
        <f t="shared" si="676"/>
        <v>8.3559191350475043E-2</v>
      </c>
      <c r="P514" s="13">
        <f t="shared" si="677"/>
        <v>0.1179024376975929</v>
      </c>
      <c r="Q514" s="13">
        <f t="shared" si="678"/>
        <v>0.12441955812289809</v>
      </c>
      <c r="R514" s="13">
        <f t="shared" si="679"/>
        <v>2.7931671323940446E-2</v>
      </c>
      <c r="S514" s="13">
        <f t="shared" si="680"/>
        <v>2.7805072987636535E-2</v>
      </c>
      <c r="T514" s="13">
        <f t="shared" si="681"/>
        <v>8.3180465191013075E-2</v>
      </c>
      <c r="U514" s="13">
        <f t="shared" si="682"/>
        <v>3.9411728199327624E-2</v>
      </c>
      <c r="V514" s="13">
        <f t="shared" si="683"/>
        <v>2.9143571732145757E-3</v>
      </c>
      <c r="W514" s="13">
        <f t="shared" si="684"/>
        <v>5.8518873319468513E-2</v>
      </c>
      <c r="X514" s="13">
        <f t="shared" si="685"/>
        <v>3.9122684396284794E-2</v>
      </c>
      <c r="Y514" s="13">
        <f t="shared" si="686"/>
        <v>1.3077699104146103E-2</v>
      </c>
      <c r="Z514" s="13">
        <f t="shared" si="687"/>
        <v>6.2245557138556618E-3</v>
      </c>
      <c r="AA514" s="13">
        <f t="shared" si="688"/>
        <v>8.7828793025279892E-3</v>
      </c>
      <c r="AB514" s="13">
        <f t="shared" si="689"/>
        <v>6.196343352752526E-3</v>
      </c>
      <c r="AC514" s="13">
        <f t="shared" si="690"/>
        <v>1.7182408501407884E-4</v>
      </c>
      <c r="AD514" s="13">
        <f t="shared" si="691"/>
        <v>2.0642605870678832E-2</v>
      </c>
      <c r="AE514" s="13">
        <f t="shared" si="692"/>
        <v>1.3800575930206553E-2</v>
      </c>
      <c r="AF514" s="13">
        <f t="shared" si="693"/>
        <v>4.6131747415650596E-3</v>
      </c>
      <c r="AG514" s="13">
        <f t="shared" si="694"/>
        <v>1.0280431436987304E-3</v>
      </c>
      <c r="AH514" s="13">
        <f t="shared" si="695"/>
        <v>1.0403537990676319E-3</v>
      </c>
      <c r="AI514" s="13">
        <f t="shared" si="696"/>
        <v>1.4679444235350203E-3</v>
      </c>
      <c r="AJ514" s="13">
        <f t="shared" si="697"/>
        <v>1.0356384686242106E-3</v>
      </c>
      <c r="AK514" s="13">
        <f t="shared" si="698"/>
        <v>4.8709702288385603E-4</v>
      </c>
      <c r="AL514" s="13">
        <f t="shared" si="699"/>
        <v>6.4834367372173387E-6</v>
      </c>
      <c r="AM514" s="13">
        <f t="shared" si="700"/>
        <v>5.825364064081121E-3</v>
      </c>
      <c r="AN514" s="13">
        <f t="shared" si="701"/>
        <v>3.8945363580109088E-3</v>
      </c>
      <c r="AO514" s="13">
        <f t="shared" si="702"/>
        <v>1.3018425352494549E-3</v>
      </c>
      <c r="AP514" s="13">
        <f t="shared" si="703"/>
        <v>2.9011480542454537E-4</v>
      </c>
      <c r="AQ514" s="13">
        <f t="shared" si="704"/>
        <v>4.8488928987710137E-5</v>
      </c>
      <c r="AR514" s="13">
        <f t="shared" si="705"/>
        <v>1.3910532118142463E-4</v>
      </c>
      <c r="AS514" s="13">
        <f t="shared" si="706"/>
        <v>1.9627830522205415E-4</v>
      </c>
      <c r="AT514" s="13">
        <f t="shared" si="707"/>
        <v>1.3847483609414325E-4</v>
      </c>
      <c r="AU514" s="13">
        <f t="shared" si="708"/>
        <v>6.5129562534879253E-5</v>
      </c>
      <c r="AV514" s="13">
        <f t="shared" si="709"/>
        <v>2.2974534772698069E-5</v>
      </c>
      <c r="AW514" s="13">
        <f t="shared" si="710"/>
        <v>1.6988851612252473E-7</v>
      </c>
      <c r="AX514" s="13">
        <f t="shared" si="711"/>
        <v>1.3699363140681731E-3</v>
      </c>
      <c r="AY514" s="13">
        <f t="shared" si="712"/>
        <v>9.1586838601125662E-4</v>
      </c>
      <c r="AZ514" s="13">
        <f t="shared" si="713"/>
        <v>3.061510567611399E-4</v>
      </c>
      <c r="BA514" s="13">
        <f t="shared" si="714"/>
        <v>6.8225574029011002E-5</v>
      </c>
      <c r="BB514" s="13">
        <f t="shared" si="715"/>
        <v>1.1403020295352993E-5</v>
      </c>
      <c r="BC514" s="13">
        <f t="shared" si="716"/>
        <v>1.5246936206172913E-6</v>
      </c>
      <c r="BD514" s="13">
        <f t="shared" si="717"/>
        <v>1.549976748160825E-5</v>
      </c>
      <c r="BE514" s="13">
        <f t="shared" si="718"/>
        <v>2.1870249583466123E-5</v>
      </c>
      <c r="BF514" s="13">
        <f t="shared" si="719"/>
        <v>1.5429515875339805E-5</v>
      </c>
      <c r="BG514" s="13">
        <f t="shared" si="720"/>
        <v>7.257041405000506E-6</v>
      </c>
      <c r="BH514" s="13">
        <f t="shared" si="721"/>
        <v>2.5599304465895239E-6</v>
      </c>
      <c r="BI514" s="13">
        <f t="shared" si="722"/>
        <v>7.2241493750998735E-7</v>
      </c>
      <c r="BJ514" s="14">
        <f t="shared" si="723"/>
        <v>0.54879307641666042</v>
      </c>
      <c r="BK514" s="14">
        <f t="shared" si="724"/>
        <v>0.27470209236618526</v>
      </c>
      <c r="BL514" s="14">
        <f t="shared" si="725"/>
        <v>0.17053814872266906</v>
      </c>
      <c r="BM514" s="14">
        <f t="shared" si="726"/>
        <v>0.34418732676682884</v>
      </c>
      <c r="BN514" s="14">
        <f t="shared" si="727"/>
        <v>0.65515484795504675</v>
      </c>
    </row>
    <row r="515" spans="1:66" x14ac:dyDescent="0.25">
      <c r="A515" t="s">
        <v>16</v>
      </c>
      <c r="B515" t="s">
        <v>254</v>
      </c>
      <c r="C515" t="s">
        <v>256</v>
      </c>
      <c r="D515" s="22" t="s">
        <v>494</v>
      </c>
      <c r="E515" s="10">
        <f>VLOOKUP(A515,home!$A$2:$E$405,3,FALSE)</f>
        <v>1.6373</v>
      </c>
      <c r="F515" s="10">
        <f>VLOOKUP(B515,home!$B$2:$E$405,3,FALSE)</f>
        <v>1.1136999999999999</v>
      </c>
      <c r="G515" s="10">
        <f>VLOOKUP(C515,away!$B$2:$E$405,4,FALSE)</f>
        <v>1.0419</v>
      </c>
      <c r="H515" s="10">
        <f>VLOOKUP(A515,away!$A$2:$E$405,3,FALSE)</f>
        <v>1.3301000000000001</v>
      </c>
      <c r="I515" s="10">
        <f>VLOOKUP(C515,away!$B$2:$E$405,3,FALSE)</f>
        <v>0.61909999999999998</v>
      </c>
      <c r="J515" s="10">
        <f>VLOOKUP(B515,home!$B$2:$E$405,4,FALSE)</f>
        <v>0.84030000000000005</v>
      </c>
      <c r="K515" s="12">
        <f t="shared" si="672"/>
        <v>1.8998640263190001</v>
      </c>
      <c r="L515" s="12">
        <f t="shared" si="673"/>
        <v>0.691957563873</v>
      </c>
      <c r="M515" s="13">
        <f t="shared" si="674"/>
        <v>7.4883508705967952E-2</v>
      </c>
      <c r="N515" s="13">
        <f t="shared" si="675"/>
        <v>0.14226848435501416</v>
      </c>
      <c r="O515" s="13">
        <f t="shared" si="676"/>
        <v>5.181621025844417E-2</v>
      </c>
      <c r="P515" s="13">
        <f t="shared" si="677"/>
        <v>9.84437538501996E-2</v>
      </c>
      <c r="Q515" s="13">
        <f t="shared" si="678"/>
        <v>0.13514538775250948</v>
      </c>
      <c r="R515" s="13">
        <f t="shared" si="679"/>
        <v>1.7927309309782088E-2</v>
      </c>
      <c r="S515" s="13">
        <f t="shared" si="680"/>
        <v>3.2354161949633448E-2</v>
      </c>
      <c r="T515" s="13">
        <f t="shared" si="681"/>
        <v>9.3514873277898425E-2</v>
      </c>
      <c r="U515" s="13">
        <f t="shared" si="682"/>
        <v>3.4059450046348687E-2</v>
      </c>
      <c r="V515" s="13">
        <f t="shared" si="683"/>
        <v>4.7259554800353695E-3</v>
      </c>
      <c r="W515" s="13">
        <f t="shared" si="684"/>
        <v>8.5585953504641724E-2</v>
      </c>
      <c r="X515" s="13">
        <f t="shared" si="685"/>
        <v>5.9221847888819727E-2</v>
      </c>
      <c r="Y515" s="13">
        <f t="shared" si="686"/>
        <v>2.048950279660253E-2</v>
      </c>
      <c r="Z515" s="13">
        <f t="shared" si="687"/>
        <v>4.1349790922648559E-3</v>
      </c>
      <c r="AA515" s="13">
        <f t="shared" si="688"/>
        <v>7.855898026975193E-3</v>
      </c>
      <c r="AB515" s="13">
        <f t="shared" si="689"/>
        <v>7.4625690279402912E-3</v>
      </c>
      <c r="AC515" s="13">
        <f t="shared" si="690"/>
        <v>3.8830378512509346E-4</v>
      </c>
      <c r="AD515" s="13">
        <f t="shared" si="691"/>
        <v>4.0650418555419843E-2</v>
      </c>
      <c r="AE515" s="13">
        <f t="shared" si="692"/>
        <v>2.8128364594026109E-2</v>
      </c>
      <c r="AF515" s="13">
        <f t="shared" si="693"/>
        <v>9.7318173201069256E-3</v>
      </c>
      <c r="AG515" s="13">
        <f t="shared" si="694"/>
        <v>2.2446682016260856E-3</v>
      </c>
      <c r="AH515" s="13">
        <f t="shared" si="695"/>
        <v>7.1530751483734462E-4</v>
      </c>
      <c r="AI515" s="13">
        <f t="shared" si="696"/>
        <v>1.3589870151951152E-3</v>
      </c>
      <c r="AJ515" s="13">
        <f t="shared" si="697"/>
        <v>1.2909452712019163E-3</v>
      </c>
      <c r="AK515" s="13">
        <f t="shared" si="698"/>
        <v>8.1754016023438214E-4</v>
      </c>
      <c r="AL515" s="13">
        <f t="shared" si="699"/>
        <v>2.0418958941708361E-5</v>
      </c>
      <c r="AM515" s="13">
        <f t="shared" si="700"/>
        <v>1.5446053573650502E-2</v>
      </c>
      <c r="AN515" s="13">
        <f t="shared" si="701"/>
        <v>1.0688013602275045E-2</v>
      </c>
      <c r="AO515" s="13">
        <f t="shared" si="702"/>
        <v>3.6978259274358634E-3</v>
      </c>
      <c r="AP515" s="13">
        <f t="shared" si="703"/>
        <v>8.5291287345831246E-4</v>
      </c>
      <c r="AQ515" s="13">
        <f t="shared" si="704"/>
        <v>1.4754487852853353E-4</v>
      </c>
      <c r="AR515" s="13">
        <f t="shared" si="705"/>
        <v>9.8992489077379781E-5</v>
      </c>
      <c r="AS515" s="13">
        <f t="shared" si="706"/>
        <v>1.8807226887389037E-4</v>
      </c>
      <c r="AT515" s="13">
        <f t="shared" si="707"/>
        <v>1.7865586899084952E-4</v>
      </c>
      <c r="AU515" s="13">
        <f t="shared" si="708"/>
        <v>1.1314061952882506E-4</v>
      </c>
      <c r="AV515" s="13">
        <f t="shared" si="709"/>
        <v>5.3737948239564923E-5</v>
      </c>
      <c r="AW515" s="13">
        <f t="shared" si="710"/>
        <v>7.4564665789679884E-7</v>
      </c>
      <c r="AX515" s="13">
        <f t="shared" si="711"/>
        <v>4.8909002555291058E-3</v>
      </c>
      <c r="AY515" s="13">
        <f t="shared" si="712"/>
        <v>3.3842954259617531E-3</v>
      </c>
      <c r="AZ515" s="13">
        <f t="shared" si="713"/>
        <v>1.1708944091875157E-3</v>
      </c>
      <c r="BA515" s="13">
        <f t="shared" si="714"/>
        <v>2.7006974764463636E-4</v>
      </c>
      <c r="BB515" s="13">
        <f t="shared" si="715"/>
        <v>4.6719201163994606E-5</v>
      </c>
      <c r="BC515" s="13">
        <f t="shared" si="716"/>
        <v>6.4655409247060689E-6</v>
      </c>
      <c r="BD515" s="13">
        <f t="shared" si="717"/>
        <v>1.1416433597284707E-5</v>
      </c>
      <c r="BE515" s="13">
        <f t="shared" si="718"/>
        <v>2.1689671500340828E-5</v>
      </c>
      <c r="BF515" s="13">
        <f t="shared" si="719"/>
        <v>2.0603713313087002E-5</v>
      </c>
      <c r="BG515" s="13">
        <f t="shared" si="720"/>
        <v>1.3048084577374621E-5</v>
      </c>
      <c r="BH515" s="13">
        <f t="shared" si="721"/>
        <v>6.197396625230449E-6</v>
      </c>
      <c r="BI515" s="13">
        <f t="shared" si="722"/>
        <v>2.3548421810212202E-6</v>
      </c>
      <c r="BJ515" s="14">
        <f t="shared" si="723"/>
        <v>0.65758301368242489</v>
      </c>
      <c r="BK515" s="14">
        <f t="shared" si="724"/>
        <v>0.21420039815586489</v>
      </c>
      <c r="BL515" s="14">
        <f t="shared" si="725"/>
        <v>0.12401212596746404</v>
      </c>
      <c r="BM515" s="14">
        <f t="shared" si="726"/>
        <v>0.47606231288679751</v>
      </c>
      <c r="BN515" s="14">
        <f t="shared" si="727"/>
        <v>0.52048465423191737</v>
      </c>
    </row>
    <row r="516" spans="1:66" x14ac:dyDescent="0.25">
      <c r="A516" t="s">
        <v>69</v>
      </c>
      <c r="B516" t="s">
        <v>351</v>
      </c>
      <c r="C516" t="s">
        <v>381</v>
      </c>
      <c r="D516" s="22" t="s">
        <v>494</v>
      </c>
      <c r="E516" s="10">
        <f>VLOOKUP(A516,home!$A$2:$E$405,3,FALSE)</f>
        <v>1.3526</v>
      </c>
      <c r="F516" s="10">
        <f>VLOOKUP(B516,home!$B$2:$E$405,3,FALSE)</f>
        <v>1.1284000000000001</v>
      </c>
      <c r="G516" s="10">
        <f>VLOOKUP(C516,away!$B$2:$E$405,4,FALSE)</f>
        <v>0.7782</v>
      </c>
      <c r="H516" s="10">
        <f>VLOOKUP(A516,away!$A$2:$E$405,3,FALSE)</f>
        <v>1.3421000000000001</v>
      </c>
      <c r="I516" s="10">
        <f>VLOOKUP(C516,away!$B$2:$E$405,3,FALSE)</f>
        <v>0.90200000000000002</v>
      </c>
      <c r="J516" s="10">
        <f>VLOOKUP(B516,home!$B$2:$E$405,4,FALSE)</f>
        <v>1.0588</v>
      </c>
      <c r="K516" s="12">
        <f t="shared" si="672"/>
        <v>1.1877463022880002</v>
      </c>
      <c r="L516" s="12">
        <f t="shared" si="673"/>
        <v>1.2817559629600002</v>
      </c>
      <c r="M516" s="13">
        <f t="shared" si="674"/>
        <v>8.4626970304642904E-2</v>
      </c>
      <c r="N516" s="13">
        <f t="shared" si="675"/>
        <v>0.100515371053176</v>
      </c>
      <c r="O516" s="13">
        <f t="shared" si="676"/>
        <v>0.1084711238152149</v>
      </c>
      <c r="P516" s="13">
        <f t="shared" si="677"/>
        <v>0.12883617621654531</v>
      </c>
      <c r="Q516" s="13">
        <f t="shared" si="678"/>
        <v>5.9693380145758049E-2</v>
      </c>
      <c r="R516" s="13">
        <f t="shared" si="679"/>
        <v>6.9516754879562104E-2</v>
      </c>
      <c r="S516" s="13">
        <f t="shared" si="680"/>
        <v>4.9035077831417015E-2</v>
      </c>
      <c r="T516" s="13">
        <f t="shared" si="681"/>
        <v>7.651234595106346E-2</v>
      </c>
      <c r="U516" s="13">
        <f t="shared" si="682"/>
        <v>8.2568268555261171E-2</v>
      </c>
      <c r="V516" s="13">
        <f t="shared" si="683"/>
        <v>8.2945607654372859E-3</v>
      </c>
      <c r="W516" s="13">
        <f t="shared" si="684"/>
        <v>2.363353051306535E-2</v>
      </c>
      <c r="X516" s="13">
        <f t="shared" si="685"/>
        <v>3.0292418660918623E-2</v>
      </c>
      <c r="Y516" s="13">
        <f t="shared" si="686"/>
        <v>1.9413744125556617E-2</v>
      </c>
      <c r="Z516" s="13">
        <f t="shared" si="687"/>
        <v>2.9701171697502457E-2</v>
      </c>
      <c r="AA516" s="13">
        <f t="shared" si="688"/>
        <v>3.5277456857329546E-2</v>
      </c>
      <c r="AB516" s="13">
        <f t="shared" si="689"/>
        <v>2.0950334468208813E-2</v>
      </c>
      <c r="AC516" s="13">
        <f t="shared" si="690"/>
        <v>7.8922792622124411E-4</v>
      </c>
      <c r="AD516" s="13">
        <f t="shared" si="691"/>
        <v>7.0176596192259967E-3</v>
      </c>
      <c r="AE516" s="13">
        <f t="shared" si="692"/>
        <v>8.9949270629665259E-3</v>
      </c>
      <c r="AF516" s="13">
        <f t="shared" si="693"/>
        <v>5.7646506996738133E-3</v>
      </c>
      <c r="AG516" s="13">
        <f t="shared" si="694"/>
        <v>2.4629584695628147E-3</v>
      </c>
      <c r="AH516" s="13">
        <f t="shared" si="695"/>
        <v>9.5174134825431484E-3</v>
      </c>
      <c r="AI516" s="13">
        <f t="shared" si="696"/>
        <v>1.1304272671236583E-2</v>
      </c>
      <c r="AJ516" s="13">
        <f t="shared" si="697"/>
        <v>6.7133040326582735E-3</v>
      </c>
      <c r="AK516" s="13">
        <f t="shared" si="698"/>
        <v>2.6579006803083283E-3</v>
      </c>
      <c r="AL516" s="13">
        <f t="shared" si="699"/>
        <v>4.8060852379152372E-5</v>
      </c>
      <c r="AM516" s="13">
        <f t="shared" si="700"/>
        <v>1.6670398526902987E-3</v>
      </c>
      <c r="AN516" s="13">
        <f t="shared" si="701"/>
        <v>2.1367382716777506E-3</v>
      </c>
      <c r="AO516" s="13">
        <f t="shared" si="702"/>
        <v>1.3693885105039011E-3</v>
      </c>
      <c r="AP516" s="13">
        <f t="shared" si="703"/>
        <v>5.8507396298242912E-4</v>
      </c>
      <c r="AQ516" s="13">
        <f t="shared" si="704"/>
        <v>1.8748051020634187E-4</v>
      </c>
      <c r="AR516" s="13">
        <f t="shared" si="705"/>
        <v>2.4398002966411164E-3</v>
      </c>
      <c r="AS516" s="13">
        <f t="shared" si="706"/>
        <v>2.8978637806566518E-3</v>
      </c>
      <c r="AT516" s="13">
        <f t="shared" si="707"/>
        <v>1.7209634950046315E-3</v>
      </c>
      <c r="AU516" s="13">
        <f t="shared" si="708"/>
        <v>6.8135600918812816E-4</v>
      </c>
      <c r="AV516" s="13">
        <f t="shared" si="709"/>
        <v>2.0231952011372695E-4</v>
      </c>
      <c r="AW516" s="13">
        <f t="shared" si="710"/>
        <v>2.0324412549528864E-6</v>
      </c>
      <c r="AX516" s="13">
        <f t="shared" si="711"/>
        <v>3.3000340346660593E-4</v>
      </c>
      <c r="AY516" s="13">
        <f t="shared" si="712"/>
        <v>4.2298383019041694E-4</v>
      </c>
      <c r="AZ516" s="13">
        <f t="shared" si="713"/>
        <v>2.7108102329111356E-4</v>
      </c>
      <c r="BA516" s="13">
        <f t="shared" si="714"/>
        <v>1.1581990601622778E-4</v>
      </c>
      <c r="BB516" s="13">
        <f t="shared" si="715"/>
        <v>3.7113213791441719E-5</v>
      </c>
      <c r="BC516" s="13">
        <f t="shared" si="716"/>
        <v>9.5140166163579485E-6</v>
      </c>
      <c r="BD516" s="13">
        <f t="shared" si="717"/>
        <v>5.2120476310855448E-4</v>
      </c>
      <c r="BE516" s="13">
        <f t="shared" si="718"/>
        <v>6.1905903011707857E-4</v>
      </c>
      <c r="BF516" s="13">
        <f t="shared" si="719"/>
        <v>3.6764253695977797E-4</v>
      </c>
      <c r="BG516" s="13">
        <f t="shared" si="720"/>
        <v>1.4555535461258524E-4</v>
      </c>
      <c r="BH516" s="13">
        <f t="shared" si="721"/>
        <v>4.3220708554829179E-5</v>
      </c>
      <c r="BI516" s="13">
        <f t="shared" si="722"/>
        <v>1.0267047353653139E-5</v>
      </c>
      <c r="BJ516" s="14">
        <f t="shared" si="723"/>
        <v>0.34143322280240007</v>
      </c>
      <c r="BK516" s="14">
        <f t="shared" si="724"/>
        <v>0.2720530577268333</v>
      </c>
      <c r="BL516" s="14">
        <f t="shared" si="725"/>
        <v>0.35662608198463353</v>
      </c>
      <c r="BM516" s="14">
        <f t="shared" si="726"/>
        <v>0.44773280640753466</v>
      </c>
      <c r="BN516" s="14">
        <f t="shared" si="727"/>
        <v>0.55165977641489916</v>
      </c>
    </row>
    <row r="517" spans="1:66" x14ac:dyDescent="0.25">
      <c r="A517" t="s">
        <v>69</v>
      </c>
      <c r="B517" t="s">
        <v>261</v>
      </c>
      <c r="C517" t="s">
        <v>260</v>
      </c>
      <c r="D517" s="22" t="s">
        <v>494</v>
      </c>
      <c r="E517" s="10">
        <f>VLOOKUP(A517,home!$A$2:$E$405,3,FALSE)</f>
        <v>1.3526</v>
      </c>
      <c r="F517" s="10">
        <f>VLOOKUP(B517,home!$B$2:$E$405,3,FALSE)</f>
        <v>1.4785999999999999</v>
      </c>
      <c r="G517" s="10">
        <f>VLOOKUP(C517,away!$B$2:$E$405,4,FALSE)</f>
        <v>0.85609999999999997</v>
      </c>
      <c r="H517" s="10">
        <f>VLOOKUP(A517,away!$A$2:$E$405,3,FALSE)</f>
        <v>1.3421000000000001</v>
      </c>
      <c r="I517" s="10">
        <f>VLOOKUP(C517,away!$B$2:$E$405,3,FALSE)</f>
        <v>1.5294000000000001</v>
      </c>
      <c r="J517" s="10">
        <f>VLOOKUP(B517,home!$B$2:$E$405,4,FALSE)</f>
        <v>1.0980000000000001</v>
      </c>
      <c r="K517" s="12">
        <f t="shared" si="672"/>
        <v>1.7121609275959997</v>
      </c>
      <c r="L517" s="12">
        <f t="shared" si="673"/>
        <v>2.25376329852</v>
      </c>
      <c r="M517" s="13">
        <f t="shared" si="674"/>
        <v>1.8950513956319012E-2</v>
      </c>
      <c r="N517" s="13">
        <f t="shared" si="675"/>
        <v>3.2446329553872097E-2</v>
      </c>
      <c r="O517" s="13">
        <f t="shared" si="676"/>
        <v>4.2709972842842829E-2</v>
      </c>
      <c r="P517" s="13">
        <f t="shared" si="677"/>
        <v>7.312634672020174E-2</v>
      </c>
      <c r="Q517" s="13">
        <f t="shared" si="678"/>
        <v>2.7776668853021581E-2</v>
      </c>
      <c r="R517" s="13">
        <f t="shared" si="679"/>
        <v>4.8129084636992552E-2</v>
      </c>
      <c r="S517" s="13">
        <f t="shared" si="680"/>
        <v>7.0545086494343601E-2</v>
      </c>
      <c r="T517" s="13">
        <f t="shared" si="681"/>
        <v>6.2602036816083659E-2</v>
      </c>
      <c r="U517" s="13">
        <f t="shared" si="682"/>
        <v>8.2404738196419539E-2</v>
      </c>
      <c r="V517" s="13">
        <f t="shared" si="683"/>
        <v>3.0246640547192314E-2</v>
      </c>
      <c r="W517" s="13">
        <f t="shared" si="684"/>
        <v>1.5852709036305448E-2</v>
      </c>
      <c r="X517" s="13">
        <f t="shared" si="685"/>
        <v>3.5728253808141576E-2</v>
      </c>
      <c r="Y517" s="13">
        <f t="shared" si="686"/>
        <v>4.0261513576498466E-2</v>
      </c>
      <c r="Z517" s="13">
        <f t="shared" si="687"/>
        <v>3.6157188182072197E-2</v>
      </c>
      <c r="AA517" s="13">
        <f t="shared" si="688"/>
        <v>6.1906924857079847E-2</v>
      </c>
      <c r="AB517" s="13">
        <f t="shared" si="689"/>
        <v>5.299730894395685E-2</v>
      </c>
      <c r="AC517" s="13">
        <f t="shared" si="690"/>
        <v>7.2947438552114037E-3</v>
      </c>
      <c r="AD517" s="13">
        <f t="shared" si="691"/>
        <v>6.7855972521275541E-3</v>
      </c>
      <c r="AE517" s="13">
        <f t="shared" si="692"/>
        <v>1.5293130045383243E-2</v>
      </c>
      <c r="AF517" s="13">
        <f t="shared" si="693"/>
        <v>1.723354760788913E-2</v>
      </c>
      <c r="AG517" s="13">
        <f t="shared" si="694"/>
        <v>1.2946779033985887E-2</v>
      </c>
      <c r="AH517" s="13">
        <f t="shared" si="695"/>
        <v>2.0372435925608848E-2</v>
      </c>
      <c r="AI517" s="13">
        <f t="shared" si="696"/>
        <v>3.4880888791780515E-2</v>
      </c>
      <c r="AJ517" s="13">
        <f t="shared" si="697"/>
        <v>2.9860847454553922E-2</v>
      </c>
      <c r="AK517" s="13">
        <f t="shared" si="698"/>
        <v>1.704219209219723E-2</v>
      </c>
      <c r="AL517" s="13">
        <f t="shared" si="699"/>
        <v>1.1259598966462346E-3</v>
      </c>
      <c r="AM517" s="13">
        <f t="shared" si="700"/>
        <v>2.3236068970991148E-3</v>
      </c>
      <c r="AN517" s="13">
        <f t="shared" si="701"/>
        <v>5.2368599448699227E-3</v>
      </c>
      <c r="AO517" s="13">
        <f t="shared" si="702"/>
        <v>5.9013213716186518E-3</v>
      </c>
      <c r="AP517" s="13">
        <f t="shared" si="703"/>
        <v>4.4333938400419413E-3</v>
      </c>
      <c r="AQ517" s="13">
        <f t="shared" si="704"/>
        <v>2.4979550811427939E-3</v>
      </c>
      <c r="AR517" s="13">
        <f t="shared" si="705"/>
        <v>9.1829296781175043E-3</v>
      </c>
      <c r="AS517" s="13">
        <f t="shared" si="706"/>
        <v>1.57226533957345E-2</v>
      </c>
      <c r="AT517" s="13">
        <f t="shared" si="707"/>
        <v>1.345985641115559E-2</v>
      </c>
      <c r="AU517" s="13">
        <f t="shared" si="708"/>
        <v>7.6818134127443743E-3</v>
      </c>
      <c r="AV517" s="13">
        <f t="shared" si="709"/>
        <v>3.288125194595949E-3</v>
      </c>
      <c r="AW517" s="13">
        <f t="shared" si="710"/>
        <v>1.2069056101853086E-4</v>
      </c>
      <c r="AX517" s="13">
        <f t="shared" si="711"/>
        <v>6.6306482338428024E-4</v>
      </c>
      <c r="AY517" s="13">
        <f t="shared" si="712"/>
        <v>1.4943911634831366E-3</v>
      </c>
      <c r="AZ517" s="13">
        <f t="shared" si="713"/>
        <v>1.6840019789454476E-3</v>
      </c>
      <c r="BA517" s="13">
        <f t="shared" si="714"/>
        <v>1.2651139515941E-3</v>
      </c>
      <c r="BB517" s="13">
        <f t="shared" si="715"/>
        <v>7.1281684813709757E-4</v>
      </c>
      <c r="BC517" s="13">
        <f t="shared" si="716"/>
        <v>3.2130409017961878E-4</v>
      </c>
      <c r="BD517" s="13">
        <f t="shared" si="717"/>
        <v>3.4493583135718846E-3</v>
      </c>
      <c r="BE517" s="13">
        <f t="shared" si="718"/>
        <v>5.9058565297762109E-3</v>
      </c>
      <c r="BF517" s="13">
        <f t="shared" si="719"/>
        <v>5.0558883971352653E-3</v>
      </c>
      <c r="BG517" s="13">
        <f t="shared" si="720"/>
        <v>2.8854981892869895E-3</v>
      </c>
      <c r="BH517" s="13">
        <f t="shared" si="721"/>
        <v>1.235109314086547E-3</v>
      </c>
      <c r="BI517" s="13">
        <f t="shared" si="722"/>
        <v>4.2294118177777602E-4</v>
      </c>
      <c r="BJ517" s="14">
        <f t="shared" si="723"/>
        <v>0.29346039557380482</v>
      </c>
      <c r="BK517" s="14">
        <f t="shared" si="724"/>
        <v>0.20278368263339744</v>
      </c>
      <c r="BL517" s="14">
        <f t="shared" si="725"/>
        <v>0.45859442375941473</v>
      </c>
      <c r="BM517" s="14">
        <f t="shared" si="726"/>
        <v>0.74648307298297467</v>
      </c>
      <c r="BN517" s="14">
        <f t="shared" si="727"/>
        <v>0.24313891656324982</v>
      </c>
    </row>
    <row r="518" spans="1:66" x14ac:dyDescent="0.25">
      <c r="A518" t="s">
        <v>24</v>
      </c>
      <c r="B518" t="s">
        <v>288</v>
      </c>
      <c r="C518" t="s">
        <v>181</v>
      </c>
      <c r="D518" s="22" t="s">
        <v>494</v>
      </c>
      <c r="E518" s="10">
        <f>VLOOKUP(A518,home!$A$2:$E$405,3,FALSE)</f>
        <v>1.6263000000000001</v>
      </c>
      <c r="F518" s="10">
        <f>VLOOKUP(B518,home!$B$2:$E$405,3,FALSE)</f>
        <v>0.74429999999999996</v>
      </c>
      <c r="G518" s="10">
        <f>VLOOKUP(C518,away!$B$2:$E$405,4,FALSE)</f>
        <v>0.80910000000000004</v>
      </c>
      <c r="H518" s="10">
        <f>VLOOKUP(A518,away!$A$2:$E$405,3,FALSE)</f>
        <v>1.4262999999999999</v>
      </c>
      <c r="I518" s="10">
        <f>VLOOKUP(C518,away!$B$2:$E$405,3,FALSE)</f>
        <v>0.84870000000000001</v>
      </c>
      <c r="J518" s="10">
        <f>VLOOKUP(B518,home!$B$2:$E$405,4,FALSE)</f>
        <v>1.2915000000000001</v>
      </c>
      <c r="K518" s="12">
        <f t="shared" si="672"/>
        <v>0.97937921331900002</v>
      </c>
      <c r="L518" s="12">
        <f t="shared" si="673"/>
        <v>1.5633617961149999</v>
      </c>
      <c r="M518" s="13">
        <f t="shared" si="674"/>
        <v>7.8650522241182685E-2</v>
      </c>
      <c r="N518" s="13">
        <f t="shared" si="675"/>
        <v>7.7028686599697999E-2</v>
      </c>
      <c r="O518" s="13">
        <f t="shared" si="676"/>
        <v>0.12295922171635809</v>
      </c>
      <c r="P518" s="13">
        <f t="shared" si="677"/>
        <v>0.12042370583488328</v>
      </c>
      <c r="Q518" s="13">
        <f t="shared" si="678"/>
        <v>3.7720147242504005E-2</v>
      </c>
      <c r="R518" s="13">
        <f t="shared" si="679"/>
        <v>9.6114874855694074E-2</v>
      </c>
      <c r="S518" s="13">
        <f t="shared" si="680"/>
        <v>4.6095907928418986E-2</v>
      </c>
      <c r="T518" s="13">
        <f t="shared" si="681"/>
        <v>5.8970237142763324E-2</v>
      </c>
      <c r="U518" s="13">
        <f t="shared" si="682"/>
        <v>9.4132910524423782E-2</v>
      </c>
      <c r="V518" s="13">
        <f t="shared" si="683"/>
        <v>7.8420614502179489E-3</v>
      </c>
      <c r="W518" s="13">
        <f t="shared" si="684"/>
        <v>1.2314109377546812E-2</v>
      </c>
      <c r="X518" s="13">
        <f t="shared" si="685"/>
        <v>1.9251408154038144E-2</v>
      </c>
      <c r="Y518" s="13">
        <f t="shared" si="686"/>
        <v>1.5048458014720018E-2</v>
      </c>
      <c r="Z518" s="13">
        <f t="shared" si="687"/>
        <v>5.0087441129255429E-2</v>
      </c>
      <c r="AA518" s="13">
        <f t="shared" si="688"/>
        <v>4.9054598690331901E-2</v>
      </c>
      <c r="AB518" s="13">
        <f t="shared" si="689"/>
        <v>2.4021527137508252E-2</v>
      </c>
      <c r="AC518" s="13">
        <f t="shared" si="690"/>
        <v>7.5044805354582036E-4</v>
      </c>
      <c r="AD518" s="13">
        <f t="shared" si="691"/>
        <v>3.0150456887264782E-3</v>
      </c>
      <c r="AE518" s="13">
        <f t="shared" si="692"/>
        <v>4.7136072432962138E-3</v>
      </c>
      <c r="AF518" s="13">
        <f t="shared" si="693"/>
        <v>3.6845367430301222E-3</v>
      </c>
      <c r="AG518" s="13">
        <f t="shared" si="694"/>
        <v>1.9200879934784274E-3</v>
      </c>
      <c r="AH518" s="13">
        <f t="shared" si="695"/>
        <v>1.9576197981659278E-2</v>
      </c>
      <c r="AI518" s="13">
        <f t="shared" si="696"/>
        <v>1.9172521379054456E-2</v>
      </c>
      <c r="AJ518" s="13">
        <f t="shared" si="697"/>
        <v>9.3885844527800306E-3</v>
      </c>
      <c r="AK518" s="13">
        <f t="shared" si="698"/>
        <v>3.0649948185142344E-3</v>
      </c>
      <c r="AL518" s="13">
        <f t="shared" si="699"/>
        <v>4.5961162402678866E-5</v>
      </c>
      <c r="AM518" s="13">
        <f t="shared" si="700"/>
        <v>5.9057461494915634E-4</v>
      </c>
      <c r="AN518" s="13">
        <f t="shared" si="701"/>
        <v>9.2328179076683751E-4</v>
      </c>
      <c r="AO518" s="13">
        <f t="shared" si="702"/>
        <v>7.2171173936675856E-4</v>
      </c>
      <c r="AP518" s="13">
        <f t="shared" si="703"/>
        <v>3.7609885371123203E-4</v>
      </c>
      <c r="AQ518" s="13">
        <f t="shared" si="704"/>
        <v>1.4699464486369612E-4</v>
      </c>
      <c r="AR518" s="13">
        <f t="shared" si="705"/>
        <v>6.1209360075419328E-3</v>
      </c>
      <c r="AS518" s="13">
        <f t="shared" si="706"/>
        <v>5.9947174918423577E-3</v>
      </c>
      <c r="AT518" s="13">
        <f t="shared" si="707"/>
        <v>2.9355508506151082E-3</v>
      </c>
      <c r="AU518" s="13">
        <f t="shared" si="708"/>
        <v>9.583391609111156E-4</v>
      </c>
      <c r="AV518" s="13">
        <f t="shared" si="709"/>
        <v>2.3464436337647968E-4</v>
      </c>
      <c r="AW518" s="13">
        <f t="shared" si="710"/>
        <v>1.9547844704835619E-6</v>
      </c>
      <c r="AX518" s="13">
        <f t="shared" si="711"/>
        <v>9.6399416965845989E-5</v>
      </c>
      <c r="AY518" s="13">
        <f t="shared" si="712"/>
        <v>1.5070716565216379E-4</v>
      </c>
      <c r="AZ518" s="13">
        <f t="shared" si="713"/>
        <v>1.1780491259068382E-4</v>
      </c>
      <c r="BA518" s="13">
        <f t="shared" si="714"/>
        <v>6.1390566579647328E-5</v>
      </c>
      <c r="BB518" s="13">
        <f t="shared" si="715"/>
        <v>2.3993916608118741E-5</v>
      </c>
      <c r="BC518" s="13">
        <f t="shared" si="716"/>
        <v>7.5022345128604023E-6</v>
      </c>
      <c r="BD518" s="13">
        <f t="shared" si="717"/>
        <v>1.5948729184426208E-3</v>
      </c>
      <c r="BE518" s="13">
        <f t="shared" si="718"/>
        <v>1.5619853842081114E-3</v>
      </c>
      <c r="BF518" s="13">
        <f t="shared" si="719"/>
        <v>7.6488800840075798E-4</v>
      </c>
      <c r="BG518" s="13">
        <f t="shared" si="720"/>
        <v>2.4970513864822373E-4</v>
      </c>
      <c r="BH518" s="13">
        <f t="shared" si="721"/>
        <v>6.1139005562752284E-5</v>
      </c>
      <c r="BI518" s="13">
        <f t="shared" si="722"/>
        <v>1.1975654234230863E-5</v>
      </c>
      <c r="BJ518" s="14">
        <f t="shared" si="723"/>
        <v>0.23688278405636856</v>
      </c>
      <c r="BK518" s="14">
        <f t="shared" si="724"/>
        <v>0.25395931383630355</v>
      </c>
      <c r="BL518" s="14">
        <f t="shared" si="725"/>
        <v>0.45797418554010783</v>
      </c>
      <c r="BM518" s="14">
        <f t="shared" si="726"/>
        <v>0.46585781369053347</v>
      </c>
      <c r="BN518" s="14">
        <f t="shared" si="727"/>
        <v>0.53289715849032016</v>
      </c>
    </row>
    <row r="519" spans="1:66" x14ac:dyDescent="0.25">
      <c r="A519" t="s">
        <v>196</v>
      </c>
      <c r="B519" t="s">
        <v>306</v>
      </c>
      <c r="C519" t="s">
        <v>304</v>
      </c>
      <c r="D519" s="22" t="s">
        <v>494</v>
      </c>
      <c r="E519" s="10">
        <f>VLOOKUP(A519,home!$A$2:$E$405,3,FALSE)</f>
        <v>1.6077999999999999</v>
      </c>
      <c r="F519" s="10">
        <f>VLOOKUP(B519,home!$B$2:$E$405,3,FALSE)</f>
        <v>1.4269000000000001</v>
      </c>
      <c r="G519" s="10">
        <f>VLOOKUP(C519,away!$B$2:$E$405,4,FALSE)</f>
        <v>0.95120000000000005</v>
      </c>
      <c r="H519" s="10">
        <f>VLOOKUP(A519,away!$A$2:$E$405,3,FALSE)</f>
        <v>1.3987000000000001</v>
      </c>
      <c r="I519" s="10">
        <f>VLOOKUP(C519,away!$B$2:$E$405,3,FALSE)</f>
        <v>1.0934999999999999</v>
      </c>
      <c r="J519" s="10">
        <f>VLOOKUP(B519,home!$B$2:$E$405,4,FALSE)</f>
        <v>0.75700000000000001</v>
      </c>
      <c r="K519" s="12">
        <f t="shared" si="672"/>
        <v>2.182214332784</v>
      </c>
      <c r="L519" s="12">
        <f t="shared" si="673"/>
        <v>1.1578151866499999</v>
      </c>
      <c r="M519" s="13">
        <f t="shared" si="674"/>
        <v>3.543591165810369E-2</v>
      </c>
      <c r="N519" s="13">
        <f t="shared" si="675"/>
        <v>7.7328754315581519E-2</v>
      </c>
      <c r="O519" s="13">
        <f t="shared" si="676"/>
        <v>4.102823667054023E-2</v>
      </c>
      <c r="P519" s="13">
        <f t="shared" si="677"/>
        <v>8.9532406111307E-2</v>
      </c>
      <c r="Q519" s="13">
        <f t="shared" si="678"/>
        <v>8.4373958001897315E-2</v>
      </c>
      <c r="R519" s="13">
        <f t="shared" si="679"/>
        <v>2.3751557749310957E-2</v>
      </c>
      <c r="S519" s="13">
        <f t="shared" si="680"/>
        <v>5.6553164353589078E-2</v>
      </c>
      <c r="T519" s="13">
        <f t="shared" si="681"/>
        <v>9.7689449932365988E-2</v>
      </c>
      <c r="U519" s="13">
        <f t="shared" si="682"/>
        <v>5.1830989746493257E-2</v>
      </c>
      <c r="V519" s="13">
        <f t="shared" si="683"/>
        <v>1.5876363963571005E-2</v>
      </c>
      <c r="W519" s="13">
        <f t="shared" si="684"/>
        <v>6.1374020155151851E-2</v>
      </c>
      <c r="X519" s="13">
        <f t="shared" si="685"/>
        <v>7.1059772601397994E-2</v>
      </c>
      <c r="Y519" s="13">
        <f t="shared" si="686"/>
        <v>4.1137041938897091E-2</v>
      </c>
      <c r="Z519" s="13">
        <f t="shared" si="687"/>
        <v>9.1666380895822405E-3</v>
      </c>
      <c r="AA519" s="13">
        <f t="shared" si="688"/>
        <v>2.0003569022530109E-2</v>
      </c>
      <c r="AB519" s="13">
        <f t="shared" si="689"/>
        <v>2.1826037513899624E-2</v>
      </c>
      <c r="AC519" s="13">
        <f t="shared" si="690"/>
        <v>2.5070772125039549E-3</v>
      </c>
      <c r="AD519" s="13">
        <f t="shared" si="691"/>
        <v>3.3482816610786635E-2</v>
      </c>
      <c r="AE519" s="13">
        <f t="shared" si="692"/>
        <v>3.8766913563785643E-2</v>
      </c>
      <c r="AF519" s="13">
        <f t="shared" si="693"/>
        <v>2.2442460631849449E-2</v>
      </c>
      <c r="AG519" s="13">
        <f t="shared" si="694"/>
        <v>8.6614072484500152E-3</v>
      </c>
      <c r="AH519" s="13">
        <f t="shared" si="695"/>
        <v>2.6533181976606656E-3</v>
      </c>
      <c r="AI519" s="13">
        <f t="shared" si="696"/>
        <v>5.7901090003717156E-3</v>
      </c>
      <c r="AJ519" s="13">
        <f t="shared" si="697"/>
        <v>6.3176294244963998E-3</v>
      </c>
      <c r="AK519" s="13">
        <f t="shared" si="698"/>
        <v>4.595473826451325E-3</v>
      </c>
      <c r="AL519" s="13">
        <f t="shared" si="699"/>
        <v>2.5337534116013125E-4</v>
      </c>
      <c r="AM519" s="13">
        <f t="shared" si="700"/>
        <v>1.4613336462007352E-2</v>
      </c>
      <c r="AN519" s="13">
        <f t="shared" si="701"/>
        <v>1.6919542883338291E-2</v>
      </c>
      <c r="AO519" s="13">
        <f t="shared" si="702"/>
        <v>9.7948518507525017E-3</v>
      </c>
      <c r="AP519" s="13">
        <f t="shared" si="703"/>
        <v>3.7802094079293688E-3</v>
      </c>
      <c r="AQ519" s="13">
        <f t="shared" si="704"/>
        <v>1.0941959653044573E-3</v>
      </c>
      <c r="AR519" s="13">
        <f t="shared" si="705"/>
        <v>6.1441042085326459E-4</v>
      </c>
      <c r="AS519" s="13">
        <f t="shared" si="706"/>
        <v>1.3407752265978436E-3</v>
      </c>
      <c r="AT519" s="13">
        <f t="shared" si="707"/>
        <v>1.4629294582617651E-3</v>
      </c>
      <c r="AU519" s="13">
        <f t="shared" si="708"/>
        <v>1.0641418772235852E-3</v>
      </c>
      <c r="AV519" s="13">
        <f t="shared" si="709"/>
        <v>5.8054641414824525E-4</v>
      </c>
      <c r="AW519" s="13">
        <f t="shared" si="710"/>
        <v>1.7782732326440175E-5</v>
      </c>
      <c r="AX519" s="13">
        <f t="shared" si="711"/>
        <v>5.3149053795312397E-3</v>
      </c>
      <c r="AY519" s="13">
        <f t="shared" si="712"/>
        <v>6.1536781640290509E-3</v>
      </c>
      <c r="AZ519" s="13">
        <f t="shared" si="713"/>
        <v>3.5624110160346624E-3</v>
      </c>
      <c r="BA519" s="13">
        <f t="shared" si="714"/>
        <v>1.3748711918180631E-3</v>
      </c>
      <c r="BB519" s="13">
        <f t="shared" si="715"/>
        <v>3.979616863936347E-4</v>
      </c>
      <c r="BC519" s="13">
        <f t="shared" si="716"/>
        <v>9.2153216842278925E-5</v>
      </c>
      <c r="BD519" s="13">
        <f t="shared" si="717"/>
        <v>1.1856228601665455E-4</v>
      </c>
      <c r="BE519" s="13">
        <f t="shared" si="718"/>
        <v>2.587283198731796E-4</v>
      </c>
      <c r="BF519" s="13">
        <f t="shared" si="719"/>
        <v>2.8230032396218805E-4</v>
      </c>
      <c r="BG519" s="13">
        <f t="shared" si="720"/>
        <v>2.053466043666177E-4</v>
      </c>
      <c r="BH519" s="13">
        <f t="shared" si="721"/>
        <v>1.1202757580933973E-4</v>
      </c>
      <c r="BI519" s="13">
        <f t="shared" si="722"/>
        <v>4.8893636319637438E-5</v>
      </c>
      <c r="BJ519" s="14">
        <f t="shared" si="723"/>
        <v>0.59941471222414444</v>
      </c>
      <c r="BK519" s="14">
        <f t="shared" si="724"/>
        <v>0.20631197680426394</v>
      </c>
      <c r="BL519" s="14">
        <f t="shared" si="725"/>
        <v>0.18388558329518651</v>
      </c>
      <c r="BM519" s="14">
        <f t="shared" si="726"/>
        <v>0.64119219047473375</v>
      </c>
      <c r="BN519" s="14">
        <f t="shared" si="727"/>
        <v>0.35145082450674076</v>
      </c>
    </row>
    <row r="520" spans="1:66" x14ac:dyDescent="0.25">
      <c r="A520" t="s">
        <v>196</v>
      </c>
      <c r="B520" t="s">
        <v>206</v>
      </c>
      <c r="C520" t="s">
        <v>301</v>
      </c>
      <c r="D520" s="22" t="s">
        <v>494</v>
      </c>
      <c r="E520" s="10">
        <f>VLOOKUP(A520,home!$A$2:$E$405,3,FALSE)</f>
        <v>1.6077999999999999</v>
      </c>
      <c r="F520" s="10">
        <f>VLOOKUP(B520,home!$B$2:$E$405,3,FALSE)</f>
        <v>0.622</v>
      </c>
      <c r="G520" s="10">
        <f>VLOOKUP(C520,away!$B$2:$E$405,4,FALSE)</f>
        <v>1.2805</v>
      </c>
      <c r="H520" s="10">
        <f>VLOOKUP(A520,away!$A$2:$E$405,3,FALSE)</f>
        <v>1.3987000000000001</v>
      </c>
      <c r="I520" s="10">
        <f>VLOOKUP(C520,away!$B$2:$E$405,3,FALSE)</f>
        <v>0.75700000000000001</v>
      </c>
      <c r="J520" s="10">
        <f>VLOOKUP(B520,home!$B$2:$E$405,4,FALSE)</f>
        <v>1.5981000000000001</v>
      </c>
      <c r="K520" s="12">
        <f t="shared" si="672"/>
        <v>1.2805660738</v>
      </c>
      <c r="L520" s="12">
        <f t="shared" si="673"/>
        <v>1.6920936897900003</v>
      </c>
      <c r="M520" s="13">
        <f t="shared" si="674"/>
        <v>5.1167036962861477E-2</v>
      </c>
      <c r="N520" s="13">
        <f t="shared" si="675"/>
        <v>6.5522771631511004E-2</v>
      </c>
      <c r="O520" s="13">
        <f t="shared" si="676"/>
        <v>8.6579420370109586E-2</v>
      </c>
      <c r="P520" s="13">
        <f t="shared" si="677"/>
        <v>0.11087066841523099</v>
      </c>
      <c r="Q520" s="13">
        <f t="shared" si="678"/>
        <v>4.1953119206329041E-2</v>
      </c>
      <c r="R520" s="13">
        <f t="shared" si="679"/>
        <v>7.3250245436969147E-2</v>
      </c>
      <c r="S520" s="13">
        <f t="shared" si="680"/>
        <v>6.0059688055428238E-2</v>
      </c>
      <c r="T520" s="13">
        <f t="shared" si="681"/>
        <v>7.0988608276037021E-2</v>
      </c>
      <c r="U520" s="13">
        <f t="shared" si="682"/>
        <v>9.380177920410597E-2</v>
      </c>
      <c r="V520" s="13">
        <f t="shared" si="683"/>
        <v>1.4459955633695242E-2</v>
      </c>
      <c r="W520" s="13">
        <f t="shared" si="684"/>
        <v>1.7907913715237384E-2</v>
      </c>
      <c r="X520" s="13">
        <f t="shared" si="685"/>
        <v>3.0301867794856972E-2</v>
      </c>
      <c r="Y520" s="13">
        <f t="shared" si="686"/>
        <v>2.5636799642264167E-2</v>
      </c>
      <c r="Z520" s="13">
        <f t="shared" si="687"/>
        <v>4.1315426026488078E-2</v>
      </c>
      <c r="AA520" s="13">
        <f t="shared" si="688"/>
        <v>5.2907132894114188E-2</v>
      </c>
      <c r="AB520" s="13">
        <f t="shared" si="689"/>
        <v>3.3875539723115321E-2</v>
      </c>
      <c r="AC520" s="13">
        <f t="shared" si="690"/>
        <v>1.9582736287890971E-3</v>
      </c>
      <c r="AD520" s="13">
        <f t="shared" si="691"/>
        <v>5.7330666890676781E-3</v>
      </c>
      <c r="AE520" s="13">
        <f t="shared" si="692"/>
        <v>9.7008859677166666E-3</v>
      </c>
      <c r="AF520" s="13">
        <f t="shared" si="693"/>
        <v>8.2074039656728683E-3</v>
      </c>
      <c r="AG520" s="13">
        <f t="shared" si="694"/>
        <v>4.6292321532908276E-3</v>
      </c>
      <c r="AH520" s="13">
        <f t="shared" si="695"/>
        <v>1.7477392917601517E-2</v>
      </c>
      <c r="AI520" s="13">
        <f t="shared" si="696"/>
        <v>2.2380956428752905E-2</v>
      </c>
      <c r="AJ520" s="13">
        <f t="shared" si="697"/>
        <v>1.433014675092849E-2</v>
      </c>
      <c r="AK520" s="13">
        <f t="shared" si="698"/>
        <v>6.1168999206047741E-3</v>
      </c>
      <c r="AL520" s="13">
        <f t="shared" si="699"/>
        <v>1.6973045073636394E-4</v>
      </c>
      <c r="AM520" s="13">
        <f t="shared" si="700"/>
        <v>1.4683141401705907E-3</v>
      </c>
      <c r="AN520" s="13">
        <f t="shared" si="701"/>
        <v>2.4845250912120861E-3</v>
      </c>
      <c r="AO520" s="13">
        <f t="shared" si="702"/>
        <v>2.1020246144824485E-3</v>
      </c>
      <c r="AP520" s="13">
        <f t="shared" si="703"/>
        <v>1.1856075286496696E-3</v>
      </c>
      <c r="AQ520" s="13">
        <f t="shared" si="704"/>
        <v>5.0153975444890597E-4</v>
      </c>
      <c r="AR520" s="13">
        <f t="shared" si="705"/>
        <v>5.9146772539707916E-3</v>
      </c>
      <c r="AS520" s="13">
        <f t="shared" si="706"/>
        <v>7.5741350289115434E-3</v>
      </c>
      <c r="AT520" s="13">
        <f t="shared" si="707"/>
        <v>4.8495901782021527E-3</v>
      </c>
      <c r="AU520" s="13">
        <f t="shared" si="708"/>
        <v>2.0700735513464576E-3</v>
      </c>
      <c r="AV520" s="13">
        <f t="shared" si="709"/>
        <v>6.6271649003123915E-4</v>
      </c>
      <c r="AW520" s="13">
        <f t="shared" si="710"/>
        <v>1.0216065329334887E-5</v>
      </c>
      <c r="AX520" s="13">
        <f t="shared" si="711"/>
        <v>3.1337887893054597E-4</v>
      </c>
      <c r="AY520" s="13">
        <f t="shared" si="712"/>
        <v>5.3026642355184122E-4</v>
      </c>
      <c r="AZ520" s="13">
        <f t="shared" si="713"/>
        <v>4.4863023459979125E-4</v>
      </c>
      <c r="BA520" s="13">
        <f t="shared" si="714"/>
        <v>2.5304146300510471E-4</v>
      </c>
      <c r="BB520" s="13">
        <f t="shared" si="715"/>
        <v>1.0704246570154193E-4</v>
      </c>
      <c r="BC520" s="13">
        <f t="shared" si="716"/>
        <v>3.6225176150628311E-5</v>
      </c>
      <c r="BD520" s="13">
        <f t="shared" si="717"/>
        <v>1.6680313430980688E-3</v>
      </c>
      <c r="BE520" s="13">
        <f t="shared" si="718"/>
        <v>2.1360243480064351E-3</v>
      </c>
      <c r="BF520" s="13">
        <f t="shared" si="719"/>
        <v>1.3676601564339029E-3</v>
      </c>
      <c r="BG520" s="13">
        <f t="shared" si="720"/>
        <v>5.8379306560575226E-4</v>
      </c>
      <c r="BH520" s="13">
        <f t="shared" si="721"/>
        <v>1.8689639848360606E-4</v>
      </c>
      <c r="BI520" s="13">
        <f t="shared" si="722"/>
        <v>4.7866637442702273E-5</v>
      </c>
      <c r="BJ520" s="14">
        <f t="shared" si="723"/>
        <v>0.29001226481288683</v>
      </c>
      <c r="BK520" s="14">
        <f t="shared" si="724"/>
        <v>0.23921561957029325</v>
      </c>
      <c r="BL520" s="14">
        <f t="shared" si="725"/>
        <v>0.42778097809783455</v>
      </c>
      <c r="BM520" s="14">
        <f t="shared" si="726"/>
        <v>0.56846097612626911</v>
      </c>
      <c r="BN520" s="14">
        <f t="shared" si="727"/>
        <v>0.42934326202301121</v>
      </c>
    </row>
    <row r="521" spans="1:66" x14ac:dyDescent="0.25">
      <c r="A521" t="s">
        <v>196</v>
      </c>
      <c r="B521" t="s">
        <v>197</v>
      </c>
      <c r="C521" t="s">
        <v>305</v>
      </c>
      <c r="D521" s="22" t="s">
        <v>494</v>
      </c>
      <c r="E521" s="10">
        <f>VLOOKUP(A521,home!$A$2:$E$405,3,FALSE)</f>
        <v>1.6077999999999999</v>
      </c>
      <c r="F521" s="10">
        <f>VLOOKUP(B521,home!$B$2:$E$405,3,FALSE)</f>
        <v>0.95120000000000005</v>
      </c>
      <c r="G521" s="10">
        <f>VLOOKUP(C521,away!$B$2:$E$405,4,FALSE)</f>
        <v>1.1342000000000001</v>
      </c>
      <c r="H521" s="10">
        <f>VLOOKUP(A521,away!$A$2:$E$405,3,FALSE)</f>
        <v>1.3987000000000001</v>
      </c>
      <c r="I521" s="10">
        <f>VLOOKUP(C521,away!$B$2:$E$405,3,FALSE)</f>
        <v>0.88319999999999999</v>
      </c>
      <c r="J521" s="10">
        <f>VLOOKUP(B521,home!$B$2:$E$405,4,FALSE)</f>
        <v>1.7242999999999999</v>
      </c>
      <c r="K521" s="12">
        <f t="shared" si="672"/>
        <v>1.7345767021120002</v>
      </c>
      <c r="L521" s="12">
        <f t="shared" si="673"/>
        <v>2.1300826917119999</v>
      </c>
      <c r="M521" s="13">
        <f t="shared" si="674"/>
        <v>2.0970063754020059E-2</v>
      </c>
      <c r="N521" s="13">
        <f t="shared" si="675"/>
        <v>3.637418402952651E-2</v>
      </c>
      <c r="O521" s="13">
        <f t="shared" si="676"/>
        <v>4.4667969846535295E-2</v>
      </c>
      <c r="P521" s="13">
        <f t="shared" si="677"/>
        <v>7.7480019826441468E-2</v>
      </c>
      <c r="Q521" s="13">
        <f t="shared" si="678"/>
        <v>3.1546906087975536E-2</v>
      </c>
      <c r="R521" s="13">
        <f t="shared" si="679"/>
        <v>4.7573234722009174E-2</v>
      </c>
      <c r="S521" s="13">
        <f t="shared" si="680"/>
        <v>7.1568135685268597E-2</v>
      </c>
      <c r="T521" s="13">
        <f t="shared" si="681"/>
        <v>6.7197518635060613E-2</v>
      </c>
      <c r="U521" s="13">
        <f t="shared" si="682"/>
        <v>8.251942459290279E-2</v>
      </c>
      <c r="V521" s="13">
        <f t="shared" si="683"/>
        <v>2.9381040181217819E-2</v>
      </c>
      <c r="W521" s="13">
        <f t="shared" si="684"/>
        <v>1.8240176107972531E-2</v>
      </c>
      <c r="X521" s="13">
        <f t="shared" si="685"/>
        <v>3.8853083421371046E-2</v>
      </c>
      <c r="Y521" s="13">
        <f t="shared" si="686"/>
        <v>4.1380140257752454E-2</v>
      </c>
      <c r="Z521" s="13">
        <f t="shared" si="687"/>
        <v>3.3778307956701364E-2</v>
      </c>
      <c r="AA521" s="13">
        <f t="shared" si="688"/>
        <v>5.85910660184586E-2</v>
      </c>
      <c r="AB521" s="13">
        <f t="shared" si="689"/>
        <v>5.0815349033762197E-2</v>
      </c>
      <c r="AC521" s="13">
        <f t="shared" si="690"/>
        <v>6.7848016655583203E-3</v>
      </c>
      <c r="AD521" s="13">
        <f t="shared" si="691"/>
        <v>7.9097461298272762E-3</v>
      </c>
      <c r="AE521" s="13">
        <f t="shared" si="692"/>
        <v>1.684841332698106E-2</v>
      </c>
      <c r="AF521" s="13">
        <f t="shared" si="693"/>
        <v>1.7944256805306074E-2</v>
      </c>
      <c r="AG521" s="13">
        <f t="shared" si="694"/>
        <v>1.2740916945539246E-2</v>
      </c>
      <c r="AH521" s="13">
        <f t="shared" si="695"/>
        <v>1.7987647283471832E-2</v>
      </c>
      <c r="AI521" s="13">
        <f t="shared" si="696"/>
        <v>3.1200953903718458E-2</v>
      </c>
      <c r="AJ521" s="13">
        <f t="shared" si="697"/>
        <v>2.706022386253025E-2</v>
      </c>
      <c r="AK521" s="13">
        <f t="shared" si="698"/>
        <v>1.5646011288626725E-2</v>
      </c>
      <c r="AL521" s="13">
        <f t="shared" si="699"/>
        <v>1.0027371852222521E-3</v>
      </c>
      <c r="AM521" s="13">
        <f t="shared" si="700"/>
        <v>2.7440122712837894E-3</v>
      </c>
      <c r="AN521" s="13">
        <f t="shared" si="701"/>
        <v>5.844973044906933E-3</v>
      </c>
      <c r="AO521" s="13">
        <f t="shared" si="702"/>
        <v>6.2251379582397215E-3</v>
      </c>
      <c r="AP521" s="13">
        <f t="shared" si="703"/>
        <v>4.4200195394552711E-3</v>
      </c>
      <c r="AQ521" s="13">
        <f t="shared" si="704"/>
        <v>2.35375177950563E-3</v>
      </c>
      <c r="AR521" s="13">
        <f t="shared" si="705"/>
        <v>7.6630352286287421E-3</v>
      </c>
      <c r="AS521" s="13">
        <f t="shared" si="706"/>
        <v>1.3292122375042924E-2</v>
      </c>
      <c r="AT521" s="13">
        <f t="shared" si="707"/>
        <v>1.152810289668554E-2</v>
      </c>
      <c r="AU521" s="13">
        <f t="shared" si="708"/>
        <v>6.6654595680468677E-3</v>
      </c>
      <c r="AV521" s="13">
        <f t="shared" si="709"/>
        <v>2.8904377189009041E-3</v>
      </c>
      <c r="AW521" s="13">
        <f t="shared" si="710"/>
        <v>1.0291403167108243E-4</v>
      </c>
      <c r="AX521" s="13">
        <f t="shared" si="711"/>
        <v>7.9328329267971639E-4</v>
      </c>
      <c r="AY521" s="13">
        <f t="shared" si="712"/>
        <v>1.6897590113613685E-3</v>
      </c>
      <c r="AZ521" s="13">
        <f t="shared" si="713"/>
        <v>1.7996632116326159E-3</v>
      </c>
      <c r="BA521" s="13">
        <f t="shared" si="714"/>
        <v>1.2778104860031554E-3</v>
      </c>
      <c r="BB521" s="13">
        <f t="shared" si="715"/>
        <v>6.8046049988085516E-4</v>
      </c>
      <c r="BC521" s="13">
        <f t="shared" si="716"/>
        <v>2.8988742663798087E-4</v>
      </c>
      <c r="BD521" s="13">
        <f t="shared" si="717"/>
        <v>2.7204831177468961E-3</v>
      </c>
      <c r="BE521" s="13">
        <f t="shared" si="718"/>
        <v>4.7188866345327842E-3</v>
      </c>
      <c r="BF521" s="13">
        <f t="shared" si="719"/>
        <v>4.0926354080841358E-3</v>
      </c>
      <c r="BG521" s="13">
        <f t="shared" si="720"/>
        <v>2.3663300097004603E-3</v>
      </c>
      <c r="BH521" s="13">
        <f t="shared" si="721"/>
        <v>1.0261452260837208E-3</v>
      </c>
      <c r="BI521" s="13">
        <f t="shared" si="722"/>
        <v>3.5598552042965452E-4</v>
      </c>
      <c r="BJ521" s="14">
        <f t="shared" si="723"/>
        <v>0.3171541002688994</v>
      </c>
      <c r="BK521" s="14">
        <f t="shared" si="724"/>
        <v>0.20887655730908988</v>
      </c>
      <c r="BL521" s="14">
        <f t="shared" si="725"/>
        <v>0.433381504255898</v>
      </c>
      <c r="BM521" s="14">
        <f t="shared" si="726"/>
        <v>0.73299124654439018</v>
      </c>
      <c r="BN521" s="14">
        <f t="shared" si="727"/>
        <v>0.25861237826650801</v>
      </c>
    </row>
    <row r="522" spans="1:66" x14ac:dyDescent="0.25">
      <c r="A522" t="s">
        <v>196</v>
      </c>
      <c r="B522" t="s">
        <v>204</v>
      </c>
      <c r="C522" t="s">
        <v>198</v>
      </c>
      <c r="D522" s="22" t="s">
        <v>494</v>
      </c>
      <c r="E522" s="10">
        <f>VLOOKUP(A522,home!$A$2:$E$405,3,FALSE)</f>
        <v>1.6077999999999999</v>
      </c>
      <c r="F522" s="10">
        <f>VLOOKUP(B522,home!$B$2:$E$405,3,FALSE)</f>
        <v>0.98780000000000001</v>
      </c>
      <c r="G522" s="10">
        <f>VLOOKUP(C522,away!$B$2:$E$405,4,FALSE)</f>
        <v>1.6464000000000001</v>
      </c>
      <c r="H522" s="10">
        <f>VLOOKUP(A522,away!$A$2:$E$405,3,FALSE)</f>
        <v>1.3987000000000001</v>
      </c>
      <c r="I522" s="10">
        <f>VLOOKUP(C522,away!$B$2:$E$405,3,FALSE)</f>
        <v>0.96730000000000005</v>
      </c>
      <c r="J522" s="10">
        <f>VLOOKUP(B522,home!$B$2:$E$405,4,FALSE)</f>
        <v>1.3877999999999999</v>
      </c>
      <c r="K522" s="12">
        <f t="shared" si="672"/>
        <v>2.6147875205759998</v>
      </c>
      <c r="L522" s="12">
        <f t="shared" si="673"/>
        <v>1.8776413713780002</v>
      </c>
      <c r="M522" s="13">
        <f t="shared" si="674"/>
        <v>1.1193423149524774E-2</v>
      </c>
      <c r="N522" s="13">
        <f t="shared" si="675"/>
        <v>2.9268423163903882E-2</v>
      </c>
      <c r="O522" s="13">
        <f t="shared" si="676"/>
        <v>2.1017234392887954E-2</v>
      </c>
      <c r="P522" s="13">
        <f t="shared" si="677"/>
        <v>5.4955602207544113E-2</v>
      </c>
      <c r="Q522" s="13">
        <f t="shared" si="678"/>
        <v>3.8265353817956704E-2</v>
      </c>
      <c r="R522" s="13">
        <f t="shared" si="679"/>
        <v>1.9731414404017506E-2</v>
      </c>
      <c r="S522" s="13">
        <f t="shared" si="680"/>
        <v>6.745296263819997E-2</v>
      </c>
      <c r="T522" s="13">
        <f t="shared" si="681"/>
        <v>7.1848611419012623E-2</v>
      </c>
      <c r="U522" s="13">
        <f t="shared" si="682"/>
        <v>5.1593456146938506E-2</v>
      </c>
      <c r="V522" s="13">
        <f t="shared" si="683"/>
        <v>3.6796589617822263E-2</v>
      </c>
      <c r="W522" s="13">
        <f t="shared" si="684"/>
        <v>3.3351923211206128E-2</v>
      </c>
      <c r="X522" s="13">
        <f t="shared" si="685"/>
        <v>6.2622950836382821E-2</v>
      </c>
      <c r="Y522" s="13">
        <f t="shared" si="686"/>
        <v>5.8791721644081481E-2</v>
      </c>
      <c r="Z522" s="13">
        <f t="shared" si="687"/>
        <v>1.2349506666929019E-2</v>
      </c>
      <c r="AA522" s="13">
        <f t="shared" si="688"/>
        <v>3.2291335917956111E-2</v>
      </c>
      <c r="AB522" s="13">
        <f t="shared" si="689"/>
        <v>4.2217491090499597E-2</v>
      </c>
      <c r="AC522" s="13">
        <f t="shared" si="690"/>
        <v>1.1291109936938404E-2</v>
      </c>
      <c r="AD522" s="13">
        <f t="shared" si="691"/>
        <v>2.1802048149967702E-2</v>
      </c>
      <c r="AE522" s="13">
        <f t="shared" si="692"/>
        <v>4.0936427587154552E-2</v>
      </c>
      <c r="AF522" s="13">
        <f t="shared" si="693"/>
        <v>3.8431965017030542E-2</v>
      </c>
      <c r="AG522" s="13">
        <f t="shared" si="694"/>
        <v>2.4053815833109518E-2</v>
      </c>
      <c r="AH522" s="13">
        <f t="shared" si="695"/>
        <v>5.7969861584835913E-3</v>
      </c>
      <c r="AI522" s="13">
        <f t="shared" si="696"/>
        <v>1.5157887064154697E-2</v>
      </c>
      <c r="AJ522" s="13">
        <f t="shared" si="697"/>
        <v>1.9817326966826046E-2</v>
      </c>
      <c r="AK522" s="13">
        <f t="shared" si="698"/>
        <v>1.7272699748010323E-2</v>
      </c>
      <c r="AL522" s="13">
        <f t="shared" si="699"/>
        <v>2.217408340190837E-3</v>
      </c>
      <c r="AM522" s="13">
        <f t="shared" si="700"/>
        <v>1.1401544685106518E-2</v>
      </c>
      <c r="AN522" s="13">
        <f t="shared" si="701"/>
        <v>2.1408011998370953E-2</v>
      </c>
      <c r="AO522" s="13">
        <f t="shared" si="702"/>
        <v>2.0098284503548964E-2</v>
      </c>
      <c r="AP522" s="13">
        <f t="shared" si="703"/>
        <v>1.2579123492529628E-2</v>
      </c>
      <c r="AQ522" s="13">
        <f t="shared" si="704"/>
        <v>5.9047706713116384E-3</v>
      </c>
      <c r="AR522" s="13">
        <f t="shared" si="705"/>
        <v>2.1769322080948841E-3</v>
      </c>
      <c r="AS522" s="13">
        <f t="shared" si="706"/>
        <v>5.6922151708664577E-3</v>
      </c>
      <c r="AT522" s="13">
        <f t="shared" si="707"/>
        <v>7.4419665966074999E-3</v>
      </c>
      <c r="AU522" s="13">
        <f t="shared" si="708"/>
        <v>6.4863871284509119E-3</v>
      </c>
      <c r="AV522" s="13">
        <f t="shared" si="709"/>
        <v>4.2401310292745596E-3</v>
      </c>
      <c r="AW522" s="13">
        <f t="shared" si="710"/>
        <v>3.0240726840562393E-4</v>
      </c>
      <c r="AX522" s="13">
        <f t="shared" si="711"/>
        <v>4.9687694596510252E-3</v>
      </c>
      <c r="AY522" s="13">
        <f t="shared" si="712"/>
        <v>9.3295671022802767E-3</v>
      </c>
      <c r="AZ522" s="13">
        <f t="shared" si="713"/>
        <v>8.7587905841443082E-3</v>
      </c>
      <c r="BA522" s="13">
        <f t="shared" si="714"/>
        <v>5.4819558546751442E-3</v>
      </c>
      <c r="BB522" s="13">
        <f t="shared" si="715"/>
        <v>2.5732867772014743E-3</v>
      </c>
      <c r="BC522" s="13">
        <f t="shared" si="716"/>
        <v>9.6634194265869059E-4</v>
      </c>
      <c r="BD522" s="13">
        <f t="shared" si="717"/>
        <v>6.8124966276736896E-4</v>
      </c>
      <c r="BE522" s="13">
        <f t="shared" si="718"/>
        <v>1.7813231166007248E-3</v>
      </c>
      <c r="BF522" s="13">
        <f t="shared" si="719"/>
        <v>2.3288907277005614E-3</v>
      </c>
      <c r="BG522" s="13">
        <f t="shared" si="720"/>
        <v>2.0298514705255287E-3</v>
      </c>
      <c r="BH522" s="13">
        <f t="shared" si="721"/>
        <v>1.3269075734382487E-3</v>
      </c>
      <c r="BI522" s="13">
        <f t="shared" si="722"/>
        <v>6.9391627279682272E-4</v>
      </c>
      <c r="BJ522" s="14">
        <f t="shared" si="723"/>
        <v>0.52284368775128442</v>
      </c>
      <c r="BK522" s="14">
        <f t="shared" si="724"/>
        <v>0.19323666299250061</v>
      </c>
      <c r="BL522" s="14">
        <f t="shared" si="725"/>
        <v>0.25977560284689782</v>
      </c>
      <c r="BM522" s="14">
        <f t="shared" si="726"/>
        <v>0.80474684928790252</v>
      </c>
      <c r="BN522" s="14">
        <f t="shared" si="727"/>
        <v>0.17443145113583494</v>
      </c>
    </row>
    <row r="523" spans="1:66" x14ac:dyDescent="0.25">
      <c r="A523" t="s">
        <v>196</v>
      </c>
      <c r="B523" t="s">
        <v>302</v>
      </c>
      <c r="C523" t="s">
        <v>205</v>
      </c>
      <c r="D523" s="22" t="s">
        <v>494</v>
      </c>
      <c r="E523" s="10">
        <f>VLOOKUP(A523,home!$A$2:$E$405,3,FALSE)</f>
        <v>1.6077999999999999</v>
      </c>
      <c r="F523" s="10">
        <f>VLOOKUP(B523,home!$B$2:$E$405,3,FALSE)</f>
        <v>0.622</v>
      </c>
      <c r="G523" s="10">
        <f>VLOOKUP(C523,away!$B$2:$E$405,4,FALSE)</f>
        <v>0.32929999999999998</v>
      </c>
      <c r="H523" s="10">
        <f>VLOOKUP(A523,away!$A$2:$E$405,3,FALSE)</f>
        <v>1.3987000000000001</v>
      </c>
      <c r="I523" s="10">
        <f>VLOOKUP(C523,away!$B$2:$E$405,3,FALSE)</f>
        <v>2.0607000000000002</v>
      </c>
      <c r="J523" s="10">
        <f>VLOOKUP(B523,home!$B$2:$E$405,4,FALSE)</f>
        <v>0.54669999999999996</v>
      </c>
      <c r="K523" s="12">
        <f t="shared" si="672"/>
        <v>0.32931699187999997</v>
      </c>
      <c r="L523" s="12">
        <f t="shared" si="673"/>
        <v>1.5757540059030002</v>
      </c>
      <c r="M523" s="13">
        <f t="shared" si="674"/>
        <v>0.14881207691952916</v>
      </c>
      <c r="N523" s="13">
        <f t="shared" si="675"/>
        <v>4.9006345526554508E-2</v>
      </c>
      <c r="O523" s="13">
        <f t="shared" si="676"/>
        <v>0.23449122633269343</v>
      </c>
      <c r="P523" s="13">
        <f t="shared" si="677"/>
        <v>7.7221945278134821E-2</v>
      </c>
      <c r="Q523" s="13">
        <f t="shared" si="678"/>
        <v>8.0693111459184119E-3</v>
      </c>
      <c r="R523" s="13">
        <f t="shared" si="679"/>
        <v>0.18475024462142445</v>
      </c>
      <c r="S523" s="13">
        <f t="shared" si="680"/>
        <v>1.0018052559947635E-2</v>
      </c>
      <c r="T523" s="13">
        <f t="shared" si="681"/>
        <v>1.2715249363058664E-2</v>
      </c>
      <c r="U523" s="13">
        <f t="shared" si="682"/>
        <v>6.0841394807821636E-2</v>
      </c>
      <c r="V523" s="13">
        <f t="shared" si="683"/>
        <v>5.7762150805071365E-4</v>
      </c>
      <c r="W523" s="13">
        <f t="shared" si="684"/>
        <v>8.8578709103920251E-4</v>
      </c>
      <c r="X523" s="13">
        <f t="shared" si="685"/>
        <v>1.3957825570821887E-3</v>
      </c>
      <c r="Y523" s="13">
        <f t="shared" si="686"/>
        <v>1.0997049778458964E-3</v>
      </c>
      <c r="Z523" s="13">
        <f t="shared" si="687"/>
        <v>9.7040312684589569E-2</v>
      </c>
      <c r="AA523" s="13">
        <f t="shared" si="688"/>
        <v>3.1957023864383635E-2</v>
      </c>
      <c r="AB523" s="13">
        <f t="shared" si="689"/>
        <v>5.2619954842280953E-3</v>
      </c>
      <c r="AC523" s="13">
        <f t="shared" si="690"/>
        <v>1.8733802310231156E-5</v>
      </c>
      <c r="AD523" s="13">
        <f t="shared" si="691"/>
        <v>7.2926185066791427E-5</v>
      </c>
      <c r="AE523" s="13">
        <f t="shared" si="692"/>
        <v>1.1491372825422013E-4</v>
      </c>
      <c r="AF523" s="13">
        <f t="shared" si="693"/>
        <v>9.0537883814918106E-5</v>
      </c>
      <c r="AG523" s="13">
        <f t="shared" si="694"/>
        <v>4.7555144369112525E-5</v>
      </c>
      <c r="AH523" s="13">
        <f t="shared" si="695"/>
        <v>3.8227915361705458E-2</v>
      </c>
      <c r="AI523" s="13">
        <f t="shared" si="696"/>
        <v>1.2589102092760082E-2</v>
      </c>
      <c r="AJ523" s="13">
        <f t="shared" si="697"/>
        <v>2.0729026158289813E-3</v>
      </c>
      <c r="AK523" s="13">
        <f t="shared" si="698"/>
        <v>2.2754735130166116E-4</v>
      </c>
      <c r="AL523" s="13">
        <f t="shared" si="699"/>
        <v>3.8885571300354993E-7</v>
      </c>
      <c r="AM523" s="13">
        <f t="shared" si="700"/>
        <v>4.8031663790959851E-6</v>
      </c>
      <c r="AN523" s="13">
        <f t="shared" si="701"/>
        <v>7.5686086628791068E-6</v>
      </c>
      <c r="AO523" s="13">
        <f t="shared" si="702"/>
        <v>5.9631327098219537E-6</v>
      </c>
      <c r="AP523" s="13">
        <f t="shared" si="703"/>
        <v>3.1321434184110509E-6</v>
      </c>
      <c r="AQ523" s="13">
        <f t="shared" si="704"/>
        <v>1.2338718846559834E-6</v>
      </c>
      <c r="AR523" s="13">
        <f t="shared" si="705"/>
        <v>1.2047558153705637E-2</v>
      </c>
      <c r="AS523" s="13">
        <f t="shared" si="706"/>
        <v>3.9674656106777062E-3</v>
      </c>
      <c r="AT523" s="13">
        <f t="shared" si="707"/>
        <v>6.5327692014786464E-4</v>
      </c>
      <c r="AU523" s="13">
        <f t="shared" si="708"/>
        <v>7.1711730069241937E-5</v>
      </c>
      <c r="AV523" s="13">
        <f t="shared" si="709"/>
        <v>5.903972807228321E-6</v>
      </c>
      <c r="AW523" s="13">
        <f t="shared" si="710"/>
        <v>5.6051668229723274E-9</v>
      </c>
      <c r="AX523" s="13">
        <f t="shared" si="711"/>
        <v>2.6362738391050702E-7</v>
      </c>
      <c r="AY523" s="13">
        <f t="shared" si="712"/>
        <v>4.1541190626270951E-7</v>
      </c>
      <c r="AZ523" s="13">
        <f t="shared" si="713"/>
        <v>3.2729348769663321E-7</v>
      </c>
      <c r="BA523" s="13">
        <f t="shared" si="714"/>
        <v>1.7191134144797797E-7</v>
      </c>
      <c r="BB523" s="13">
        <f t="shared" si="715"/>
        <v>6.7722496236702485E-8</v>
      </c>
      <c r="BC523" s="13">
        <f t="shared" si="716"/>
        <v>2.1342798946946948E-8</v>
      </c>
      <c r="BD523" s="13">
        <f t="shared" si="717"/>
        <v>3.163998003675166E-3</v>
      </c>
      <c r="BE523" s="13">
        <f t="shared" si="718"/>
        <v>1.0419583048846307E-3</v>
      </c>
      <c r="BF523" s="13">
        <f t="shared" si="719"/>
        <v>1.7156728731449521E-4</v>
      </c>
      <c r="BG523" s="13">
        <f t="shared" si="720"/>
        <v>1.8833340987807086E-5</v>
      </c>
      <c r="BH523" s="13">
        <f t="shared" si="721"/>
        <v>1.5505348002887337E-6</v>
      </c>
      <c r="BI523" s="13">
        <f t="shared" si="722"/>
        <v>1.0212349124726845E-7</v>
      </c>
      <c r="BJ523" s="14">
        <f t="shared" si="723"/>
        <v>7.3522081835473291E-2</v>
      </c>
      <c r="BK523" s="14">
        <f t="shared" si="724"/>
        <v>0.23664923433559185</v>
      </c>
      <c r="BL523" s="14">
        <f t="shared" si="725"/>
        <v>0.5915632785147088</v>
      </c>
      <c r="BM523" s="14">
        <f t="shared" si="726"/>
        <v>0.29642334773936929</v>
      </c>
      <c r="BN523" s="14">
        <f t="shared" si="727"/>
        <v>0.70235114982425473</v>
      </c>
    </row>
    <row r="524" spans="1:66" x14ac:dyDescent="0.25">
      <c r="A524" t="s">
        <v>196</v>
      </c>
      <c r="B524" t="s">
        <v>202</v>
      </c>
      <c r="C524" t="s">
        <v>307</v>
      </c>
      <c r="D524" s="22" t="s">
        <v>494</v>
      </c>
      <c r="E524" s="10">
        <f>VLOOKUP(A524,home!$A$2:$E$405,3,FALSE)</f>
        <v>1.6077999999999999</v>
      </c>
      <c r="F524" s="10">
        <f>VLOOKUP(B524,home!$B$2:$E$405,3,FALSE)</f>
        <v>1.0609999999999999</v>
      </c>
      <c r="G524" s="10">
        <f>VLOOKUP(C524,away!$B$2:$E$405,4,FALSE)</f>
        <v>0.84150000000000003</v>
      </c>
      <c r="H524" s="10">
        <f>VLOOKUP(A524,away!$A$2:$E$405,3,FALSE)</f>
        <v>1.3987000000000001</v>
      </c>
      <c r="I524" s="10">
        <f>VLOOKUP(C524,away!$B$2:$E$405,3,FALSE)</f>
        <v>1.2196</v>
      </c>
      <c r="J524" s="10">
        <f>VLOOKUP(B524,home!$B$2:$E$405,4,FALSE)</f>
        <v>0.67290000000000005</v>
      </c>
      <c r="K524" s="12">
        <f t="shared" si="672"/>
        <v>1.4354944856999998</v>
      </c>
      <c r="L524" s="12">
        <f t="shared" si="673"/>
        <v>1.1478695065080002</v>
      </c>
      <c r="M524" s="13">
        <f t="shared" si="674"/>
        <v>7.5519529129502022E-2</v>
      </c>
      <c r="N524" s="13">
        <f t="shared" si="675"/>
        <v>0.10840786762806065</v>
      </c>
      <c r="O524" s="13">
        <f t="shared" si="676"/>
        <v>8.6686564633598029E-2</v>
      </c>
      <c r="P524" s="13">
        <f t="shared" si="677"/>
        <v>0.1244380855158066</v>
      </c>
      <c r="Q524" s="13">
        <f t="shared" si="678"/>
        <v>7.7809448093288297E-2</v>
      </c>
      <c r="R524" s="13">
        <f t="shared" si="679"/>
        <v>4.9752432083421033E-2</v>
      </c>
      <c r="S524" s="13">
        <f t="shared" si="680"/>
        <v>5.1261035739131704E-2</v>
      </c>
      <c r="T524" s="13">
        <f t="shared" si="681"/>
        <v>8.9315092784502698E-2</v>
      </c>
      <c r="U524" s="13">
        <f t="shared" si="682"/>
        <v>7.1419341905914646E-2</v>
      </c>
      <c r="V524" s="13">
        <f t="shared" si="683"/>
        <v>9.3851002257477594E-3</v>
      </c>
      <c r="W524" s="13">
        <f t="shared" si="684"/>
        <v>3.7231677891091886E-2</v>
      </c>
      <c r="X524" s="13">
        <f t="shared" si="685"/>
        <v>4.2737107727312464E-2</v>
      </c>
      <c r="Y524" s="13">
        <f t="shared" si="686"/>
        <v>2.4528311378264712E-2</v>
      </c>
      <c r="Z524" s="13">
        <f t="shared" si="687"/>
        <v>1.9036433221056432E-2</v>
      </c>
      <c r="AA524" s="13">
        <f t="shared" si="688"/>
        <v>2.7326694916222794E-2</v>
      </c>
      <c r="AB524" s="13">
        <f t="shared" si="689"/>
        <v>1.961365993232202E-2</v>
      </c>
      <c r="AC524" s="13">
        <f t="shared" si="690"/>
        <v>9.6652475022664835E-4</v>
      </c>
      <c r="AD524" s="13">
        <f t="shared" si="691"/>
        <v>1.3361467076505262E-2</v>
      </c>
      <c r="AE524" s="13">
        <f t="shared" si="692"/>
        <v>1.5337220619330988E-2</v>
      </c>
      <c r="AF524" s="13">
        <f t="shared" si="693"/>
        <v>8.8025639317578976E-3</v>
      </c>
      <c r="AG524" s="13">
        <f t="shared" si="694"/>
        <v>3.3680649054506863E-3</v>
      </c>
      <c r="AH524" s="13">
        <f t="shared" si="695"/>
        <v>5.4628353017816371E-3</v>
      </c>
      <c r="AI524" s="13">
        <f t="shared" si="696"/>
        <v>7.8418699519948332E-3</v>
      </c>
      <c r="AJ524" s="13">
        <f t="shared" si="697"/>
        <v>5.628480536832554E-3</v>
      </c>
      <c r="AK524" s="13">
        <f t="shared" si="698"/>
        <v>2.6932175911643006E-3</v>
      </c>
      <c r="AL524" s="13">
        <f t="shared" si="699"/>
        <v>6.3704046308658512E-5</v>
      </c>
      <c r="AM524" s="13">
        <f t="shared" si="700"/>
        <v>3.8360624618370746E-3</v>
      </c>
      <c r="AN524" s="13">
        <f t="shared" si="701"/>
        <v>4.403299125002787E-3</v>
      </c>
      <c r="AO524" s="13">
        <f t="shared" si="702"/>
        <v>2.52720639681203E-3</v>
      </c>
      <c r="AP524" s="13">
        <f t="shared" si="703"/>
        <v>9.6696771985082869E-4</v>
      </c>
      <c r="AQ524" s="13">
        <f t="shared" si="704"/>
        <v>2.7748818984858422E-4</v>
      </c>
      <c r="AR524" s="13">
        <f t="shared" si="705"/>
        <v>1.2541244123981136E-3</v>
      </c>
      <c r="AS524" s="13">
        <f t="shared" si="706"/>
        <v>1.8002886783792444E-3</v>
      </c>
      <c r="AT524" s="13">
        <f t="shared" si="707"/>
        <v>1.292152235240773E-3</v>
      </c>
      <c r="AU524" s="13">
        <f t="shared" si="708"/>
        <v>6.1829246945768594E-4</v>
      </c>
      <c r="AV524" s="13">
        <f t="shared" si="709"/>
        <v>2.2188885761408614E-4</v>
      </c>
      <c r="AW524" s="13">
        <f t="shared" si="710"/>
        <v>2.9158055956721246E-6</v>
      </c>
      <c r="AX524" s="13">
        <f t="shared" si="711"/>
        <v>9.1777441846131367E-4</v>
      </c>
      <c r="AY524" s="13">
        <f t="shared" si="712"/>
        <v>1.0534852688048549E-3</v>
      </c>
      <c r="AZ524" s="13">
        <f t="shared" si="713"/>
        <v>6.0463180780823871E-4</v>
      </c>
      <c r="BA524" s="13">
        <f t="shared" si="714"/>
        <v>2.3134613828262762E-4</v>
      </c>
      <c r="BB524" s="13">
        <f t="shared" si="715"/>
        <v>6.6388794395752835E-5</v>
      </c>
      <c r="BC524" s="13">
        <f t="shared" si="716"/>
        <v>1.5241134532142774E-5</v>
      </c>
      <c r="BD524" s="13">
        <f t="shared" si="717"/>
        <v>2.3992852839317609E-4</v>
      </c>
      <c r="BE524" s="13">
        <f t="shared" si="718"/>
        <v>3.4441607947052012E-4</v>
      </c>
      <c r="BF524" s="13">
        <f t="shared" si="719"/>
        <v>2.4720369143317231E-4</v>
      </c>
      <c r="BG524" s="13">
        <f t="shared" si="720"/>
        <v>1.1828651196566765E-4</v>
      </c>
      <c r="BH524" s="13">
        <f t="shared" si="721"/>
        <v>4.2449908914850779E-5</v>
      </c>
      <c r="BI524" s="13">
        <f t="shared" si="722"/>
        <v>1.2187322033147091E-5</v>
      </c>
      <c r="BJ524" s="14">
        <f t="shared" si="723"/>
        <v>0.43579871349120175</v>
      </c>
      <c r="BK524" s="14">
        <f t="shared" si="724"/>
        <v>0.26268746467552817</v>
      </c>
      <c r="BL524" s="14">
        <f t="shared" si="725"/>
        <v>0.28261631554855227</v>
      </c>
      <c r="BM524" s="14">
        <f t="shared" si="726"/>
        <v>0.47647443038945286</v>
      </c>
      <c r="BN524" s="14">
        <f t="shared" si="727"/>
        <v>0.5226139270836766</v>
      </c>
    </row>
    <row r="525" spans="1:66" x14ac:dyDescent="0.25">
      <c r="A525" t="s">
        <v>196</v>
      </c>
      <c r="B525" t="s">
        <v>200</v>
      </c>
      <c r="C525" t="s">
        <v>203</v>
      </c>
      <c r="D525" s="22" t="s">
        <v>494</v>
      </c>
      <c r="E525" s="10">
        <f>VLOOKUP(A525,home!$A$2:$E$405,3,FALSE)</f>
        <v>1.6077999999999999</v>
      </c>
      <c r="F525" s="10">
        <f>VLOOKUP(B525,home!$B$2:$E$405,3,FALSE)</f>
        <v>1.4269000000000001</v>
      </c>
      <c r="G525" s="10">
        <f>VLOOKUP(C525,away!$B$2:$E$405,4,FALSE)</f>
        <v>1.2805</v>
      </c>
      <c r="H525" s="10">
        <f>VLOOKUP(A525,away!$A$2:$E$405,3,FALSE)</f>
        <v>1.3987000000000001</v>
      </c>
      <c r="I525" s="10">
        <f>VLOOKUP(C525,away!$B$2:$E$405,3,FALSE)</f>
        <v>1.0513999999999999</v>
      </c>
      <c r="J525" s="10">
        <f>VLOOKUP(B525,home!$B$2:$E$405,4,FALSE)</f>
        <v>0.54669999999999996</v>
      </c>
      <c r="K525" s="12">
        <f t="shared" si="672"/>
        <v>2.9376844545099998</v>
      </c>
      <c r="L525" s="12">
        <f t="shared" si="673"/>
        <v>0.80397329150599983</v>
      </c>
      <c r="M525" s="13">
        <f t="shared" si="674"/>
        <v>2.3714757483031826E-2</v>
      </c>
      <c r="N525" s="13">
        <f t="shared" si="675"/>
        <v>6.9666474400377279E-2</v>
      </c>
      <c r="O525" s="13">
        <f t="shared" si="676"/>
        <v>1.9066031630899635E-2</v>
      </c>
      <c r="P525" s="13">
        <f t="shared" si="677"/>
        <v>5.6009984731289784E-2</v>
      </c>
      <c r="Q525" s="13">
        <f t="shared" si="678"/>
        <v>0.10232905942325363</v>
      </c>
      <c r="R525" s="13">
        <f t="shared" si="679"/>
        <v>7.6642901031259416E-3</v>
      </c>
      <c r="S525" s="13">
        <f t="shared" si="680"/>
        <v>3.3071373298292843E-2</v>
      </c>
      <c r="T525" s="13">
        <f t="shared" si="681"/>
        <v>8.2269830721226248E-2</v>
      </c>
      <c r="U525" s="13">
        <f t="shared" si="682"/>
        <v>2.251526589080792E-2</v>
      </c>
      <c r="V525" s="13">
        <f t="shared" si="683"/>
        <v>8.6787361779803555E-3</v>
      </c>
      <c r="W525" s="13">
        <f t="shared" si="684"/>
        <v>0.10020349570410739</v>
      </c>
      <c r="X525" s="13">
        <f t="shared" si="685"/>
        <v>8.0560934261638517E-2</v>
      </c>
      <c r="Y525" s="13">
        <f t="shared" si="686"/>
        <v>3.2384419742563994E-2</v>
      </c>
      <c r="Z525" s="13">
        <f t="shared" si="687"/>
        <v>2.0539615137556747E-3</v>
      </c>
      <c r="AA525" s="13">
        <f t="shared" si="688"/>
        <v>6.033890809121872E-3</v>
      </c>
      <c r="AB525" s="13">
        <f t="shared" si="689"/>
        <v>8.8628336150840467E-3</v>
      </c>
      <c r="AC525" s="13">
        <f t="shared" si="690"/>
        <v>1.2811007058668503E-3</v>
      </c>
      <c r="AD525" s="13">
        <f t="shared" si="691"/>
        <v>7.3591562904378946E-2</v>
      </c>
      <c r="AE525" s="13">
        <f t="shared" si="692"/>
        <v>5.9165651055304365E-2</v>
      </c>
      <c r="AF525" s="13">
        <f t="shared" si="693"/>
        <v>2.3783801611514242E-2</v>
      </c>
      <c r="AG525" s="13">
        <f t="shared" si="694"/>
        <v>6.3738470887116042E-3</v>
      </c>
      <c r="AH525" s="13">
        <f t="shared" si="695"/>
        <v>4.1283254971019877E-4</v>
      </c>
      <c r="AI525" s="13">
        <f t="shared" si="696"/>
        <v>1.2127717635993774E-3</v>
      </c>
      <c r="AJ525" s="13">
        <f t="shared" si="697"/>
        <v>1.7813703783972844E-3</v>
      </c>
      <c r="AK525" s="13">
        <f t="shared" si="698"/>
        <v>1.7443680227807658E-3</v>
      </c>
      <c r="AL525" s="13">
        <f t="shared" si="699"/>
        <v>1.210291625814652E-4</v>
      </c>
      <c r="AM525" s="13">
        <f t="shared" si="700"/>
        <v>4.3237758065457779E-2</v>
      </c>
      <c r="AN525" s="13">
        <f t="shared" si="701"/>
        <v>3.4762002669226175E-2</v>
      </c>
      <c r="AO525" s="13">
        <f t="shared" si="702"/>
        <v>1.3973860852659059E-2</v>
      </c>
      <c r="AP525" s="13">
        <f t="shared" si="703"/>
        <v>3.7448703015863813E-3</v>
      </c>
      <c r="AQ525" s="13">
        <f t="shared" si="704"/>
        <v>7.5269392565736697E-4</v>
      </c>
      <c r="AR525" s="13">
        <f t="shared" si="705"/>
        <v>6.6381268766264588E-5</v>
      </c>
      <c r="AS525" s="13">
        <f t="shared" si="706"/>
        <v>1.9500722132530566E-4</v>
      </c>
      <c r="AT525" s="13">
        <f t="shared" si="707"/>
        <v>2.8643484130227076E-4</v>
      </c>
      <c r="AU525" s="13">
        <f t="shared" si="708"/>
        <v>2.8048506017457319E-4</v>
      </c>
      <c r="AV525" s="13">
        <f t="shared" si="709"/>
        <v>2.0599415024928635E-4</v>
      </c>
      <c r="AW525" s="13">
        <f t="shared" si="710"/>
        <v>7.940252151100186E-6</v>
      </c>
      <c r="AX525" s="13">
        <f t="shared" si="711"/>
        <v>2.1169814952793287E-2</v>
      </c>
      <c r="AY525" s="13">
        <f t="shared" si="712"/>
        <v>1.701996580817015E-2</v>
      </c>
      <c r="AZ525" s="13">
        <f t="shared" si="713"/>
        <v>6.8417989660570647E-3</v>
      </c>
      <c r="BA525" s="13">
        <f t="shared" si="714"/>
        <v>1.8335412115210821E-3</v>
      </c>
      <c r="BB525" s="13">
        <f t="shared" si="715"/>
        <v>3.6852954073462557E-4</v>
      </c>
      <c r="BC525" s="13">
        <f t="shared" si="716"/>
        <v>5.9257581576322303E-5</v>
      </c>
      <c r="BD525" s="13">
        <f t="shared" si="717"/>
        <v>8.8947945240596896E-6</v>
      </c>
      <c r="BE525" s="13">
        <f t="shared" si="718"/>
        <v>2.613009959939082E-5</v>
      </c>
      <c r="BF525" s="13">
        <f t="shared" si="719"/>
        <v>3.8380993693964205E-5</v>
      </c>
      <c r="BG525" s="13">
        <f t="shared" si="720"/>
        <v>3.7583749507801657E-5</v>
      </c>
      <c r="BH525" s="13">
        <f t="shared" si="721"/>
        <v>2.7602299167816694E-5</v>
      </c>
      <c r="BI525" s="13">
        <f t="shared" si="722"/>
        <v>1.6217369034805888E-5</v>
      </c>
      <c r="BJ525" s="14">
        <f t="shared" si="723"/>
        <v>0.77409317078851547</v>
      </c>
      <c r="BK525" s="14">
        <f t="shared" si="724"/>
        <v>0.13989694736721328</v>
      </c>
      <c r="BL525" s="14">
        <f t="shared" si="725"/>
        <v>7.0482766610872563E-2</v>
      </c>
      <c r="BM525" s="14">
        <f t="shared" si="726"/>
        <v>0.69106422295235981</v>
      </c>
      <c r="BN525" s="14">
        <f t="shared" si="727"/>
        <v>0.27845059777197806</v>
      </c>
    </row>
    <row r="526" spans="1:66" x14ac:dyDescent="0.25">
      <c r="A526" t="s">
        <v>196</v>
      </c>
      <c r="B526" t="s">
        <v>199</v>
      </c>
      <c r="C526" t="s">
        <v>201</v>
      </c>
      <c r="D526" s="22" t="s">
        <v>494</v>
      </c>
      <c r="E526" s="10">
        <f>VLOOKUP(A526,home!$A$2:$E$405,3,FALSE)</f>
        <v>1.6077999999999999</v>
      </c>
      <c r="F526" s="10">
        <f>VLOOKUP(B526,home!$B$2:$E$405,3,FALSE)</f>
        <v>1.0975999999999999</v>
      </c>
      <c r="G526" s="10">
        <f>VLOOKUP(C526,away!$B$2:$E$405,4,FALSE)</f>
        <v>0.58540000000000003</v>
      </c>
      <c r="H526" s="10">
        <f>VLOOKUP(A526,away!$A$2:$E$405,3,FALSE)</f>
        <v>1.3987000000000001</v>
      </c>
      <c r="I526" s="10">
        <f>VLOOKUP(C526,away!$B$2:$E$405,3,FALSE)</f>
        <v>1.0513999999999999</v>
      </c>
      <c r="J526" s="10">
        <f>VLOOKUP(B526,home!$B$2:$E$405,4,FALSE)</f>
        <v>1.1355</v>
      </c>
      <c r="K526" s="12">
        <f t="shared" si="672"/>
        <v>1.0330678373119999</v>
      </c>
      <c r="L526" s="12">
        <f t="shared" si="673"/>
        <v>1.6698585558899997</v>
      </c>
      <c r="M526" s="13">
        <f t="shared" si="674"/>
        <v>6.7009130470148462E-2</v>
      </c>
      <c r="N526" s="13">
        <f t="shared" si="675"/>
        <v>6.9224977494953904E-2</v>
      </c>
      <c r="O526" s="13">
        <f t="shared" si="676"/>
        <v>0.11189576983832668</v>
      </c>
      <c r="P526" s="13">
        <f t="shared" si="677"/>
        <v>0.11559592095124144</v>
      </c>
      <c r="Q526" s="13">
        <f t="shared" si="678"/>
        <v>3.575704889434194E-2</v>
      </c>
      <c r="R526" s="13">
        <f t="shared" si="679"/>
        <v>9.3425054316213993E-2</v>
      </c>
      <c r="S526" s="13">
        <f t="shared" si="680"/>
        <v>4.985297095639233E-2</v>
      </c>
      <c r="T526" s="13">
        <f t="shared" si="681"/>
        <v>5.9709214029593942E-2</v>
      </c>
      <c r="U526" s="13">
        <f t="shared" si="682"/>
        <v>9.6514418813207312E-2</v>
      </c>
      <c r="V526" s="13">
        <f t="shared" si="683"/>
        <v>9.555580211278324E-3</v>
      </c>
      <c r="W526" s="13">
        <f t="shared" si="684"/>
        <v>1.231315238997909E-2</v>
      </c>
      <c r="X526" s="13">
        <f t="shared" si="685"/>
        <v>2.056122286838398E-2</v>
      </c>
      <c r="Y526" s="13">
        <f t="shared" si="686"/>
        <v>1.7167166963166058E-2</v>
      </c>
      <c r="Z526" s="13">
        <f t="shared" si="687"/>
        <v>5.2002208761472601E-2</v>
      </c>
      <c r="AA526" s="13">
        <f t="shared" si="688"/>
        <v>5.3721809340661633E-2</v>
      </c>
      <c r="AB526" s="13">
        <f t="shared" si="689"/>
        <v>2.7749136696022452E-2</v>
      </c>
      <c r="AC526" s="13">
        <f t="shared" si="690"/>
        <v>1.0302570774648515E-3</v>
      </c>
      <c r="AD526" s="13">
        <f t="shared" si="691"/>
        <v>3.1800804275021952E-3</v>
      </c>
      <c r="AE526" s="13">
        <f t="shared" si="692"/>
        <v>5.3102845102828682E-3</v>
      </c>
      <c r="AF526" s="13">
        <f t="shared" si="693"/>
        <v>4.4337120118529928E-3</v>
      </c>
      <c r="AG526" s="13">
        <f t="shared" si="694"/>
        <v>2.4678906457816598E-3</v>
      </c>
      <c r="AH526" s="13">
        <f t="shared" si="695"/>
        <v>2.1709083306380755E-2</v>
      </c>
      <c r="AI526" s="13">
        <f t="shared" si="696"/>
        <v>2.2426955741348807E-2</v>
      </c>
      <c r="AJ526" s="13">
        <f t="shared" si="697"/>
        <v>1.1584283332603574E-2</v>
      </c>
      <c r="AK526" s="13">
        <f t="shared" si="698"/>
        <v>3.9891168430740741E-3</v>
      </c>
      <c r="AL526" s="13">
        <f t="shared" si="699"/>
        <v>7.1090918416939219E-5</v>
      </c>
      <c r="AM526" s="13">
        <f t="shared" si="700"/>
        <v>6.5704776194358278E-4</v>
      </c>
      <c r="AN526" s="13">
        <f t="shared" si="701"/>
        <v>1.0971768269098675E-3</v>
      </c>
      <c r="AO526" s="13">
        <f t="shared" si="702"/>
        <v>9.1606505586984183E-4</v>
      </c>
      <c r="AP526" s="13">
        <f t="shared" si="703"/>
        <v>5.0989969043203508E-4</v>
      </c>
      <c r="AQ526" s="13">
        <f t="shared" si="704"/>
        <v>2.1286509017839919E-4</v>
      </c>
      <c r="AR526" s="13">
        <f t="shared" si="705"/>
        <v>7.2502196999377298E-3</v>
      </c>
      <c r="AS526" s="13">
        <f t="shared" si="706"/>
        <v>7.4899687854515272E-3</v>
      </c>
      <c r="AT526" s="13">
        <f t="shared" si="707"/>
        <v>3.8688229273603977E-3</v>
      </c>
      <c r="AU526" s="13">
        <f t="shared" si="708"/>
        <v>1.3322521781704291E-3</v>
      </c>
      <c r="AV526" s="13">
        <f t="shared" si="709"/>
        <v>3.4407671911418152E-4</v>
      </c>
      <c r="AW526" s="13">
        <f t="shared" si="710"/>
        <v>3.4065922260717429E-6</v>
      </c>
      <c r="AX526" s="13">
        <f t="shared" si="711"/>
        <v>1.131291517402911E-4</v>
      </c>
      <c r="AY526" s="13">
        <f t="shared" si="712"/>
        <v>1.8890968195410315E-4</v>
      </c>
      <c r="AZ526" s="13">
        <f t="shared" si="713"/>
        <v>1.5772622435075893E-4</v>
      </c>
      <c r="BA526" s="13">
        <f t="shared" si="714"/>
        <v>8.7793495073446761E-5</v>
      </c>
      <c r="BB526" s="13">
        <f t="shared" si="715"/>
        <v>3.6650679724970438E-5</v>
      </c>
      <c r="BC526" s="13">
        <f t="shared" si="716"/>
        <v>1.22402902235852E-5</v>
      </c>
      <c r="BD526" s="13">
        <f t="shared" si="717"/>
        <v>2.0178068996705403E-3</v>
      </c>
      <c r="BE526" s="13">
        <f t="shared" si="718"/>
        <v>2.0845314099558767E-3</v>
      </c>
      <c r="BF526" s="13">
        <f t="shared" si="719"/>
        <v>1.0767311777460256E-3</v>
      </c>
      <c r="BG526" s="13">
        <f t="shared" si="720"/>
        <v>3.7077878305349639E-4</v>
      </c>
      <c r="BH526" s="13">
        <f t="shared" si="721"/>
        <v>9.5759908882562665E-5</v>
      </c>
      <c r="BI526" s="13">
        <f t="shared" si="722"/>
        <v>1.9785296394100647E-5</v>
      </c>
      <c r="BJ526" s="14">
        <f t="shared" si="723"/>
        <v>0.23411425418423956</v>
      </c>
      <c r="BK526" s="14">
        <f t="shared" si="724"/>
        <v>0.24330386026689643</v>
      </c>
      <c r="BL526" s="14">
        <f t="shared" si="725"/>
        <v>0.46896636201357622</v>
      </c>
      <c r="BM526" s="14">
        <f t="shared" si="726"/>
        <v>0.50529328017123032</v>
      </c>
      <c r="BN526" s="14">
        <f t="shared" si="727"/>
        <v>0.49290790196522644</v>
      </c>
    </row>
    <row r="527" spans="1:66" x14ac:dyDescent="0.25">
      <c r="A527" t="s">
        <v>196</v>
      </c>
      <c r="B527" t="s">
        <v>300</v>
      </c>
      <c r="C527" t="s">
        <v>303</v>
      </c>
      <c r="D527" s="22" t="s">
        <v>494</v>
      </c>
      <c r="E527" s="10">
        <f>VLOOKUP(A527,home!$A$2:$E$405,3,FALSE)</f>
        <v>1.6077999999999999</v>
      </c>
      <c r="F527" s="10">
        <f>VLOOKUP(B527,home!$B$2:$E$405,3,FALSE)</f>
        <v>0.76829999999999998</v>
      </c>
      <c r="G527" s="10">
        <f>VLOOKUP(C527,away!$B$2:$E$405,4,FALSE)</f>
        <v>0.91469999999999996</v>
      </c>
      <c r="H527" s="10">
        <f>VLOOKUP(A527,away!$A$2:$E$405,3,FALSE)</f>
        <v>1.3987000000000001</v>
      </c>
      <c r="I527" s="10">
        <f>VLOOKUP(C527,away!$B$2:$E$405,3,FALSE)</f>
        <v>1.0513999999999999</v>
      </c>
      <c r="J527" s="10">
        <f>VLOOKUP(B527,home!$B$2:$E$405,4,FALSE)</f>
        <v>1.0513999999999999</v>
      </c>
      <c r="K527" s="12">
        <f t="shared" ref="K527:K530" si="728">E527*F527*G527</f>
        <v>1.1299039752779998</v>
      </c>
      <c r="L527" s="12">
        <f t="shared" ref="L527:L530" si="729">H527*I527*J527</f>
        <v>1.5461816694519996</v>
      </c>
      <c r="M527" s="13">
        <f t="shared" ref="M527:M530" si="730">_xlfn.POISSON.DIST(0,K527,FALSE) * _xlfn.POISSON.DIST(0,L527,FALSE)</f>
        <v>6.8832060652501151E-2</v>
      </c>
      <c r="N527" s="13">
        <f t="shared" ref="N527:N530" si="731">_xlfn.POISSON.DIST(1,K527,FALSE) * _xlfn.POISSON.DIST(0,L527,FALSE)</f>
        <v>7.7773618957837437E-2</v>
      </c>
      <c r="O527" s="13">
        <f t="shared" ref="O527:O530" si="732">_xlfn.POISSON.DIST(0,K527,FALSE) * _xlfn.POISSON.DIST(1,L527,FALSE)</f>
        <v>0.10642687045150551</v>
      </c>
      <c r="P527" s="13">
        <f t="shared" ref="P527:P530" si="733">_xlfn.POISSON.DIST(1,K527,FALSE) * _xlfn.POISSON.DIST(1,L527,FALSE)</f>
        <v>0.12025214399955277</v>
      </c>
      <c r="Q527" s="13">
        <f t="shared" ref="Q527:Q530" si="734">_xlfn.POISSON.DIST(2,K527,FALSE) * _xlfn.POISSON.DIST(0,L527,FALSE)</f>
        <v>4.3938360616108479E-2</v>
      </c>
      <c r="R527" s="13">
        <f t="shared" ref="R527:R530" si="735">_xlfn.POISSON.DIST(0,K527,FALSE) * _xlfn.POISSON.DIST(2,L527,FALSE)</f>
        <v>8.227763811463025E-2</v>
      </c>
      <c r="S527" s="13">
        <f t="shared" ref="S527:S530" si="736">_xlfn.POISSON.DIST(2,K527,FALSE) * _xlfn.POISSON.DIST(2,L527,FALSE)</f>
        <v>5.2521230656937076E-2</v>
      </c>
      <c r="T527" s="13">
        <f t="shared" ref="T527:T530" si="737">_xlfn.POISSON.DIST(2,K527,FALSE) * _xlfn.POISSON.DIST(1,L527,FALSE)</f>
        <v>6.7936687770398588E-2</v>
      </c>
      <c r="U527" s="13">
        <f t="shared" ref="U527:U530" si="738">_xlfn.POISSON.DIST(1,K527,FALSE) * _xlfn.POISSON.DIST(2,L527,FALSE)</f>
        <v>9.2965830382205392E-2</v>
      </c>
      <c r="V527" s="13">
        <f t="shared" ref="V527:V530" si="739">_xlfn.POISSON.DIST(3,K527,FALSE) * _xlfn.POISSON.DIST(3,L527,FALSE)</f>
        <v>1.0195169279677851E-2</v>
      </c>
      <c r="W527" s="13">
        <f t="shared" ref="W527:W530" si="740">_xlfn.POISSON.DIST(3,K527,FALSE) * _xlfn.POISSON.DIST(0,L527,FALSE)</f>
        <v>1.6548709442446415E-2</v>
      </c>
      <c r="X527" s="13">
        <f t="shared" ref="X527:X530" si="741">_xlfn.POISSON.DIST(3,K527,FALSE) * _xlfn.POISSON.DIST(1,L527,FALSE)</f>
        <v>2.5587311192997862E-2</v>
      </c>
      <c r="Y527" s="13">
        <f t="shared" ref="Y527:Y530" si="742">_xlfn.POISSON.DIST(3,K527,FALSE) * _xlfn.POISSON.DIST(2,L527,FALSE)</f>
        <v>1.9781315768588638E-2</v>
      </c>
      <c r="Z527" s="13">
        <f t="shared" ref="Z527:Z530" si="743">_xlfn.POISSON.DIST(0,K527,FALSE) * _xlfn.POISSON.DIST(3,L527,FALSE)</f>
        <v>4.2405391952882163E-2</v>
      </c>
      <c r="AA527" s="13">
        <f t="shared" ref="AA527:AA530" si="744">_xlfn.POISSON.DIST(1,K527,FALSE) * _xlfn.POISSON.DIST(3,L527,FALSE)</f>
        <v>4.7914020940783265E-2</v>
      </c>
      <c r="AB527" s="13">
        <f t="shared" ref="AB527:AB530" si="745">_xlfn.POISSON.DIST(2,K527,FALSE) * _xlfn.POISSON.DIST(3,L527,FALSE)</f>
        <v>2.7069121366272174E-2</v>
      </c>
      <c r="AC527" s="13">
        <f t="shared" ref="AC527:AC530" si="746">_xlfn.POISSON.DIST(4,K527,FALSE) * _xlfn.POISSON.DIST(4,L527,FALSE)</f>
        <v>1.1132085040547618E-3</v>
      </c>
      <c r="AD527" s="13">
        <f t="shared" ref="AD527:AD530" si="747">_xlfn.POISSON.DIST(4,K527,FALSE) * _xlfn.POISSON.DIST(0,L527,FALSE)</f>
        <v>4.674613146185197E-3</v>
      </c>
      <c r="AE527" s="13">
        <f t="shared" ref="AE527:AE530" si="748">_xlfn.POISSON.DIST(4,K527,FALSE) * _xlfn.POISSON.DIST(1,L527,FALSE)</f>
        <v>7.2278011584108919E-3</v>
      </c>
      <c r="AF527" s="13">
        <f t="shared" ref="AF527:AF530" si="749">_xlfn.POISSON.DIST(4,K527,FALSE) * _xlfn.POISSON.DIST(2,L527,FALSE)</f>
        <v>5.5877468307894262E-3</v>
      </c>
      <c r="AG527" s="13">
        <f t="shared" ref="AG527:AG530" si="750">_xlfn.POISSON.DIST(4,K527,FALSE) * _xlfn.POISSON.DIST(3,L527,FALSE)</f>
        <v>2.8798905744350386E-3</v>
      </c>
      <c r="AH527" s="13">
        <f t="shared" ref="AH527:AH530" si="751">_xlfn.POISSON.DIST(0,K527,FALSE) * _xlfn.POISSON.DIST(4,L527,FALSE)</f>
        <v>1.6391609930868436E-2</v>
      </c>
      <c r="AI527" s="13">
        <f t="shared" ref="AI527:AI530" si="752">_xlfn.POISSON.DIST(1,K527,FALSE) * _xlfn.POISSON.DIST(4,L527,FALSE)</f>
        <v>1.8520945222094586E-2</v>
      </c>
      <c r="AJ527" s="13">
        <f t="shared" ref="AJ527:AJ530" si="753">_xlfn.POISSON.DIST(2,K527,FALSE) * _xlfn.POISSON.DIST(4,L527,FALSE)</f>
        <v>1.0463444816175378E-2</v>
      </c>
      <c r="AK527" s="13">
        <f t="shared" ref="AK527:AK530" si="754">_xlfn.POISSON.DIST(3,K527,FALSE) * _xlfn.POISSON.DIST(4,L527,FALSE)</f>
        <v>3.9408959642995107E-3</v>
      </c>
      <c r="AL527" s="13">
        <f t="shared" ref="AL527:AL530" si="755">_xlfn.POISSON.DIST(5,K527,FALSE) * _xlfn.POISSON.DIST(5,L527,FALSE)</f>
        <v>7.7792649565987129E-5</v>
      </c>
      <c r="AM527" s="13">
        <f t="shared" ref="AM527:AM530" si="756">_xlfn.POISSON.DIST(5,K527,FALSE) * _xlfn.POISSON.DIST(0,L527,FALSE)</f>
        <v>1.0563727953522898E-3</v>
      </c>
      <c r="AN527" s="13">
        <f t="shared" ref="AN527:AN530" si="757">_xlfn.POISSON.DIST(5,K527,FALSE) * _xlfn.POISSON.DIST(1,L527,FALSE)</f>
        <v>1.6333442522814788E-3</v>
      </c>
      <c r="AO527" s="13">
        <f t="shared" ref="AO527:AO530" si="758">_xlfn.POISSON.DIST(5,K527,FALSE) * _xlfn.POISSON.DIST(2,L527,FALSE)</f>
        <v>1.2627234713912026E-3</v>
      </c>
      <c r="AP527" s="13">
        <f t="shared" ref="AP527:AP530" si="759">_xlfn.POISSON.DIST(5,K527,FALSE) * _xlfn.POISSON.DIST(3,L527,FALSE)</f>
        <v>6.5079996168395814E-4</v>
      </c>
      <c r="AQ527" s="13">
        <f t="shared" ref="AQ527:AQ530" si="760">_xlfn.POISSON.DIST(5,K527,FALSE) * _xlfn.POISSON.DIST(4,L527,FALSE)</f>
        <v>2.5156374280894999E-4</v>
      </c>
      <c r="AR527" s="13">
        <f t="shared" ref="AR527:AR530" si="761">_xlfn.POISSON.DIST(0,K527,FALSE) * _xlfn.POISSON.DIST(5,L527,FALSE)</f>
        <v>5.0688813615832259E-3</v>
      </c>
      <c r="AS527" s="13">
        <f t="shared" ref="AS527:AS530" si="762">_xlfn.POISSON.DIST(1,K527,FALSE) * _xlfn.POISSON.DIST(5,L527,FALSE)</f>
        <v>5.7273492006654474E-3</v>
      </c>
      <c r="AT527" s="13">
        <f t="shared" ref="AT527:AT530" si="763">_xlfn.POISSON.DIST(2,K527,FALSE) * _xlfn.POISSON.DIST(5,L527,FALSE)</f>
        <v>3.2356773148185828E-3</v>
      </c>
      <c r="AU527" s="13">
        <f t="shared" ref="AU527:AU530" si="764">_xlfn.POISSON.DIST(3,K527,FALSE) * _xlfn.POISSON.DIST(5,L527,FALSE)</f>
        <v>1.2186682202434528E-3</v>
      </c>
      <c r="AV527" s="13">
        <f t="shared" ref="AV527:AV530" si="765">_xlfn.POISSON.DIST(4,K527,FALSE) * _xlfn.POISSON.DIST(5,L527,FALSE)</f>
        <v>3.4424451664951083E-4</v>
      </c>
      <c r="AW527" s="13">
        <f t="shared" ref="AW527:AW530" si="766">_xlfn.POISSON.DIST(6,K527,FALSE) * _xlfn.POISSON.DIST(6,L527,FALSE)</f>
        <v>3.7751839642734139E-6</v>
      </c>
      <c r="AX527" s="13">
        <f t="shared" ref="AX527:AX530" si="767">_xlfn.POISSON.DIST(6,K527,FALSE) * _xlfn.POISSON.DIST(0,L527,FALSE)</f>
        <v>1.9893330347401395E-4</v>
      </c>
      <c r="AY527" s="13">
        <f t="shared" ref="AY527:AY530" si="768">_xlfn.POISSON.DIST(6,K527,FALSE) * _xlfn.POISSON.DIST(1,L527,FALSE)</f>
        <v>3.0758702727505213E-4</v>
      </c>
      <c r="AZ527" s="13">
        <f t="shared" ref="AZ527:AZ530" si="769">_xlfn.POISSON.DIST(6,K527,FALSE) * _xlfn.POISSON.DIST(2,L527,FALSE)</f>
        <v>2.3779271166695897E-4</v>
      </c>
      <c r="BA527" s="13">
        <f t="shared" ref="BA527:BA530" si="770">_xlfn.POISSON.DIST(6,K527,FALSE) * _xlfn.POISSON.DIST(3,L527,FALSE)</f>
        <v>1.2255691063624557E-4</v>
      </c>
      <c r="BB527" s="13">
        <f t="shared" ref="BB527:BB530" si="771">_xlfn.POISSON.DIST(6,K527,FALSE) * _xlfn.POISSON.DIST(4,L527,FALSE)</f>
        <v>4.7373812172607429E-5</v>
      </c>
      <c r="BC527" s="13">
        <f t="shared" ref="BC527:BC530" si="772">_xlfn.POISSON.DIST(6,K527,FALSE) * _xlfn.POISSON.DIST(5,L527,FALSE)</f>
        <v>1.4649703998669519E-5</v>
      </c>
      <c r="BD527" s="13">
        <f t="shared" ref="BD527:BD530" si="773">_xlfn.POISSON.DIST(0,K527,FALSE) * _xlfn.POISSON.DIST(6,L527,FALSE)</f>
        <v>1.3062352409844802E-3</v>
      </c>
      <c r="BE527" s="13">
        <f t="shared" ref="BE527:BE530" si="774">_xlfn.POISSON.DIST(1,K527,FALSE) * _xlfn.POISSON.DIST(6,L527,FALSE)</f>
        <v>1.4759203914365803E-3</v>
      </c>
      <c r="BF527" s="13">
        <f t="shared" ref="BF527:BF530" si="775">_xlfn.POISSON.DIST(2,K527,FALSE) * _xlfn.POISSON.DIST(6,L527,FALSE)</f>
        <v>8.3382415873902696E-4</v>
      </c>
      <c r="BG527" s="13">
        <f t="shared" ref="BG527:BG530" si="776">_xlfn.POISSON.DIST(3,K527,FALSE) * _xlfn.POISSON.DIST(6,L527,FALSE)</f>
        <v>3.1404707721401998E-4</v>
      </c>
      <c r="BH527" s="13">
        <f t="shared" ref="BH527:BH530" si="777">_xlfn.POISSON.DIST(4,K527,FALSE) * _xlfn.POISSON.DIST(6,L527,FALSE)</f>
        <v>8.871076024213961E-5</v>
      </c>
      <c r="BI527" s="13">
        <f t="shared" ref="BI527:BI530" si="778">_xlfn.POISSON.DIST(5,K527,FALSE) * _xlfn.POISSON.DIST(6,L527,FALSE)</f>
        <v>2.0046928129505404E-5</v>
      </c>
      <c r="BJ527" s="14">
        <f t="shared" ref="BJ527:BJ530" si="779">SUM(N527,Q527,T527,W527,X527,Y527,AD527,AE527,AF527,AG527,AM527,AN527,AO527,AP527,AQ527,AX527,AY527,AZ527,BA527,BB527,BC527)</f>
        <v>0.27771975315093939</v>
      </c>
      <c r="BK527" s="14">
        <f t="shared" ref="BK527:BK530" si="780">SUM(M527,P527,S527,V527,AC527,AL527,AY527)</f>
        <v>0.25329919276956464</v>
      </c>
      <c r="BL527" s="14">
        <f t="shared" ref="BL527:BL530" si="781">SUM(O527,R527,U527,AA527,AB527,AH527,AI527,AJ527,AK527,AR527,AS527,AT527,AU527,AV527,BD527,BE527,BF527,BG527,BH527,BI527)</f>
        <v>0.42560398235954044</v>
      </c>
      <c r="BM527" s="14">
        <f t="shared" ref="BM527:BM530" si="782">SUM(S527:BI527)</f>
        <v>0.49922381559748036</v>
      </c>
      <c r="BN527" s="14">
        <f t="shared" ref="BN527:BN530" si="783">SUM(M527:R527)</f>
        <v>0.49950069279213555</v>
      </c>
    </row>
    <row r="528" spans="1:66" x14ac:dyDescent="0.25">
      <c r="A528" t="s">
        <v>340</v>
      </c>
      <c r="B528" t="s">
        <v>429</v>
      </c>
      <c r="C528" t="s">
        <v>431</v>
      </c>
      <c r="D528" s="22" t="s">
        <v>494</v>
      </c>
      <c r="E528" s="10">
        <f>VLOOKUP(A528,home!$A$2:$E$405,3,FALSE)</f>
        <v>1.3684000000000001</v>
      </c>
      <c r="F528" s="10">
        <f>VLOOKUP(B528,home!$B$2:$E$405,3,FALSE)</f>
        <v>0.73080000000000001</v>
      </c>
      <c r="G528" s="10">
        <f>VLOOKUP(C528,away!$B$2:$E$405,4,FALSE)</f>
        <v>0.80769999999999997</v>
      </c>
      <c r="H528" s="10">
        <f>VLOOKUP(A528,away!$A$2:$E$405,3,FALSE)</f>
        <v>1.1395</v>
      </c>
      <c r="I528" s="10">
        <f>VLOOKUP(C528,away!$B$2:$E$405,3,FALSE)</f>
        <v>1.4318</v>
      </c>
      <c r="J528" s="10">
        <f>VLOOKUP(B528,home!$B$2:$E$405,4,FALSE)</f>
        <v>1.3855999999999999</v>
      </c>
      <c r="K528" s="12">
        <f t="shared" si="728"/>
        <v>0.80772158174400011</v>
      </c>
      <c r="L528" s="12">
        <f t="shared" si="729"/>
        <v>2.2606564201599997</v>
      </c>
      <c r="M528" s="13">
        <f t="shared" si="730"/>
        <v>4.6496510979446307E-2</v>
      </c>
      <c r="N528" s="13">
        <f t="shared" si="731"/>
        <v>3.7556235393895632E-2</v>
      </c>
      <c r="O528" s="13">
        <f t="shared" si="732"/>
        <v>0.1051126360607252</v>
      </c>
      <c r="P528" s="13">
        <f t="shared" si="733"/>
        <v>8.4901744660250369E-2</v>
      </c>
      <c r="Q528" s="13">
        <f t="shared" si="734"/>
        <v>1.516749092835369E-2</v>
      </c>
      <c r="R528" s="13">
        <f t="shared" si="735"/>
        <v>0.11881177777530996</v>
      </c>
      <c r="S528" s="13">
        <f t="shared" si="736"/>
        <v>3.8757242718387902E-2</v>
      </c>
      <c r="T528" s="13">
        <f t="shared" si="737"/>
        <v>3.4288485744901322E-2</v>
      </c>
      <c r="U528" s="13">
        <f t="shared" si="738"/>
        <v>9.5966837074489997E-2</v>
      </c>
      <c r="V528" s="13">
        <f t="shared" si="739"/>
        <v>7.8633320022812609E-3</v>
      </c>
      <c r="W528" s="13">
        <f t="shared" si="740"/>
        <v>4.083703254579206E-3</v>
      </c>
      <c r="X528" s="13">
        <f t="shared" si="741"/>
        <v>9.2318499804927671E-3</v>
      </c>
      <c r="Y528" s="13">
        <f t="shared" si="742"/>
        <v>1.043502046417747E-2</v>
      </c>
      <c r="Z528" s="13">
        <f t="shared" si="743"/>
        <v>8.9530869406125896E-2</v>
      </c>
      <c r="AA528" s="13">
        <f t="shared" si="744"/>
        <v>7.2316015451631507E-2</v>
      </c>
      <c r="AB528" s="13">
        <f t="shared" si="745"/>
        <v>2.9205603193007672E-2</v>
      </c>
      <c r="AC528" s="13">
        <f t="shared" si="746"/>
        <v>8.9739341696462864E-4</v>
      </c>
      <c r="AD528" s="13">
        <f t="shared" si="747"/>
        <v>8.2462381304045909E-4</v>
      </c>
      <c r="AE528" s="13">
        <f t="shared" si="748"/>
        <v>1.864191117166733E-3</v>
      </c>
      <c r="AF528" s="13">
        <f t="shared" si="749"/>
        <v>2.1071478087141089E-3</v>
      </c>
      <c r="AG528" s="13">
        <f t="shared" si="750"/>
        <v>1.5878457406652085E-3</v>
      </c>
      <c r="AH528" s="13">
        <f t="shared" si="751"/>
        <v>5.0599633681366267E-2</v>
      </c>
      <c r="AI528" s="13">
        <f t="shared" si="752"/>
        <v>4.0870416152780142E-2</v>
      </c>
      <c r="AJ528" s="13">
        <f t="shared" si="753"/>
        <v>1.650595859072955E-2</v>
      </c>
      <c r="AK528" s="13">
        <f t="shared" si="754"/>
        <v>4.4440729937016811E-3</v>
      </c>
      <c r="AL528" s="13">
        <f t="shared" si="755"/>
        <v>6.5544932419209058E-5</v>
      </c>
      <c r="AM528" s="13">
        <f t="shared" si="756"/>
        <v>1.3321329012256169E-4</v>
      </c>
      <c r="AN528" s="13">
        <f t="shared" si="757"/>
        <v>3.0114947956620572E-4</v>
      </c>
      <c r="AO528" s="13">
        <f t="shared" si="758"/>
        <v>3.4039775220459282E-4</v>
      </c>
      <c r="AP528" s="13">
        <f t="shared" si="759"/>
        <v>2.565074546431152E-4</v>
      </c>
      <c r="AQ528" s="13">
        <f t="shared" si="760"/>
        <v>1.449688060394646E-4</v>
      </c>
      <c r="AR528" s="13">
        <f t="shared" si="761"/>
        <v>2.2877677347904954E-2</v>
      </c>
      <c r="AS528" s="13">
        <f t="shared" si="762"/>
        <v>1.847879373407867E-2</v>
      </c>
      <c r="AT528" s="13">
        <f t="shared" si="763"/>
        <v>7.4628602518055694E-3</v>
      </c>
      <c r="AU528" s="13">
        <f t="shared" si="764"/>
        <v>2.0093044289742745E-3</v>
      </c>
      <c r="AV528" s="13">
        <f t="shared" si="765"/>
        <v>4.0573963789408132E-4</v>
      </c>
      <c r="AW528" s="13">
        <f t="shared" si="766"/>
        <v>3.3245499971725454E-6</v>
      </c>
      <c r="AX528" s="13">
        <f t="shared" si="767"/>
        <v>1.7933208234519647E-5</v>
      </c>
      <c r="AY528" s="13">
        <f t="shared" si="768"/>
        <v>4.0540822329433011E-5</v>
      </c>
      <c r="AZ528" s="13">
        <f t="shared" si="769"/>
        <v>4.5824435138799308E-5</v>
      </c>
      <c r="BA528" s="13">
        <f t="shared" si="770"/>
        <v>3.4531101165577385E-5</v>
      </c>
      <c r="BB528" s="13">
        <f t="shared" si="771"/>
        <v>1.9515738886289246E-5</v>
      </c>
      <c r="BC528" s="13">
        <f t="shared" si="772"/>
        <v>8.8236760814911858E-6</v>
      </c>
      <c r="BD528" s="13">
        <f t="shared" si="773"/>
        <v>8.6197613624817183E-3</v>
      </c>
      <c r="BE528" s="13">
        <f t="shared" si="774"/>
        <v>6.9623672819595509E-3</v>
      </c>
      <c r="BF528" s="13">
        <f t="shared" si="775"/>
        <v>2.8118271568335212E-3</v>
      </c>
      <c r="BG528" s="13">
        <f t="shared" si="776"/>
        <v>7.5705782623610232E-4</v>
      </c>
      <c r="BH528" s="13">
        <f t="shared" si="777"/>
        <v>1.5287298621977471E-4</v>
      </c>
      <c r="BI528" s="13">
        <f t="shared" si="778"/>
        <v>2.4695762047073034E-5</v>
      </c>
      <c r="BJ528" s="14">
        <f t="shared" si="779"/>
        <v>0.11849000001039869</v>
      </c>
      <c r="BK528" s="14">
        <f t="shared" si="780"/>
        <v>0.17902230953207909</v>
      </c>
      <c r="BL528" s="14">
        <f t="shared" si="781"/>
        <v>0.60439590875017724</v>
      </c>
      <c r="BM528" s="14">
        <f t="shared" si="782"/>
        <v>0.58335547562846735</v>
      </c>
      <c r="BN528" s="14">
        <f t="shared" si="783"/>
        <v>0.40804639579798119</v>
      </c>
    </row>
    <row r="529" spans="1:66" x14ac:dyDescent="0.25">
      <c r="A529" t="s">
        <v>340</v>
      </c>
      <c r="B529" t="s">
        <v>377</v>
      </c>
      <c r="C529" t="s">
        <v>356</v>
      </c>
      <c r="D529" s="22" t="s">
        <v>494</v>
      </c>
      <c r="E529" s="10">
        <f>VLOOKUP(A529,home!$A$2:$E$405,3,FALSE)</f>
        <v>1.3684000000000001</v>
      </c>
      <c r="F529" s="10">
        <f>VLOOKUP(B529,home!$B$2:$E$405,3,FALSE)</f>
        <v>0.46150000000000002</v>
      </c>
      <c r="G529" s="10">
        <f>VLOOKUP(C529,away!$B$2:$E$405,4,FALSE)</f>
        <v>1.1153999999999999</v>
      </c>
      <c r="H529" s="10">
        <f>VLOOKUP(A529,away!$A$2:$E$405,3,FALSE)</f>
        <v>1.1395</v>
      </c>
      <c r="I529" s="10">
        <f>VLOOKUP(C529,away!$B$2:$E$405,3,FALSE)</f>
        <v>1.0623</v>
      </c>
      <c r="J529" s="10">
        <f>VLOOKUP(B529,home!$B$2:$E$405,4,FALSE)</f>
        <v>0.97</v>
      </c>
      <c r="K529" s="12">
        <f t="shared" si="728"/>
        <v>0.70439361564000003</v>
      </c>
      <c r="L529" s="12">
        <f t="shared" si="729"/>
        <v>1.1741761245</v>
      </c>
      <c r="M529" s="13">
        <f t="shared" si="730"/>
        <v>0.15280850540707699</v>
      </c>
      <c r="N529" s="13">
        <f t="shared" si="731"/>
        <v>0.10763733562423546</v>
      </c>
      <c r="O529" s="13">
        <f t="shared" si="732"/>
        <v>0.17942409866951894</v>
      </c>
      <c r="P529" s="13">
        <f t="shared" si="733"/>
        <v>0.12638518959477058</v>
      </c>
      <c r="Q529" s="13">
        <f t="shared" si="734"/>
        <v>3.7909526009105694E-2</v>
      </c>
      <c r="R529" s="13">
        <f t="shared" si="735"/>
        <v>0.10533774640884071</v>
      </c>
      <c r="S529" s="13">
        <f t="shared" si="736"/>
        <v>2.6132734081708946E-2</v>
      </c>
      <c r="T529" s="13">
        <f t="shared" si="737"/>
        <v>4.4512460331003673E-2</v>
      </c>
      <c r="U529" s="13">
        <f t="shared" si="738"/>
        <v>7.4199236056292736E-2</v>
      </c>
      <c r="V529" s="13">
        <f t="shared" si="739"/>
        <v>2.4015464778743677E-3</v>
      </c>
      <c r="W529" s="13">
        <f t="shared" si="740"/>
        <v>8.9010760309175263E-3</v>
      </c>
      <c r="X529" s="13">
        <f t="shared" si="741"/>
        <v>1.0451430957862584E-2</v>
      </c>
      <c r="Y529" s="13">
        <f t="shared" si="742"/>
        <v>6.1359103487912073E-3</v>
      </c>
      <c r="Z529" s="13">
        <f t="shared" si="743"/>
        <v>4.1228355613965456E-2</v>
      </c>
      <c r="AA529" s="13">
        <f t="shared" si="744"/>
        <v>2.9040990477812823E-2</v>
      </c>
      <c r="AB529" s="13">
        <f t="shared" si="745"/>
        <v>1.0228144142216691E-2</v>
      </c>
      <c r="AC529" s="13">
        <f t="shared" si="746"/>
        <v>1.241422663770572E-4</v>
      </c>
      <c r="AD529" s="13">
        <f t="shared" si="747"/>
        <v>1.567465282126134E-3</v>
      </c>
      <c r="AE529" s="13">
        <f t="shared" si="748"/>
        <v>1.8404803102551632E-3</v>
      </c>
      <c r="AF529" s="13">
        <f t="shared" si="749"/>
        <v>1.0805240189569827E-3</v>
      </c>
      <c r="AG529" s="13">
        <f t="shared" si="750"/>
        <v>4.2290850166935818E-4</v>
      </c>
      <c r="AH529" s="13">
        <f t="shared" si="751"/>
        <v>1.2102337703578445E-2</v>
      </c>
      <c r="AI529" s="13">
        <f t="shared" si="752"/>
        <v>8.5248094127199168E-3</v>
      </c>
      <c r="AJ529" s="13">
        <f t="shared" si="753"/>
        <v>3.0024106624338431E-3</v>
      </c>
      <c r="AK529" s="13">
        <f t="shared" si="754"/>
        <v>7.0495963404928748E-4</v>
      </c>
      <c r="AL529" s="13">
        <f t="shared" si="755"/>
        <v>4.1070341813741082E-6</v>
      </c>
      <c r="AM529" s="13">
        <f t="shared" si="756"/>
        <v>2.2082250749340008E-4</v>
      </c>
      <c r="AN529" s="13">
        <f t="shared" si="757"/>
        <v>2.5928451605097271E-4</v>
      </c>
      <c r="AO529" s="13">
        <f t="shared" si="758"/>
        <v>1.5222284409979463E-4</v>
      </c>
      <c r="AP529" s="13">
        <f t="shared" si="759"/>
        <v>5.9578809715154848E-5</v>
      </c>
      <c r="AQ529" s="13">
        <f t="shared" si="760"/>
        <v>1.7489003973415867E-5</v>
      </c>
      <c r="AR529" s="13">
        <f t="shared" si="761"/>
        <v>2.8420551964355935E-3</v>
      </c>
      <c r="AS529" s="13">
        <f t="shared" si="762"/>
        <v>2.0019255356657183E-3</v>
      </c>
      <c r="AT529" s="13">
        <f t="shared" si="763"/>
        <v>7.0507178315480938E-4</v>
      </c>
      <c r="AU529" s="13">
        <f t="shared" si="764"/>
        <v>1.655493542073861E-4</v>
      </c>
      <c r="AV529" s="13">
        <f t="shared" si="765"/>
        <v>2.9152977044251929E-5</v>
      </c>
      <c r="AW529" s="13">
        <f t="shared" si="766"/>
        <v>9.4357075707705963E-8</v>
      </c>
      <c r="AX529" s="13">
        <f t="shared" si="767"/>
        <v>2.5924327411327845E-5</v>
      </c>
      <c r="AY529" s="13">
        <f t="shared" si="768"/>
        <v>3.0439726290102046E-5</v>
      </c>
      <c r="AZ529" s="13">
        <f t="shared" si="769"/>
        <v>1.7870799923076396E-5</v>
      </c>
      <c r="BA529" s="13">
        <f t="shared" si="770"/>
        <v>6.9944888651309135E-6</v>
      </c>
      <c r="BB529" s="13">
        <f t="shared" si="771"/>
        <v>2.0531904571294547E-6</v>
      </c>
      <c r="BC529" s="13">
        <f t="shared" si="772"/>
        <v>4.8216144276252925E-7</v>
      </c>
      <c r="BD529" s="13">
        <f t="shared" si="773"/>
        <v>5.5617889269430579E-4</v>
      </c>
      <c r="BE529" s="13">
        <f t="shared" si="774"/>
        <v>3.9176886116759364E-4</v>
      </c>
      <c r="BF529" s="13">
        <f t="shared" si="775"/>
        <v>1.3797974230650323E-4</v>
      </c>
      <c r="BG529" s="13">
        <f t="shared" si="776"/>
        <v>3.2397349856117765E-5</v>
      </c>
      <c r="BH529" s="13">
        <f t="shared" si="777"/>
        <v>5.7051216005762054E-6</v>
      </c>
      <c r="BI529" s="13">
        <f t="shared" si="778"/>
        <v>8.0373024637914757E-7</v>
      </c>
      <c r="BJ529" s="14">
        <f t="shared" si="779"/>
        <v>0.22125227979064604</v>
      </c>
      <c r="BK529" s="14">
        <f t="shared" si="780"/>
        <v>0.3078866645882794</v>
      </c>
      <c r="BL529" s="14">
        <f t="shared" si="781"/>
        <v>0.42943332171184262</v>
      </c>
      <c r="BM529" s="14">
        <f t="shared" si="782"/>
        <v>0.29026787462197079</v>
      </c>
      <c r="BN529" s="14">
        <f t="shared" si="783"/>
        <v>0.70950240171354839</v>
      </c>
    </row>
    <row r="530" spans="1:66" s="15" customFormat="1" x14ac:dyDescent="0.25">
      <c r="A530" s="15" t="s">
        <v>340</v>
      </c>
      <c r="B530" s="15" t="s">
        <v>387</v>
      </c>
      <c r="C530" s="15" t="s">
        <v>413</v>
      </c>
      <c r="D530" s="23" t="s">
        <v>494</v>
      </c>
      <c r="E530" s="15">
        <f>VLOOKUP(A530,home!$A$2:$E$405,3,FALSE)</f>
        <v>1.3684000000000001</v>
      </c>
      <c r="F530" s="15">
        <f>VLOOKUP(B530,home!$B$2:$E$405,3,FALSE)</f>
        <v>0.96160000000000001</v>
      </c>
      <c r="G530" s="15">
        <f>VLOOKUP(C530,away!$B$2:$E$405,4,FALSE)</f>
        <v>0.57689999999999997</v>
      </c>
      <c r="H530" s="15">
        <f>VLOOKUP(A530,away!$A$2:$E$405,3,FALSE)</f>
        <v>1.1395</v>
      </c>
      <c r="I530" s="15">
        <f>VLOOKUP(C530,away!$B$2:$E$405,3,FALSE)</f>
        <v>1.5704</v>
      </c>
      <c r="J530" s="15">
        <f>VLOOKUP(B530,home!$B$2:$E$405,4,FALSE)</f>
        <v>1.1547000000000001</v>
      </c>
      <c r="K530" s="17">
        <f t="shared" si="728"/>
        <v>0.75911584953600009</v>
      </c>
      <c r="L530" s="17">
        <f t="shared" si="729"/>
        <v>2.0663019327600001</v>
      </c>
      <c r="M530" s="18">
        <f t="shared" si="730"/>
        <v>5.9283883897822298E-2</v>
      </c>
      <c r="N530" s="18">
        <f t="shared" si="731"/>
        <v>4.5003335888888975E-2</v>
      </c>
      <c r="O530" s="18">
        <f t="shared" si="732"/>
        <v>0.12249840387958964</v>
      </c>
      <c r="P530" s="18">
        <f t="shared" si="733"/>
        <v>9.2990479927858749E-2</v>
      </c>
      <c r="Q530" s="18">
        <f t="shared" si="734"/>
        <v>1.7081372777623952E-2</v>
      </c>
      <c r="R530" s="18">
        <f t="shared" si="735"/>
        <v>0.12655934434820559</v>
      </c>
      <c r="S530" s="18">
        <f t="shared" si="736"/>
        <v>3.6465346012574354E-2</v>
      </c>
      <c r="T530" s="18">
        <f t="shared" si="737"/>
        <v>3.529527358459842E-2</v>
      </c>
      <c r="U530" s="18">
        <f t="shared" si="738"/>
        <v>9.6073204201607282E-2</v>
      </c>
      <c r="V530" s="18">
        <f t="shared" si="739"/>
        <v>6.355352891313221E-3</v>
      </c>
      <c r="W530" s="18">
        <f t="shared" si="740"/>
        <v>4.3222469357757044E-3</v>
      </c>
      <c r="X530" s="18">
        <f t="shared" si="741"/>
        <v>8.9310671972593261E-3</v>
      </c>
      <c r="Y530" s="18">
        <f t="shared" si="742"/>
        <v>9.2271407056531921E-3</v>
      </c>
      <c r="Z530" s="18">
        <f t="shared" si="743"/>
        <v>8.7169939278511882E-2</v>
      </c>
      <c r="AA530" s="18">
        <f t="shared" si="744"/>
        <v>6.6172082509409105E-2</v>
      </c>
      <c r="AB530" s="18">
        <f t="shared" si="745"/>
        <v>2.5116138314848185E-2</v>
      </c>
      <c r="AC530" s="18">
        <f t="shared" si="746"/>
        <v>6.230480324263876E-4</v>
      </c>
      <c r="AD530" s="18">
        <f t="shared" si="747"/>
        <v>8.2027153863893686E-4</v>
      </c>
      <c r="AE530" s="18">
        <f t="shared" si="748"/>
        <v>1.6949286656776539E-3</v>
      </c>
      <c r="AF530" s="18">
        <f t="shared" si="749"/>
        <v>1.7511171888900325E-3</v>
      </c>
      <c r="AG530" s="18">
        <f t="shared" si="750"/>
        <v>1.2061122772975775E-3</v>
      </c>
      <c r="AH530" s="18">
        <f t="shared" si="751"/>
        <v>4.5029853502440251E-2</v>
      </c>
      <c r="AI530" s="18">
        <f t="shared" si="752"/>
        <v>3.4182875495986566E-2</v>
      </c>
      <c r="AJ530" s="18">
        <f t="shared" si="753"/>
        <v>1.2974381285859577E-2</v>
      </c>
      <c r="AK530" s="18">
        <f t="shared" si="754"/>
        <v>3.2830194906730919E-3</v>
      </c>
      <c r="AL530" s="18">
        <f t="shared" si="755"/>
        <v>3.909159234796094E-5</v>
      </c>
      <c r="AM530" s="18">
        <f t="shared" si="756"/>
        <v>1.245362251808197E-4</v>
      </c>
      <c r="AN530" s="18">
        <f t="shared" si="757"/>
        <v>2.5732944278976231E-4</v>
      </c>
      <c r="AO530" s="18">
        <f t="shared" si="758"/>
        <v>2.6586016249626989E-4</v>
      </c>
      <c r="AP530" s="18">
        <f t="shared" si="759"/>
        <v>1.8311578920331007E-4</v>
      </c>
      <c r="AQ530" s="18">
        <f t="shared" si="760"/>
        <v>9.4593127287418121E-5</v>
      </c>
      <c r="AR530" s="18">
        <f t="shared" si="761"/>
        <v>1.8609054664798383E-2</v>
      </c>
      <c r="AS530" s="18">
        <f t="shared" si="762"/>
        <v>1.4126428340930293E-2</v>
      </c>
      <c r="AT530" s="18">
        <f t="shared" si="763"/>
        <v>5.3617978254673626E-3</v>
      </c>
      <c r="AU530" s="18">
        <f t="shared" si="764"/>
        <v>1.3567419037733117E-3</v>
      </c>
      <c r="AV530" s="18">
        <f t="shared" si="765"/>
        <v>2.5748107072099188E-4</v>
      </c>
      <c r="AW530" s="18">
        <f t="shared" si="766"/>
        <v>1.7032668795257098E-6</v>
      </c>
      <c r="AX530" s="18">
        <f t="shared" si="767"/>
        <v>1.5756237062690756E-5</v>
      </c>
      <c r="AY530" s="18">
        <f t="shared" si="768"/>
        <v>3.2557143095662652E-5</v>
      </c>
      <c r="AZ530" s="18">
        <f t="shared" si="769"/>
        <v>3.3636443851855817E-5</v>
      </c>
      <c r="BA530" s="18">
        <f t="shared" si="770"/>
        <v>2.3167682980754302E-5</v>
      </c>
      <c r="BB530" s="18">
        <f t="shared" si="771"/>
        <v>1.1967857030175896E-5</v>
      </c>
      <c r="BC530" s="18">
        <f t="shared" si="772"/>
        <v>4.9458412224895604E-6</v>
      </c>
      <c r="BD530" s="18">
        <f t="shared" si="773"/>
        <v>6.4086542701182322E-3</v>
      </c>
      <c r="BE530" s="18">
        <f t="shared" si="774"/>
        <v>4.8649110306433173E-3</v>
      </c>
      <c r="BF530" s="18">
        <f t="shared" si="775"/>
        <v>1.8465155349719291E-3</v>
      </c>
      <c r="BG530" s="18">
        <f t="shared" si="776"/>
        <v>4.672397363372126E-4</v>
      </c>
      <c r="BH530" s="18">
        <f t="shared" si="777"/>
        <v>8.867227234664996E-5</v>
      </c>
      <c r="BI530" s="18">
        <f t="shared" si="778"/>
        <v>1.3462505470542952E-5</v>
      </c>
      <c r="BJ530" s="19">
        <f t="shared" si="779"/>
        <v>0.12638033271250493</v>
      </c>
      <c r="BK530" s="19">
        <f t="shared" si="780"/>
        <v>0.19578975949743863</v>
      </c>
      <c r="BL530" s="19">
        <f t="shared" si="781"/>
        <v>0.58529026218419755</v>
      </c>
      <c r="BM530" s="19">
        <f t="shared" si="782"/>
        <v>0.53118261907644793</v>
      </c>
      <c r="BN530" s="19">
        <f t="shared" si="783"/>
        <v>0.46341682071998919</v>
      </c>
    </row>
    <row r="531" spans="1:66" x14ac:dyDescent="0.25">
      <c r="A531" t="s">
        <v>69</v>
      </c>
      <c r="B531" t="s">
        <v>325</v>
      </c>
      <c r="C531" t="s">
        <v>262</v>
      </c>
      <c r="D531" t="s">
        <v>495</v>
      </c>
      <c r="E531" s="10">
        <f>VLOOKUP(A531,home!$A$2:$E$405,3,FALSE)</f>
        <v>1.3526</v>
      </c>
      <c r="F531" s="10">
        <f>VLOOKUP(B531,home!$B$2:$E$405,3,FALSE)</f>
        <v>1.0117</v>
      </c>
      <c r="G531" s="10">
        <f>VLOOKUP(C531,away!$B$2:$E$405,4,FALSE)</f>
        <v>0.5837</v>
      </c>
      <c r="H531" s="10">
        <f>VLOOKUP(A531,away!$A$2:$E$405,3,FALSE)</f>
        <v>1.3421000000000001</v>
      </c>
      <c r="I531" s="10">
        <f>VLOOKUP(C531,away!$B$2:$E$405,3,FALSE)</f>
        <v>1.5686</v>
      </c>
      <c r="J531" s="10">
        <f>VLOOKUP(B531,home!$B$2:$E$405,4,FALSE)</f>
        <v>1.2941</v>
      </c>
      <c r="K531" s="12">
        <f t="shared" ref="K531:K594" si="784">E531*F531*G531</f>
        <v>0.79874991765400005</v>
      </c>
      <c r="L531" s="12">
        <f t="shared" ref="L531:L594" si="785">H531*I531*J531</f>
        <v>2.7243626914459997</v>
      </c>
      <c r="M531" s="13">
        <f t="shared" ref="M531:M594" si="786">_xlfn.POISSON.DIST(0,K531,FALSE) * _xlfn.POISSON.DIST(0,L531,FALSE)</f>
        <v>2.9507446932610409E-2</v>
      </c>
      <c r="N531" s="13">
        <f t="shared" ref="N531:N594" si="787">_xlfn.POISSON.DIST(1,K531,FALSE) * _xlfn.POISSON.DIST(0,L531,FALSE)</f>
        <v>2.3569070807602337E-2</v>
      </c>
      <c r="O531" s="13">
        <f t="shared" ref="O531:O594" si="788">_xlfn.POISSON.DIST(0,K531,FALSE) * _xlfn.POISSON.DIST(1,L531,FALSE)</f>
        <v>8.0388987543026508E-2</v>
      </c>
      <c r="P531" s="13">
        <f t="shared" ref="P531:P594" si="789">_xlfn.POISSON.DIST(1,K531,FALSE) * _xlfn.POISSON.DIST(1,L531,FALSE)</f>
        <v>6.4210697180280843E-2</v>
      </c>
      <c r="Q531" s="13">
        <f t="shared" ref="Q531:Q594" si="790">_xlfn.POISSON.DIST(2,K531,FALSE) * _xlfn.POISSON.DIST(0,L531,FALSE)</f>
        <v>9.4128966833768313E-3</v>
      </c>
      <c r="R531" s="13">
        <f t="shared" ref="R531:R594" si="791">_xlfn.POISSON.DIST(0,K531,FALSE) * _xlfn.POISSON.DIST(2,L531,FALSE)</f>
        <v>0.10950437923266934</v>
      </c>
      <c r="S531" s="13">
        <f t="shared" ref="S531:S594" si="792">_xlfn.POISSON.DIST(2,K531,FALSE) * _xlfn.POISSON.DIST(2,L531,FALSE)</f>
        <v>3.4931975322991637E-2</v>
      </c>
      <c r="T531" s="13">
        <f t="shared" ref="T531:T594" si="793">_xlfn.POISSON.DIST(2,K531,FALSE) * _xlfn.POISSON.DIST(1,L531,FALSE)</f>
        <v>2.5644144542627628E-2</v>
      </c>
      <c r="U531" s="13">
        <f t="shared" ref="U531:U594" si="794">_xlfn.POISSON.DIST(1,K531,FALSE) * _xlfn.POISSON.DIST(2,L531,FALSE)</f>
        <v>8.7466613894847028E-2</v>
      </c>
      <c r="V531" s="13">
        <f t="shared" ref="V531:V594" si="795">_xlfn.POISSON.DIST(3,K531,FALSE) * _xlfn.POISSON.DIST(3,L531,FALSE)</f>
        <v>8.4461032441376389E-3</v>
      </c>
      <c r="W531" s="13">
        <f t="shared" ref="W531:W594" si="796">_xlfn.POISSON.DIST(3,K531,FALSE) * _xlfn.POISSON.DIST(0,L531,FALSE)</f>
        <v>2.5061834835776189E-3</v>
      </c>
      <c r="X531" s="13">
        <f t="shared" ref="X531:X594" si="797">_xlfn.POISSON.DIST(3,K531,FALSE) * _xlfn.POISSON.DIST(1,L531,FALSE)</f>
        <v>6.827752780577033E-3</v>
      </c>
      <c r="Y531" s="13">
        <f t="shared" ref="Y531:Y594" si="798">_xlfn.POISSON.DIST(3,K531,FALSE) * _xlfn.POISSON.DIST(2,L531,FALSE)</f>
        <v>9.3006374709103789E-3</v>
      </c>
      <c r="Z531" s="13">
        <f t="shared" ref="Z531:Z594" si="799">_xlfn.POISSON.DIST(0,K531,FALSE) * _xlfn.POISSON.DIST(3,L531,FALSE)</f>
        <v>9.9443215110479488E-2</v>
      </c>
      <c r="AA531" s="13">
        <f t="shared" ref="AA531:AA594" si="800">_xlfn.POISSON.DIST(1,K531,FALSE) * _xlfn.POISSON.DIST(3,L531,FALSE)</f>
        <v>7.9430259880744494E-2</v>
      </c>
      <c r="AB531" s="13">
        <f t="shared" ref="AB531:AB594" si="801">_xlfn.POISSON.DIST(2,K531,FALSE) * _xlfn.POISSON.DIST(3,L531,FALSE)</f>
        <v>3.1722456769490238E-2</v>
      </c>
      <c r="AC531" s="13">
        <f t="shared" ref="AC531:AC594" si="802">_xlfn.POISSON.DIST(4,K531,FALSE) * _xlfn.POISSON.DIST(4,L531,FALSE)</f>
        <v>1.1487146342271071E-3</v>
      </c>
      <c r="AD531" s="13">
        <f t="shared" ref="AD531:AD594" si="803">_xlfn.POISSON.DIST(4,K531,FALSE) * _xlfn.POISSON.DIST(0,L531,FALSE)</f>
        <v>5.0045346278335936E-4</v>
      </c>
      <c r="AE531" s="13">
        <f t="shared" ref="AE531:AE594" si="804">_xlfn.POISSON.DIST(4,K531,FALSE) * _xlfn.POISSON.DIST(1,L531,FALSE)</f>
        <v>1.3634167428119434E-3</v>
      </c>
      <c r="AF531" s="13">
        <f t="shared" ref="AF531:AF594" si="805">_xlfn.POISSON.DIST(4,K531,FALSE) * _xlfn.POISSON.DIST(2,L531,FALSE)</f>
        <v>1.8572208535048427E-3</v>
      </c>
      <c r="AG531" s="13">
        <f t="shared" ref="AG531:AG594" si="806">_xlfn.POISSON.DIST(4,K531,FALSE) * _xlfn.POISSON.DIST(3,L531,FALSE)</f>
        <v>1.6865810676880298E-3</v>
      </c>
      <c r="AH531" s="13">
        <f t="shared" ref="AH531:AH594" si="807">_xlfn.POISSON.DIST(0,K531,FALSE) * _xlfn.POISSON.DIST(4,L531,FALSE)</f>
        <v>6.7729846291107343E-2</v>
      </c>
      <c r="AI531" s="13">
        <f t="shared" ref="AI531:AI594" si="808">_xlfn.POISSON.DIST(1,K531,FALSE) * _xlfn.POISSON.DIST(4,L531,FALSE)</f>
        <v>5.4099209147740066E-2</v>
      </c>
      <c r="AJ531" s="13">
        <f t="shared" ref="AJ531:AJ594" si="809">_xlfn.POISSON.DIST(2,K531,FALSE) * _xlfn.POISSON.DIST(4,L531,FALSE)</f>
        <v>2.1605869425951951E-2</v>
      </c>
      <c r="AK531" s="13">
        <f t="shared" ref="AK531:AK594" si="810">_xlfn.POISSON.DIST(3,K531,FALSE) * _xlfn.POISSON.DIST(4,L531,FALSE)</f>
        <v>5.7525621416074013E-3</v>
      </c>
      <c r="AL531" s="13">
        <f t="shared" ref="AL531:AL594" si="811">_xlfn.POISSON.DIST(5,K531,FALSE) * _xlfn.POISSON.DIST(5,L531,FALSE)</f>
        <v>9.998800329065092E-5</v>
      </c>
      <c r="AM531" s="13">
        <f t="shared" ref="AM531:AM594" si="812">_xlfn.POISSON.DIST(5,K531,FALSE) * _xlfn.POISSON.DIST(0,L531,FALSE)</f>
        <v>7.9947432437573514E-5</v>
      </c>
      <c r="AN531" s="13">
        <f t="shared" ref="AN531:AN594" si="813">_xlfn.POISSON.DIST(5,K531,FALSE) * _xlfn.POISSON.DIST(1,L531,FALSE)</f>
        <v>2.1780580220982502E-4</v>
      </c>
      <c r="AO531" s="13">
        <f t="shared" ref="AO531:AO594" si="814">_xlfn.POISSON.DIST(5,K531,FALSE) * _xlfn.POISSON.DIST(2,L531,FALSE)</f>
        <v>2.9669100076045704E-4</v>
      </c>
      <c r="AP531" s="13">
        <f t="shared" ref="AP531:AP594" si="815">_xlfn.POISSON.DIST(5,K531,FALSE) * _xlfn.POISSON.DIST(3,L531,FALSE)</f>
        <v>2.6943129778652194E-4</v>
      </c>
      <c r="AQ531" s="13">
        <f t="shared" ref="AQ531:AQ594" si="816">_xlfn.POISSON.DIST(5,K531,FALSE) * _xlfn.POISSON.DIST(4,L531,FALSE)</f>
        <v>1.8350714389936938E-4</v>
      </c>
      <c r="AR531" s="13">
        <f t="shared" ref="AR531:AR594" si="817">_xlfn.POISSON.DIST(0,K531,FALSE) * _xlfn.POISSON.DIST(5,L531,FALSE)</f>
        <v>3.6904133266573033E-2</v>
      </c>
      <c r="AS531" s="13">
        <f t="shared" ref="AS531:AS594" si="818">_xlfn.POISSON.DIST(1,K531,FALSE) * _xlfn.POISSON.DIST(5,L531,FALSE)</f>
        <v>2.9477173407767454E-2</v>
      </c>
      <c r="AT531" s="13">
        <f t="shared" ref="AT531:AT594" si="819">_xlfn.POISSON.DIST(2,K531,FALSE) * _xlfn.POISSON.DIST(5,L531,FALSE)</f>
        <v>1.1772444916063466E-2</v>
      </c>
      <c r="AU531" s="13">
        <f t="shared" ref="AU531:AU594" si="820">_xlfn.POISSON.DIST(3,K531,FALSE) * _xlfn.POISSON.DIST(5,L531,FALSE)</f>
        <v>3.1344131357639825E-3</v>
      </c>
      <c r="AV531" s="13">
        <f t="shared" ref="AV531:AV594" si="821">_xlfn.POISSON.DIST(4,K531,FALSE) * _xlfn.POISSON.DIST(5,L531,FALSE)</f>
        <v>6.2590305852127412E-4</v>
      </c>
      <c r="AW531" s="13">
        <f t="shared" ref="AW531:AW594" si="822">_xlfn.POISSON.DIST(6,K531,FALSE) * _xlfn.POISSON.DIST(6,L531,FALSE)</f>
        <v>6.0439539358955844E-6</v>
      </c>
      <c r="AX531" s="13">
        <f t="shared" ref="AX531:AX594" si="823">_xlfn.POISSON.DIST(6,K531,FALSE) * _xlfn.POISSON.DIST(0,L531,FALSE)</f>
        <v>1.0643000846026761E-5</v>
      </c>
      <c r="AY531" s="13">
        <f t="shared" ref="AY531:AY594" si="824">_xlfn.POISSON.DIST(6,K531,FALSE) * _xlfn.POISSON.DIST(1,L531,FALSE)</f>
        <v>2.899539442994352E-5</v>
      </c>
      <c r="AZ531" s="13">
        <f t="shared" ref="AZ531:AZ594" si="825">_xlfn.POISSON.DIST(6,K531,FALSE) * _xlfn.POISSON.DIST(2,L531,FALSE)</f>
        <v>3.9496985404349647E-5</v>
      </c>
      <c r="BA531" s="13">
        <f t="shared" ref="BA531:BA594" si="826">_xlfn.POISSON.DIST(6,K531,FALSE) * _xlfn.POISSON.DIST(3,L531,FALSE)</f>
        <v>3.5868037820065787E-5</v>
      </c>
      <c r="BB531" s="13">
        <f t="shared" ref="BB531:BB594" si="827">_xlfn.POISSON.DIST(6,K531,FALSE) * _xlfn.POISSON.DIST(4,L531,FALSE)</f>
        <v>2.4429386013090334E-5</v>
      </c>
      <c r="BC531" s="13">
        <f t="shared" ref="BC531:BC594" si="828">_xlfn.POISSON.DIST(6,K531,FALSE) * _xlfn.POISSON.DIST(5,L531,FALSE)</f>
        <v>1.3310901565799216E-5</v>
      </c>
      <c r="BD531" s="13">
        <f t="shared" ref="BD531:BD594" si="829">_xlfn.POISSON.DIST(0,K531,FALSE) * _xlfn.POISSON.DIST(6,L531,FALSE)</f>
        <v>1.675670730526712E-2</v>
      </c>
      <c r="BE531" s="13">
        <f t="shared" ref="BE531:BE594" si="830">_xlfn.POISSON.DIST(1,K531,FALSE) * _xlfn.POISSON.DIST(6,L531,FALSE)</f>
        <v>1.3384418580234292E-2</v>
      </c>
      <c r="BF531" s="13">
        <f t="shared" ref="BF531:BF594" si="831">_xlfn.POISSON.DIST(2,K531,FALSE) * _xlfn.POISSON.DIST(6,L531,FALSE)</f>
        <v>5.3454016194044041E-3</v>
      </c>
      <c r="BG531" s="13">
        <f t="shared" ref="BG531:BG594" si="832">_xlfn.POISSON.DIST(3,K531,FALSE) * _xlfn.POISSON.DIST(6,L531,FALSE)</f>
        <v>1.4232130344422758E-3</v>
      </c>
      <c r="BH531" s="13">
        <f t="shared" ref="BH531:BH594" si="833">_xlfn.POISSON.DIST(4,K531,FALSE) * _xlfn.POISSON.DIST(6,L531,FALSE)</f>
        <v>2.8419782351621678E-4</v>
      </c>
      <c r="BI531" s="13">
        <f t="shared" ref="BI531:BI594" si="834">_xlfn.POISSON.DIST(5,K531,FALSE) * _xlfn.POISSON.DIST(6,L531,FALSE)</f>
        <v>4.540059762620485E-5</v>
      </c>
      <c r="BJ531" s="14">
        <f t="shared" ref="BJ531:BJ594" si="835">SUM(N531,Q531,T531,W531,X531,Y531,AD531,AE531,AF531,AG531,AM531,AN531,AO531,AP531,AQ531,AX531,AY531,AZ531,BA531,BB531,BC531)</f>
        <v>8.3868484278633013E-2</v>
      </c>
      <c r="BK531" s="14">
        <f t="shared" ref="BK531:BK594" si="836">SUM(M531,P531,S531,V531,AC531,AL531,AY531)</f>
        <v>0.13837392071196822</v>
      </c>
      <c r="BL531" s="14">
        <f t="shared" ref="BL531:BL594" si="837">SUM(O531,R531,U531,AA531,AB531,AH531,AI531,AJ531,AK531,AR531,AS531,AT531,AU531,AV531,BD531,BE531,BF531,BG531,BH531,BI531)</f>
        <v>0.65685359107236418</v>
      </c>
      <c r="BM531" s="14">
        <f t="shared" ref="BM531:BM594" si="838">SUM(S531:BI531)</f>
        <v>0.66192278135338478</v>
      </c>
      <c r="BN531" s="14">
        <f t="shared" ref="BN531:BN594" si="839">SUM(M531:R531)</f>
        <v>0.31659347837956625</v>
      </c>
    </row>
    <row r="532" spans="1:66" x14ac:dyDescent="0.25">
      <c r="A532" t="s">
        <v>32</v>
      </c>
      <c r="B532" t="s">
        <v>207</v>
      </c>
      <c r="C532" t="s">
        <v>312</v>
      </c>
      <c r="D532" t="s">
        <v>495</v>
      </c>
      <c r="E532" s="10">
        <f>VLOOKUP(A532,home!$A$2:$E$405,3,FALSE)</f>
        <v>1.268</v>
      </c>
      <c r="F532" s="10">
        <f>VLOOKUP(B532,home!$B$2:$E$405,3,FALSE)</f>
        <v>1.0669999999999999</v>
      </c>
      <c r="G532" s="10">
        <f>VLOOKUP(C532,away!$B$2:$E$405,4,FALSE)</f>
        <v>1.0206</v>
      </c>
      <c r="H532" s="10">
        <f>VLOOKUP(A532,away!$A$2:$E$405,3,FALSE)</f>
        <v>1.1471</v>
      </c>
      <c r="I532" s="10">
        <f>VLOOKUP(C532,away!$B$2:$E$405,3,FALSE)</f>
        <v>1.0256000000000001</v>
      </c>
      <c r="J532" s="10">
        <f>VLOOKUP(B532,home!$B$2:$E$405,4,FALSE)</f>
        <v>0.97430000000000005</v>
      </c>
      <c r="K532" s="12">
        <f t="shared" si="784"/>
        <v>1.3808268935999999</v>
      </c>
      <c r="L532" s="12">
        <f t="shared" si="785"/>
        <v>1.1462305899680001</v>
      </c>
      <c r="M532" s="13">
        <f t="shared" si="786"/>
        <v>7.9893763460495523E-2</v>
      </c>
      <c r="N532" s="13">
        <f t="shared" si="787"/>
        <v>0.11031945721716921</v>
      </c>
      <c r="O532" s="13">
        <f t="shared" si="788"/>
        <v>9.1576675626087622E-2</v>
      </c>
      <c r="P532" s="13">
        <f t="shared" si="789"/>
        <v>0.1264515365309854</v>
      </c>
      <c r="Q532" s="13">
        <f t="shared" si="790"/>
        <v>7.6166036706410936E-2</v>
      </c>
      <c r="R532" s="13">
        <f t="shared" si="791"/>
        <v>5.2483993465099327E-2</v>
      </c>
      <c r="S532" s="13">
        <f t="shared" si="792"/>
        <v>5.0035166696564493E-2</v>
      </c>
      <c r="T532" s="13">
        <f t="shared" si="793"/>
        <v>8.7303841189513745E-2</v>
      </c>
      <c r="U532" s="13">
        <f t="shared" si="794"/>
        <v>7.2471309660135791E-2</v>
      </c>
      <c r="V532" s="13">
        <f t="shared" si="795"/>
        <v>8.7992179104373937E-3</v>
      </c>
      <c r="W532" s="13">
        <f t="shared" si="796"/>
        <v>3.5057370621045657E-2</v>
      </c>
      <c r="X532" s="13">
        <f t="shared" si="797"/>
        <v>4.0183830609687991E-2</v>
      </c>
      <c r="Y532" s="13">
        <f t="shared" si="798"/>
        <v>2.3029967933458437E-2</v>
      </c>
      <c r="Z532" s="13">
        <f t="shared" si="799"/>
        <v>2.0052919597792481E-2</v>
      </c>
      <c r="AA532" s="13">
        <f t="shared" si="800"/>
        <v>2.7689610675830346E-2</v>
      </c>
      <c r="AB532" s="13">
        <f t="shared" si="801"/>
        <v>1.9117279547250111E-2</v>
      </c>
      <c r="AC532" s="13">
        <f t="shared" si="802"/>
        <v>8.7043294812049973E-4</v>
      </c>
      <c r="AD532" s="13">
        <f t="shared" si="803"/>
        <v>1.2102040043110595E-2</v>
      </c>
      <c r="AE532" s="13">
        <f t="shared" si="804"/>
        <v>1.3871728498431017E-2</v>
      </c>
      <c r="AF532" s="13">
        <f t="shared" si="805"/>
        <v>7.9500997703162574E-3</v>
      </c>
      <c r="AG532" s="13">
        <f t="shared" si="806"/>
        <v>3.0375491833446872E-3</v>
      </c>
      <c r="AH532" s="13">
        <f t="shared" si="807"/>
        <v>5.7463174652896383E-3</v>
      </c>
      <c r="AI532" s="13">
        <f t="shared" si="808"/>
        <v>7.9346696952353156E-3</v>
      </c>
      <c r="AJ532" s="13">
        <f t="shared" si="809"/>
        <v>5.478202653506921E-3</v>
      </c>
      <c r="AK532" s="13">
        <f t="shared" si="810"/>
        <v>2.5214831841844127E-3</v>
      </c>
      <c r="AL532" s="13">
        <f t="shared" si="811"/>
        <v>5.510697154300754E-5</v>
      </c>
      <c r="AM532" s="13">
        <f t="shared" si="812"/>
        <v>3.3421644717902387E-3</v>
      </c>
      <c r="AN532" s="13">
        <f t="shared" si="813"/>
        <v>3.8308911542702146E-3</v>
      </c>
      <c r="AO532" s="13">
        <f t="shared" si="814"/>
        <v>2.1955423139311714E-3</v>
      </c>
      <c r="AP532" s="13">
        <f t="shared" si="815"/>
        <v>8.3886592059901136E-4</v>
      </c>
      <c r="AQ532" s="13">
        <f t="shared" si="816"/>
        <v>2.4038344476806365E-4</v>
      </c>
      <c r="AR532" s="13">
        <f t="shared" si="817"/>
        <v>1.3173209716764727E-3</v>
      </c>
      <c r="AS532" s="13">
        <f t="shared" si="818"/>
        <v>1.8189922251941571E-3</v>
      </c>
      <c r="AT532" s="13">
        <f t="shared" si="819"/>
        <v>1.2558566918986999E-3</v>
      </c>
      <c r="AU532" s="13">
        <f t="shared" si="820"/>
        <v>5.7804023156041802E-4</v>
      </c>
      <c r="AV532" s="13">
        <f t="shared" si="821"/>
        <v>1.9954337433034916E-4</v>
      </c>
      <c r="AW532" s="13">
        <f t="shared" si="822"/>
        <v>2.4227872264912913E-6</v>
      </c>
      <c r="AX532" s="13">
        <f t="shared" si="823"/>
        <v>7.6915843091373301E-4</v>
      </c>
      <c r="AY532" s="13">
        <f t="shared" si="824"/>
        <v>8.8163292204510946E-4</v>
      </c>
      <c r="AZ532" s="13">
        <f t="shared" si="825"/>
        <v>5.052773121854891E-4</v>
      </c>
      <c r="BA532" s="13">
        <f t="shared" si="826"/>
        <v>1.9305477054793943E-4</v>
      </c>
      <c r="BB532" s="13">
        <f t="shared" si="827"/>
        <v>5.5321320885325399E-5</v>
      </c>
      <c r="BC532" s="13">
        <f t="shared" si="828"/>
        <v>1.2682198055239111E-5</v>
      </c>
      <c r="BD532" s="13">
        <f t="shared" si="829"/>
        <v>2.5165893242365704E-4</v>
      </c>
      <c r="BE532" s="13">
        <f t="shared" si="830"/>
        <v>3.4749742190525059E-4</v>
      </c>
      <c r="BF532" s="13">
        <f t="shared" si="831"/>
        <v>2.3991689281171793E-4</v>
      </c>
      <c r="BG532" s="13">
        <f t="shared" si="832"/>
        <v>1.1042789927445619E-4</v>
      </c>
      <c r="BH532" s="13">
        <f t="shared" si="833"/>
        <v>3.8120453280480256E-5</v>
      </c>
      <c r="BI532" s="13">
        <f t="shared" si="834"/>
        <v>1.0527549417181886E-5</v>
      </c>
      <c r="BJ532" s="14">
        <f t="shared" si="835"/>
        <v>0.42188689603248003</v>
      </c>
      <c r="BK532" s="14">
        <f t="shared" si="836"/>
        <v>0.26698685744019146</v>
      </c>
      <c r="BL532" s="14">
        <f t="shared" si="837"/>
        <v>0.2911874446163924</v>
      </c>
      <c r="BM532" s="14">
        <f t="shared" si="838"/>
        <v>0.46234344454578974</v>
      </c>
      <c r="BN532" s="14">
        <f t="shared" si="839"/>
        <v>0.53689146300624802</v>
      </c>
    </row>
    <row r="533" spans="1:66" x14ac:dyDescent="0.25">
      <c r="A533" t="s">
        <v>32</v>
      </c>
      <c r="B533" t="s">
        <v>208</v>
      </c>
      <c r="C533" t="s">
        <v>309</v>
      </c>
      <c r="D533" t="s">
        <v>495</v>
      </c>
      <c r="E533" s="10">
        <f>VLOOKUP(A533,home!$A$2:$E$405,3,FALSE)</f>
        <v>1.268</v>
      </c>
      <c r="F533" s="10">
        <f>VLOOKUP(B533,home!$B$2:$E$405,3,FALSE)</f>
        <v>1.2525999999999999</v>
      </c>
      <c r="G533" s="10">
        <f>VLOOKUP(C533,away!$B$2:$E$405,4,FALSE)</f>
        <v>0.92779999999999996</v>
      </c>
      <c r="H533" s="10">
        <f>VLOOKUP(A533,away!$A$2:$E$405,3,FALSE)</f>
        <v>1.1471</v>
      </c>
      <c r="I533" s="10">
        <f>VLOOKUP(C533,away!$B$2:$E$405,3,FALSE)</f>
        <v>0.66659999999999997</v>
      </c>
      <c r="J533" s="10">
        <f>VLOOKUP(B533,home!$B$2:$E$405,4,FALSE)</f>
        <v>0.76919999999999999</v>
      </c>
      <c r="K533" s="12">
        <f t="shared" si="784"/>
        <v>1.4736217710399999</v>
      </c>
      <c r="L533" s="12">
        <f t="shared" si="785"/>
        <v>0.58817405671199996</v>
      </c>
      <c r="M533" s="13">
        <f t="shared" si="786"/>
        <v>0.12722528991496584</v>
      </c>
      <c r="N533" s="13">
        <f t="shared" si="787"/>
        <v>0.18748195704556939</v>
      </c>
      <c r="O533" s="13">
        <f t="shared" si="788"/>
        <v>7.4830614885645755E-2</v>
      </c>
      <c r="P533" s="13">
        <f t="shared" si="789"/>
        <v>0.11027202323579745</v>
      </c>
      <c r="Q533" s="13">
        <f t="shared" si="790"/>
        <v>0.13813874678976862</v>
      </c>
      <c r="R533" s="13">
        <f t="shared" si="791"/>
        <v>2.2006713161771815E-2</v>
      </c>
      <c r="S533" s="13">
        <f t="shared" si="792"/>
        <v>2.3894461385475404E-2</v>
      </c>
      <c r="T533" s="13">
        <f t="shared" si="793"/>
        <v>8.1249627088449947E-2</v>
      </c>
      <c r="U533" s="13">
        <f t="shared" si="794"/>
        <v>3.2429571624219451E-2</v>
      </c>
      <c r="V533" s="13">
        <f t="shared" si="795"/>
        <v>2.3011590112373844E-3</v>
      </c>
      <c r="W533" s="13">
        <f t="shared" si="796"/>
        <v>6.7854754897861691E-2</v>
      </c>
      <c r="X533" s="13">
        <f t="shared" si="797"/>
        <v>3.9910406455473751E-2</v>
      </c>
      <c r="Y533" s="13">
        <f t="shared" si="798"/>
        <v>1.1737132834970392E-2</v>
      </c>
      <c r="Z533" s="13">
        <f t="shared" si="799"/>
        <v>4.3145925850855641E-3</v>
      </c>
      <c r="AA533" s="13">
        <f t="shared" si="800"/>
        <v>6.3580775665498402E-3</v>
      </c>
      <c r="AB533" s="13">
        <f t="shared" si="801"/>
        <v>4.684700762014435E-3</v>
      </c>
      <c r="AC533" s="13">
        <f t="shared" si="802"/>
        <v>1.2465753670419795E-4</v>
      </c>
      <c r="AD533" s="13">
        <f t="shared" si="803"/>
        <v>2.4998061021517987E-2</v>
      </c>
      <c r="AE533" s="13">
        <f t="shared" si="804"/>
        <v>1.4703210960960354E-2</v>
      </c>
      <c r="AF533" s="13">
        <f t="shared" si="805"/>
        <v>4.3240236188001975E-3</v>
      </c>
      <c r="AG533" s="13">
        <f t="shared" si="806"/>
        <v>8.4775950439607158E-4</v>
      </c>
      <c r="AH533" s="13">
        <f t="shared" si="807"/>
        <v>6.3443285595732259E-4</v>
      </c>
      <c r="AI533" s="13">
        <f t="shared" si="808"/>
        <v>9.3491406880179479E-4</v>
      </c>
      <c r="AJ533" s="13">
        <f t="shared" si="809"/>
        <v>6.888548629189567E-4</v>
      </c>
      <c r="AK533" s="13">
        <f t="shared" si="810"/>
        <v>3.3837050769471667E-4</v>
      </c>
      <c r="AL533" s="13">
        <f t="shared" si="811"/>
        <v>4.3218573266841016E-6</v>
      </c>
      <c r="AM533" s="13">
        <f t="shared" si="812"/>
        <v>7.3675373910190682E-3</v>
      </c>
      <c r="AN533" s="13">
        <f t="shared" si="813"/>
        <v>4.3333943552530292E-3</v>
      </c>
      <c r="AO533" s="13">
        <f t="shared" si="814"/>
        <v>1.2743950686310277E-3</v>
      </c>
      <c r="AP533" s="13">
        <f t="shared" si="815"/>
        <v>2.4985537245682645E-4</v>
      </c>
      <c r="AQ533" s="13">
        <f t="shared" si="816"/>
        <v>3.6739612002304813E-5</v>
      </c>
      <c r="AR533" s="13">
        <f t="shared" si="817"/>
        <v>7.4631389319959677E-5</v>
      </c>
      <c r="AS533" s="13">
        <f t="shared" si="818"/>
        <v>1.099784401048547E-4</v>
      </c>
      <c r="AT533" s="13">
        <f t="shared" si="819"/>
        <v>8.1033311841766285E-5</v>
      </c>
      <c r="AU533" s="13">
        <f t="shared" si="820"/>
        <v>3.9804150836500103E-5</v>
      </c>
      <c r="AV533" s="13">
        <f t="shared" si="821"/>
        <v>1.4664065812606631E-5</v>
      </c>
      <c r="AW533" s="13">
        <f t="shared" si="822"/>
        <v>1.040542489338849E-7</v>
      </c>
      <c r="AX533" s="13">
        <f t="shared" si="823"/>
        <v>1.8094939163928248E-3</v>
      </c>
      <c r="AY533" s="13">
        <f t="shared" si="824"/>
        <v>1.0642973774004521E-3</v>
      </c>
      <c r="AZ533" s="13">
        <f t="shared" si="825"/>
        <v>3.1299605300678316E-4</v>
      </c>
      <c r="BA533" s="13">
        <f t="shared" si="826"/>
        <v>6.1365386077281289E-5</v>
      </c>
      <c r="BB533" s="13">
        <f t="shared" si="827"/>
        <v>9.023382017693151E-6</v>
      </c>
      <c r="BC533" s="13">
        <f t="shared" si="828"/>
        <v>1.0614638413217384E-6</v>
      </c>
      <c r="BD533" s="13">
        <f t="shared" si="829"/>
        <v>7.3160411690622176E-6</v>
      </c>
      <c r="BE533" s="13">
        <f t="shared" si="830"/>
        <v>1.0781077544555015E-5</v>
      </c>
      <c r="BF533" s="13">
        <f t="shared" si="831"/>
        <v>7.943615292463369E-6</v>
      </c>
      <c r="BG533" s="13">
        <f t="shared" si="832"/>
        <v>3.9019614785801018E-6</v>
      </c>
      <c r="BH533" s="13">
        <f t="shared" si="833"/>
        <v>1.4375038461487652E-6</v>
      </c>
      <c r="BI533" s="13">
        <f t="shared" si="834"/>
        <v>4.2366739272771115E-7</v>
      </c>
      <c r="BJ533" s="14">
        <f t="shared" si="835"/>
        <v>0.58776583959586715</v>
      </c>
      <c r="BK533" s="14">
        <f t="shared" si="836"/>
        <v>0.26488621031890741</v>
      </c>
      <c r="BL533" s="14">
        <f t="shared" si="837"/>
        <v>0.14325816552021331</v>
      </c>
      <c r="BM533" s="14">
        <f t="shared" si="838"/>
        <v>0.33920526966340281</v>
      </c>
      <c r="BN533" s="14">
        <f t="shared" si="839"/>
        <v>0.65995534503351883</v>
      </c>
    </row>
    <row r="534" spans="1:66" x14ac:dyDescent="0.25">
      <c r="A534" t="s">
        <v>342</v>
      </c>
      <c r="B534" t="s">
        <v>380</v>
      </c>
      <c r="C534" t="s">
        <v>363</v>
      </c>
      <c r="D534" t="s">
        <v>495</v>
      </c>
      <c r="E534" s="10">
        <f>VLOOKUP(A534,home!$A$2:$E$405,3,FALSE)</f>
        <v>1.1741999999999999</v>
      </c>
      <c r="F534" s="10">
        <f>VLOOKUP(B534,home!$B$2:$E$405,3,FALSE)</f>
        <v>1.6627000000000001</v>
      </c>
      <c r="G534" s="10">
        <f>VLOOKUP(C534,away!$B$2:$E$405,4,FALSE)</f>
        <v>1.1496999999999999</v>
      </c>
      <c r="H534" s="10">
        <f>VLOOKUP(A534,away!$A$2:$E$405,3,FALSE)</f>
        <v>0.85970000000000002</v>
      </c>
      <c r="I534" s="10">
        <f>VLOOKUP(C534,away!$B$2:$E$405,3,FALSE)</f>
        <v>0.93059999999999998</v>
      </c>
      <c r="J534" s="10">
        <f>VLOOKUP(B534,home!$B$2:$E$405,4,FALSE)</f>
        <v>0.66469999999999996</v>
      </c>
      <c r="K534" s="12">
        <f t="shared" si="784"/>
        <v>2.2446079882979997</v>
      </c>
      <c r="L534" s="12">
        <f t="shared" si="785"/>
        <v>0.53178447425399999</v>
      </c>
      <c r="M534" s="13">
        <f t="shared" si="786"/>
        <v>6.2262717796519609E-2</v>
      </c>
      <c r="N534" s="13">
        <f t="shared" si="787"/>
        <v>0.13975539373921195</v>
      </c>
      <c r="O534" s="13">
        <f t="shared" si="788"/>
        <v>3.3110346649047342E-2</v>
      </c>
      <c r="P534" s="13">
        <f t="shared" si="789"/>
        <v>7.4319748583767581E-2</v>
      </c>
      <c r="Q534" s="13">
        <f t="shared" si="790"/>
        <v>0.15684803659738372</v>
      </c>
      <c r="R534" s="13">
        <f t="shared" si="791"/>
        <v>8.8037841425656644E-3</v>
      </c>
      <c r="S534" s="13">
        <f t="shared" si="792"/>
        <v>2.2177898849539038E-2</v>
      </c>
      <c r="T534" s="13">
        <f t="shared" si="793"/>
        <v>8.3409350679711836E-2</v>
      </c>
      <c r="U534" s="13">
        <f t="shared" si="794"/>
        <v>1.9761044213654148E-2</v>
      </c>
      <c r="V534" s="13">
        <f t="shared" si="795"/>
        <v>2.941399720670766E-3</v>
      </c>
      <c r="W534" s="13">
        <f t="shared" si="796"/>
        <v>0.1173541186317815</v>
      </c>
      <c r="X534" s="13">
        <f t="shared" si="797"/>
        <v>6.2407098278143454E-2</v>
      </c>
      <c r="Y534" s="13">
        <f t="shared" si="798"/>
        <v>1.6593562973780111E-2</v>
      </c>
      <c r="Z534" s="13">
        <f t="shared" si="799"/>
        <v>1.5605719072333281E-3</v>
      </c>
      <c r="AA534" s="13">
        <f t="shared" si="800"/>
        <v>3.5028721692893735E-3</v>
      </c>
      <c r="AB534" s="13">
        <f t="shared" si="801"/>
        <v>3.9312874265868365E-3</v>
      </c>
      <c r="AC534" s="13">
        <f t="shared" si="802"/>
        <v>2.1943718434263719E-4</v>
      </c>
      <c r="AD534" s="13">
        <f t="shared" si="803"/>
        <v>6.5853498035141969E-2</v>
      </c>
      <c r="AE534" s="13">
        <f t="shared" si="804"/>
        <v>3.501986783040479E-2</v>
      </c>
      <c r="AF534" s="13">
        <f t="shared" si="805"/>
        <v>9.3115110013181884E-3</v>
      </c>
      <c r="AG534" s="13">
        <f t="shared" si="806"/>
        <v>1.6505723274487768E-3</v>
      </c>
      <c r="AH534" s="13">
        <f t="shared" si="807"/>
        <v>2.0747197780590933E-4</v>
      </c>
      <c r="AI534" s="13">
        <f t="shared" si="808"/>
        <v>4.6569325873112939E-4</v>
      </c>
      <c r="AJ534" s="13">
        <f t="shared" si="809"/>
        <v>5.2264940432221018E-4</v>
      </c>
      <c r="AK534" s="13">
        <f t="shared" si="810"/>
        <v>3.9104767600694134E-4</v>
      </c>
      <c r="AL534" s="13">
        <f t="shared" si="811"/>
        <v>1.0477227430753932E-5</v>
      </c>
      <c r="AM534" s="13">
        <f t="shared" si="812"/>
        <v>2.9563057549409251E-2</v>
      </c>
      <c r="AN534" s="13">
        <f t="shared" si="813"/>
        <v>1.5721175016253343E-2</v>
      </c>
      <c r="AO534" s="13">
        <f t="shared" si="814"/>
        <v>4.1801383953367008E-3</v>
      </c>
      <c r="AP534" s="13">
        <f t="shared" si="815"/>
        <v>7.4097756629102902E-4</v>
      </c>
      <c r="AQ534" s="13">
        <f t="shared" si="816"/>
        <v>9.851009138102081E-5</v>
      </c>
      <c r="AR534" s="13">
        <f t="shared" si="817"/>
        <v>2.2066075327990619E-5</v>
      </c>
      <c r="AS534" s="13">
        <f t="shared" si="818"/>
        <v>4.9529688951593142E-5</v>
      </c>
      <c r="AT534" s="13">
        <f t="shared" si="819"/>
        <v>5.5587367739330586E-5</v>
      </c>
      <c r="AU534" s="13">
        <f t="shared" si="820"/>
        <v>4.1590616558719979E-5</v>
      </c>
      <c r="AV534" s="13">
        <f t="shared" si="821"/>
        <v>2.3338657541485486E-5</v>
      </c>
      <c r="AW534" s="13">
        <f t="shared" si="822"/>
        <v>3.4739217235252466E-7</v>
      </c>
      <c r="AX534" s="13">
        <f t="shared" si="823"/>
        <v>1.105957918898625E-2</v>
      </c>
      <c r="AY534" s="13">
        <f t="shared" si="824"/>
        <v>5.8813125044855311E-3</v>
      </c>
      <c r="AZ534" s="13">
        <f t="shared" si="825"/>
        <v>1.5637953390606569E-3</v>
      </c>
      <c r="BA534" s="13">
        <f t="shared" si="826"/>
        <v>2.7720069407440907E-4</v>
      </c>
      <c r="BB534" s="13">
        <f t="shared" si="827"/>
        <v>3.6852756340300874E-5</v>
      </c>
      <c r="BC534" s="13">
        <f t="shared" si="828"/>
        <v>3.9195447310475339E-6</v>
      </c>
      <c r="BD534" s="13">
        <f t="shared" si="829"/>
        <v>1.9557327111907742E-6</v>
      </c>
      <c r="BE534" s="13">
        <f t="shared" si="830"/>
        <v>4.3898532665145172E-6</v>
      </c>
      <c r="BF534" s="13">
        <f t="shared" si="831"/>
        <v>4.9267498547372774E-6</v>
      </c>
      <c r="BG534" s="13">
        <f t="shared" si="832"/>
        <v>3.6862073600964334E-6</v>
      </c>
      <c r="BH534" s="13">
        <f t="shared" si="833"/>
        <v>2.0685226217488343E-6</v>
      </c>
      <c r="BI534" s="13">
        <f t="shared" si="834"/>
        <v>9.2860448015051081E-7</v>
      </c>
      <c r="BJ534" s="14">
        <f t="shared" si="835"/>
        <v>0.75732952874067605</v>
      </c>
      <c r="BK534" s="14">
        <f t="shared" si="836"/>
        <v>0.16781299186675591</v>
      </c>
      <c r="BL534" s="14">
        <f t="shared" si="837"/>
        <v>7.090626499442311E-2</v>
      </c>
      <c r="BM534" s="14">
        <f t="shared" si="838"/>
        <v>0.51662836488827946</v>
      </c>
      <c r="BN534" s="14">
        <f t="shared" si="839"/>
        <v>0.47510002750849584</v>
      </c>
    </row>
    <row r="535" spans="1:66" x14ac:dyDescent="0.25">
      <c r="A535" t="s">
        <v>13</v>
      </c>
      <c r="B535" t="s">
        <v>58</v>
      </c>
      <c r="C535" t="s">
        <v>57</v>
      </c>
      <c r="D535" t="s">
        <v>496</v>
      </c>
      <c r="E535" s="10">
        <f>VLOOKUP(A535,home!$A$2:$E$405,3,FALSE)</f>
        <v>1.4837</v>
      </c>
      <c r="F535" s="10">
        <f>VLOOKUP(B535,home!$B$2:$E$405,3,FALSE)</f>
        <v>0.75329999999999997</v>
      </c>
      <c r="G535" s="10">
        <f>VLOOKUP(C535,away!$B$2:$E$405,4,FALSE)</f>
        <v>1.0705</v>
      </c>
      <c r="H535" s="10">
        <f>VLOOKUP(A535,away!$A$2:$E$405,3,FALSE)</f>
        <v>1.2190000000000001</v>
      </c>
      <c r="I535" s="10">
        <f>VLOOKUP(C535,away!$B$2:$E$405,3,FALSE)</f>
        <v>0.96509999999999996</v>
      </c>
      <c r="J535" s="10">
        <f>VLOOKUP(B535,home!$B$2:$E$405,4,FALSE)</f>
        <v>1.2063999999999999</v>
      </c>
      <c r="K535" s="12">
        <f t="shared" si="784"/>
        <v>1.196467030305</v>
      </c>
      <c r="L535" s="12">
        <f t="shared" si="785"/>
        <v>1.4192776041599999</v>
      </c>
      <c r="M535" s="13">
        <f t="shared" si="786"/>
        <v>7.3113325718812849E-2</v>
      </c>
      <c r="N535" s="13">
        <f t="shared" si="787"/>
        <v>8.7477683698510195E-2</v>
      </c>
      <c r="O535" s="13">
        <f t="shared" si="788"/>
        <v>0.10376810575836641</v>
      </c>
      <c r="P535" s="13">
        <f t="shared" si="789"/>
        <v>0.12415511733708784</v>
      </c>
      <c r="Q535" s="13">
        <f t="shared" si="790"/>
        <v>5.2332082216358322E-2</v>
      </c>
      <c r="R535" s="13">
        <f t="shared" si="791"/>
        <v>7.3637874264477904E-2</v>
      </c>
      <c r="S535" s="13">
        <f t="shared" si="792"/>
        <v>5.2707536585973339E-2</v>
      </c>
      <c r="T535" s="13">
        <f t="shared" si="793"/>
        <v>7.427375226873717E-2</v>
      </c>
      <c r="U535" s="13">
        <f t="shared" si="794"/>
        <v>8.8105288739192864E-2</v>
      </c>
      <c r="V535" s="13">
        <f t="shared" si="795"/>
        <v>9.944851328087043E-3</v>
      </c>
      <c r="W535" s="13">
        <f t="shared" si="796"/>
        <v>2.087120366636111E-2</v>
      </c>
      <c r="X535" s="13">
        <f t="shared" si="797"/>
        <v>2.9622031935528405E-2</v>
      </c>
      <c r="Y535" s="13">
        <f t="shared" si="798"/>
        <v>2.1020943257903883E-2</v>
      </c>
      <c r="Z535" s="13">
        <f t="shared" si="799"/>
        <v>3.4837528587174503E-2</v>
      </c>
      <c r="AA535" s="13">
        <f t="shared" si="800"/>
        <v>4.1681954371862222E-2</v>
      </c>
      <c r="AB535" s="13">
        <f t="shared" si="801"/>
        <v>2.4935542082305261E-2</v>
      </c>
      <c r="AC535" s="13">
        <f t="shared" si="802"/>
        <v>1.0554712251490759E-3</v>
      </c>
      <c r="AD535" s="13">
        <f t="shared" si="803"/>
        <v>6.2429267673954798E-3</v>
      </c>
      <c r="AE535" s="13">
        <f t="shared" si="804"/>
        <v>8.8604461453753898E-3</v>
      </c>
      <c r="AF535" s="13">
        <f t="shared" si="805"/>
        <v>6.2877163884985455E-3</v>
      </c>
      <c r="AG535" s="13">
        <f t="shared" si="806"/>
        <v>2.9746716838352613E-3</v>
      </c>
      <c r="AH535" s="13">
        <f t="shared" si="807"/>
        <v>1.2361031027015138E-2</v>
      </c>
      <c r="AI535" s="13">
        <f t="shared" si="808"/>
        <v>1.4789566084400768E-2</v>
      </c>
      <c r="AJ535" s="13">
        <f t="shared" si="809"/>
        <v>8.8476141062512701E-3</v>
      </c>
      <c r="AK535" s="13">
        <f t="shared" si="810"/>
        <v>3.5286261916636936E-3</v>
      </c>
      <c r="AL535" s="13">
        <f t="shared" si="811"/>
        <v>7.1692623754131669E-5</v>
      </c>
      <c r="AM535" s="13">
        <f t="shared" si="812"/>
        <v>1.4938912099594526E-3</v>
      </c>
      <c r="AN535" s="13">
        <f t="shared" si="813"/>
        <v>2.1202463373469352E-3</v>
      </c>
      <c r="AO535" s="13">
        <f t="shared" si="814"/>
        <v>1.5046090709493871E-3</v>
      </c>
      <c r="AP535" s="13">
        <f t="shared" si="815"/>
        <v>7.1181931913814975E-4</v>
      </c>
      <c r="AQ535" s="13">
        <f t="shared" si="816"/>
        <v>2.5256730446529898E-4</v>
      </c>
      <c r="AR535" s="13">
        <f t="shared" si="817"/>
        <v>3.5087469001938896E-3</v>
      </c>
      <c r="AS535" s="13">
        <f t="shared" si="818"/>
        <v>4.1980999837668573E-3</v>
      </c>
      <c r="AT535" s="13">
        <f t="shared" si="819"/>
        <v>2.5114441102505013E-3</v>
      </c>
      <c r="AU535" s="13">
        <f t="shared" si="820"/>
        <v>1.0016200254561332E-3</v>
      </c>
      <c r="AV535" s="13">
        <f t="shared" si="821"/>
        <v>2.9960133433787968E-4</v>
      </c>
      <c r="AW535" s="13">
        <f t="shared" si="822"/>
        <v>3.3817387926694485E-6</v>
      </c>
      <c r="AX535" s="13">
        <f t="shared" si="823"/>
        <v>2.9789859659648819E-4</v>
      </c>
      <c r="AY535" s="13">
        <f t="shared" si="824"/>
        <v>4.2280080646009009E-4</v>
      </c>
      <c r="AZ535" s="13">
        <f t="shared" si="825"/>
        <v>3.0003585781479628E-4</v>
      </c>
      <c r="BA535" s="13">
        <f t="shared" si="826"/>
        <v>1.4194472448049149E-4</v>
      </c>
      <c r="BB535" s="13">
        <f t="shared" si="827"/>
        <v>5.0364742120955828E-5</v>
      </c>
      <c r="BC535" s="13">
        <f t="shared" si="828"/>
        <v>1.4296310106313267E-5</v>
      </c>
      <c r="BD535" s="13">
        <f t="shared" si="829"/>
        <v>8.299809823518352E-4</v>
      </c>
      <c r="BE535" s="13">
        <f t="shared" si="830"/>
        <v>9.9304488116412691E-4</v>
      </c>
      <c r="BF535" s="13">
        <f t="shared" si="831"/>
        <v>5.9407272996301241E-4</v>
      </c>
      <c r="BG535" s="13">
        <f t="shared" si="832"/>
        <v>2.3692947833467654E-4</v>
      </c>
      <c r="BH535" s="13">
        <f t="shared" si="833"/>
        <v>7.0869577333700854E-5</v>
      </c>
      <c r="BI535" s="13">
        <f t="shared" si="834"/>
        <v>1.6958622546284722E-5</v>
      </c>
      <c r="BJ535" s="14">
        <f t="shared" si="835"/>
        <v>0.31727393230794215</v>
      </c>
      <c r="BK535" s="14">
        <f t="shared" si="836"/>
        <v>0.26147079562532433</v>
      </c>
      <c r="BL535" s="14">
        <f t="shared" si="837"/>
        <v>0.38591697125123453</v>
      </c>
      <c r="BM535" s="14">
        <f t="shared" si="838"/>
        <v>0.4845956197103945</v>
      </c>
      <c r="BN535" s="14">
        <f t="shared" si="839"/>
        <v>0.51448418899361348</v>
      </c>
    </row>
    <row r="536" spans="1:66" x14ac:dyDescent="0.25">
      <c r="A536" t="s">
        <v>13</v>
      </c>
      <c r="B536" t="s">
        <v>56</v>
      </c>
      <c r="C536" t="s">
        <v>55</v>
      </c>
      <c r="D536" t="s">
        <v>496</v>
      </c>
      <c r="E536" s="10">
        <f>VLOOKUP(A536,home!$A$2:$E$405,3,FALSE)</f>
        <v>1.4837</v>
      </c>
      <c r="F536" s="10">
        <f>VLOOKUP(B536,home!$B$2:$E$405,3,FALSE)</f>
        <v>0.4758</v>
      </c>
      <c r="G536" s="10">
        <f>VLOOKUP(C536,away!$B$2:$E$405,4,FALSE)</f>
        <v>1.1496999999999999</v>
      </c>
      <c r="H536" s="10">
        <f>VLOOKUP(A536,away!$A$2:$E$405,3,FALSE)</f>
        <v>1.2190000000000001</v>
      </c>
      <c r="I536" s="10">
        <f>VLOOKUP(C536,away!$B$2:$E$405,3,FALSE)</f>
        <v>0.91690000000000005</v>
      </c>
      <c r="J536" s="10">
        <f>VLOOKUP(B536,home!$B$2:$E$405,4,FALSE)</f>
        <v>1.0616000000000001</v>
      </c>
      <c r="K536" s="12">
        <f t="shared" si="784"/>
        <v>0.81162434566199992</v>
      </c>
      <c r="L536" s="12">
        <f t="shared" si="785"/>
        <v>1.1865514877600003</v>
      </c>
      <c r="M536" s="13">
        <f t="shared" si="786"/>
        <v>0.13558238264383679</v>
      </c>
      <c r="N536" s="13">
        <f t="shared" si="787"/>
        <v>0.1100419625965989</v>
      </c>
      <c r="O536" s="13">
        <f t="shared" si="788"/>
        <v>0.16087547784009015</v>
      </c>
      <c r="P536" s="13">
        <f t="shared" si="789"/>
        <v>0.13057045443502471</v>
      </c>
      <c r="Q536" s="13">
        <f t="shared" si="790"/>
        <v>4.4656367943913436E-2</v>
      </c>
      <c r="R536" s="13">
        <f t="shared" si="791"/>
        <v>9.5443518787629994E-2</v>
      </c>
      <c r="S536" s="13">
        <f t="shared" si="792"/>
        <v>3.1435949197312373E-2</v>
      </c>
      <c r="T536" s="13">
        <f t="shared" si="793"/>
        <v>5.2987079821808468E-2</v>
      </c>
      <c r="U536" s="13">
        <f t="shared" si="794"/>
        <v>7.7464283483688973E-2</v>
      </c>
      <c r="V536" s="13">
        <f t="shared" si="795"/>
        <v>3.3637655835762437E-3</v>
      </c>
      <c r="W536" s="13">
        <f t="shared" si="796"/>
        <v>1.208139847070675E-2</v>
      </c>
      <c r="X536" s="13">
        <f t="shared" si="797"/>
        <v>1.4335201329638485E-2</v>
      </c>
      <c r="Y536" s="13">
        <f t="shared" si="798"/>
        <v>8.5047272325108423E-3</v>
      </c>
      <c r="Z536" s="13">
        <f t="shared" si="799"/>
        <v>3.7749549738170643E-2</v>
      </c>
      <c r="AA536" s="13">
        <f t="shared" si="800"/>
        <v>3.0638453605277866E-2</v>
      </c>
      <c r="AB536" s="13">
        <f t="shared" si="801"/>
        <v>1.2433457429739597E-2</v>
      </c>
      <c r="AC536" s="13">
        <f t="shared" si="802"/>
        <v>2.0246380479894702E-4</v>
      </c>
      <c r="AD536" s="13">
        <f t="shared" si="803"/>
        <v>2.451389282117313E-3</v>
      </c>
      <c r="AE536" s="13">
        <f t="shared" si="804"/>
        <v>2.9086995997752167E-3</v>
      </c>
      <c r="AF536" s="13">
        <f t="shared" si="805"/>
        <v>1.7256609187801008E-3</v>
      </c>
      <c r="AG536" s="13">
        <f t="shared" si="806"/>
        <v>6.8252851018260608E-4</v>
      </c>
      <c r="AH536" s="13">
        <f t="shared" si="807"/>
        <v>1.1197946101024132E-2</v>
      </c>
      <c r="AI536" s="13">
        <f t="shared" si="808"/>
        <v>9.0885256770020535E-3</v>
      </c>
      <c r="AJ536" s="13">
        <f t="shared" si="809"/>
        <v>3.6882343528145383E-3</v>
      </c>
      <c r="AK536" s="13">
        <f t="shared" si="810"/>
        <v>9.9782026441706979E-4</v>
      </c>
      <c r="AL536" s="13">
        <f t="shared" si="811"/>
        <v>7.7991817177862086E-6</v>
      </c>
      <c r="AM536" s="13">
        <f t="shared" si="812"/>
        <v>3.9792144441226082E-4</v>
      </c>
      <c r="AN536" s="13">
        <f t="shared" si="813"/>
        <v>4.7215428187897629E-4</v>
      </c>
      <c r="AO536" s="13">
        <f t="shared" si="814"/>
        <v>2.80117682807877E-4</v>
      </c>
      <c r="AP536" s="13">
        <f t="shared" si="815"/>
        <v>1.1079135109452347E-4</v>
      </c>
      <c r="AQ536" s="13">
        <f t="shared" si="816"/>
        <v>3.2864910618036857E-5</v>
      </c>
      <c r="AR536" s="13">
        <f t="shared" si="817"/>
        <v>2.6573879212052941E-3</v>
      </c>
      <c r="AS536" s="13">
        <f t="shared" si="818"/>
        <v>2.1568007327183491E-3</v>
      </c>
      <c r="AT536" s="13">
        <f t="shared" si="819"/>
        <v>8.7525599170792609E-4</v>
      </c>
      <c r="AU536" s="13">
        <f t="shared" si="820"/>
        <v>2.3679302385223009E-4</v>
      </c>
      <c r="AV536" s="13">
        <f t="shared" si="821"/>
        <v>4.8046745760348149E-5</v>
      </c>
      <c r="AW536" s="13">
        <f t="shared" si="822"/>
        <v>2.0863549305987891E-7</v>
      </c>
      <c r="AX536" s="13">
        <f t="shared" si="823"/>
        <v>5.3827121990996492E-5</v>
      </c>
      <c r="AY536" s="13">
        <f t="shared" si="824"/>
        <v>6.3868651680255907E-5</v>
      </c>
      <c r="AZ536" s="13">
        <f t="shared" si="825"/>
        <v>3.7891721836216458E-5</v>
      </c>
      <c r="BA536" s="13">
        <f t="shared" si="826"/>
        <v>1.4986826306183579E-5</v>
      </c>
      <c r="BB536" s="13">
        <f t="shared" si="827"/>
        <v>4.4456602626007104E-6</v>
      </c>
      <c r="BC536" s="13">
        <f t="shared" si="828"/>
        <v>1.0550009597328769E-6</v>
      </c>
      <c r="BD536" s="13">
        <f t="shared" si="829"/>
        <v>5.2552126524359948E-4</v>
      </c>
      <c r="BE536" s="13">
        <f t="shared" si="830"/>
        <v>4.2652585303480271E-4</v>
      </c>
      <c r="BF536" s="13">
        <f t="shared" si="831"/>
        <v>1.7308938318864905E-4</v>
      </c>
      <c r="BG536" s="13">
        <f t="shared" si="832"/>
        <v>4.6827852457175484E-5</v>
      </c>
      <c r="BH536" s="13">
        <f t="shared" si="833"/>
        <v>9.5016562773279336E-6</v>
      </c>
      <c r="BI536" s="13">
        <f t="shared" si="834"/>
        <v>1.5423551117583037E-6</v>
      </c>
      <c r="BJ536" s="14">
        <f t="shared" si="835"/>
        <v>0.25184494035987975</v>
      </c>
      <c r="BK536" s="14">
        <f t="shared" si="836"/>
        <v>0.30122668349794707</v>
      </c>
      <c r="BL536" s="14">
        <f t="shared" si="837"/>
        <v>0.40898501032224183</v>
      </c>
      <c r="BM536" s="14">
        <f t="shared" si="838"/>
        <v>0.32257235965495812</v>
      </c>
      <c r="BN536" s="14">
        <f t="shared" si="839"/>
        <v>0.67717016424709409</v>
      </c>
    </row>
    <row r="537" spans="1:66" s="10" customFormat="1" x14ac:dyDescent="0.25">
      <c r="A537" t="s">
        <v>13</v>
      </c>
      <c r="B537" t="s">
        <v>249</v>
      </c>
      <c r="C537" t="s">
        <v>248</v>
      </c>
      <c r="D537" t="s">
        <v>496</v>
      </c>
      <c r="E537" s="10">
        <f>VLOOKUP(A537,home!$A$2:$E$405,3,FALSE)</f>
        <v>1.4837</v>
      </c>
      <c r="F537" s="10">
        <f>VLOOKUP(B537,home!$B$2:$E$405,3,FALSE)</f>
        <v>1.2290000000000001</v>
      </c>
      <c r="G537" s="10">
        <f>VLOOKUP(C537,away!$B$2:$E$405,4,FALSE)</f>
        <v>0.83260000000000001</v>
      </c>
      <c r="H537" s="10">
        <f>VLOOKUP(A537,away!$A$2:$E$405,3,FALSE)</f>
        <v>1.2190000000000001</v>
      </c>
      <c r="I537" s="10">
        <f>VLOOKUP(C537,away!$B$2:$E$405,3,FALSE)</f>
        <v>1.5924</v>
      </c>
      <c r="J537" s="10">
        <f>VLOOKUP(B537,home!$B$2:$E$405,4,FALSE)</f>
        <v>1.0134000000000001</v>
      </c>
      <c r="K537" s="12">
        <f t="shared" si="784"/>
        <v>1.5182188739800002</v>
      </c>
      <c r="L537" s="12">
        <f t="shared" si="785"/>
        <v>1.9671468170400004</v>
      </c>
      <c r="M537" s="13">
        <f t="shared" si="786"/>
        <v>3.0642550674431352E-2</v>
      </c>
      <c r="N537" s="13">
        <f t="shared" si="787"/>
        <v>4.6522098780810262E-2</v>
      </c>
      <c r="O537" s="13">
        <f t="shared" si="788"/>
        <v>6.0278396025194553E-2</v>
      </c>
      <c r="P537" s="13">
        <f t="shared" si="789"/>
        <v>9.1515798538691379E-2</v>
      </c>
      <c r="Q537" s="13">
        <f t="shared" si="790"/>
        <v>3.5315364213094051E-2</v>
      </c>
      <c r="R537" s="13">
        <f t="shared" si="791"/>
        <v>5.928822743861905E-2</v>
      </c>
      <c r="S537" s="13">
        <f t="shared" si="792"/>
        <v>6.8329342677425242E-2</v>
      </c>
      <c r="T537" s="13">
        <f t="shared" si="793"/>
        <v>6.9470506304396301E-2</v>
      </c>
      <c r="U537" s="13">
        <f t="shared" si="794"/>
        <v>9.0012505902130349E-2</v>
      </c>
      <c r="V537" s="13">
        <f t="shared" si="795"/>
        <v>2.2674404712537493E-2</v>
      </c>
      <c r="W537" s="13">
        <f t="shared" si="796"/>
        <v>1.7872150829932421E-2</v>
      </c>
      <c r="X537" s="13">
        <f t="shared" si="797"/>
        <v>3.5157144618760357E-2</v>
      </c>
      <c r="Y537" s="13">
        <f t="shared" si="798"/>
        <v>3.4579632566504717E-2</v>
      </c>
      <c r="Z537" s="13">
        <f t="shared" si="799"/>
        <v>3.8876215964607684E-2</v>
      </c>
      <c r="AA537" s="13">
        <f t="shared" si="800"/>
        <v>5.9022604826389977E-2</v>
      </c>
      <c r="AB537" s="13">
        <f t="shared" si="801"/>
        <v>4.4804616319444164E-2</v>
      </c>
      <c r="AC537" s="13">
        <f t="shared" si="802"/>
        <v>4.2324035695174792E-3</v>
      </c>
      <c r="AD537" s="13">
        <f t="shared" si="803"/>
        <v>6.7834591771551789E-3</v>
      </c>
      <c r="AE537" s="13">
        <f t="shared" si="804"/>
        <v>1.3344060128861589E-2</v>
      </c>
      <c r="AF537" s="13">
        <f t="shared" si="805"/>
        <v>1.3124862704440229E-2</v>
      </c>
      <c r="AG537" s="13">
        <f t="shared" si="806"/>
        <v>8.6061772977088676E-3</v>
      </c>
      <c r="AH537" s="13">
        <f t="shared" si="807"/>
        <v>1.9118806123334421E-2</v>
      </c>
      <c r="AI537" s="13">
        <f t="shared" si="808"/>
        <v>2.9026532304410713E-2</v>
      </c>
      <c r="AJ537" s="13">
        <f t="shared" si="809"/>
        <v>2.2034314595373267E-2</v>
      </c>
      <c r="AK537" s="13">
        <f t="shared" si="810"/>
        <v>1.1150970764636232E-2</v>
      </c>
      <c r="AL537" s="13">
        <f t="shared" si="811"/>
        <v>5.0561299092584475E-4</v>
      </c>
      <c r="AM537" s="13">
        <f t="shared" si="812"/>
        <v>2.0597551507259659E-3</v>
      </c>
      <c r="AN537" s="13">
        <f t="shared" si="813"/>
        <v>4.0518407886323297E-3</v>
      </c>
      <c r="AO537" s="13">
        <f t="shared" si="814"/>
        <v>3.9852828552554669E-3</v>
      </c>
      <c r="AP537" s="13">
        <f t="shared" si="815"/>
        <v>2.6132121612399586E-3</v>
      </c>
      <c r="AQ537" s="13">
        <f t="shared" si="816"/>
        <v>1.2851429963083515E-3</v>
      </c>
      <c r="AR537" s="13">
        <f t="shared" si="817"/>
        <v>7.5218997222244368E-3</v>
      </c>
      <c r="AS537" s="13">
        <f t="shared" si="818"/>
        <v>1.141989012646606E-2</v>
      </c>
      <c r="AT537" s="13">
        <f t="shared" si="819"/>
        <v>8.6689463643893124E-3</v>
      </c>
      <c r="AU537" s="13">
        <f t="shared" si="820"/>
        <v>4.3871193293120543E-3</v>
      </c>
      <c r="AV537" s="13">
        <f t="shared" si="821"/>
        <v>1.6651518420410095E-3</v>
      </c>
      <c r="AW537" s="13">
        <f t="shared" si="822"/>
        <v>4.1945645658745631E-5</v>
      </c>
      <c r="AX537" s="13">
        <f t="shared" si="823"/>
        <v>5.2119319093494698E-4</v>
      </c>
      <c r="AY537" s="13">
        <f t="shared" si="824"/>
        <v>1.0252635266106019E-3</v>
      </c>
      <c r="AZ537" s="13">
        <f t="shared" si="825"/>
        <v>1.0084219414996259E-3</v>
      </c>
      <c r="BA537" s="13">
        <f t="shared" si="826"/>
        <v>6.6123800415142874E-4</v>
      </c>
      <c r="BB537" s="13">
        <f t="shared" si="827"/>
        <v>3.2518805879309151E-4</v>
      </c>
      <c r="BC537" s="13">
        <f t="shared" si="828"/>
        <v>1.2793853095884934E-4</v>
      </c>
      <c r="BD537" s="13">
        <f t="shared" si="829"/>
        <v>2.4661135161113085E-3</v>
      </c>
      <c r="BE537" s="13">
        <f t="shared" si="830"/>
        <v>3.7441000855373695E-3</v>
      </c>
      <c r="BF537" s="13">
        <f t="shared" si="831"/>
        <v>2.8421817079664841E-3</v>
      </c>
      <c r="BG537" s="13">
        <f t="shared" si="832"/>
        <v>1.4383513041051435E-3</v>
      </c>
      <c r="BH537" s="13">
        <f t="shared" si="833"/>
        <v>5.4593302432654378E-4</v>
      </c>
      <c r="BI537" s="13">
        <f t="shared" si="834"/>
        <v>1.6576916429230818E-4</v>
      </c>
      <c r="BJ537" s="14">
        <f t="shared" si="835"/>
        <v>0.29843993382677458</v>
      </c>
      <c r="BK537" s="14">
        <f t="shared" si="836"/>
        <v>0.21892537669013942</v>
      </c>
      <c r="BL537" s="14">
        <f t="shared" si="837"/>
        <v>0.43960243048630476</v>
      </c>
      <c r="BM537" s="14">
        <f t="shared" si="838"/>
        <v>0.67129820341603386</v>
      </c>
      <c r="BN537" s="14">
        <f t="shared" si="839"/>
        <v>0.32356243567084064</v>
      </c>
    </row>
    <row r="538" spans="1:66" x14ac:dyDescent="0.25">
      <c r="A538" t="s">
        <v>13</v>
      </c>
      <c r="B538" t="s">
        <v>54</v>
      </c>
      <c r="C538" t="s">
        <v>53</v>
      </c>
      <c r="D538" t="s">
        <v>496</v>
      </c>
      <c r="E538" s="10">
        <f>VLOOKUP(A538,home!$A$2:$E$405,3,FALSE)</f>
        <v>1.4837</v>
      </c>
      <c r="F538" s="10">
        <f>VLOOKUP(B538,home!$B$2:$E$405,3,FALSE)</f>
        <v>0.71360000000000001</v>
      </c>
      <c r="G538" s="10">
        <f>VLOOKUP(C538,away!$B$2:$E$405,4,FALSE)</f>
        <v>1.1496999999999999</v>
      </c>
      <c r="H538" s="10">
        <f>VLOOKUP(A538,away!$A$2:$E$405,3,FALSE)</f>
        <v>1.2190000000000001</v>
      </c>
      <c r="I538" s="10">
        <f>VLOOKUP(C538,away!$B$2:$E$405,3,FALSE)</f>
        <v>0.67559999999999998</v>
      </c>
      <c r="J538" s="10">
        <f>VLOOKUP(B538,home!$B$2:$E$405,4,FALSE)</f>
        <v>1.2545999999999999</v>
      </c>
      <c r="K538" s="12">
        <f t="shared" si="784"/>
        <v>1.217265937504</v>
      </c>
      <c r="L538" s="12">
        <f t="shared" si="785"/>
        <v>1.0332338594400001</v>
      </c>
      <c r="M538" s="13">
        <f t="shared" si="786"/>
        <v>0.10534655951353974</v>
      </c>
      <c r="N538" s="13">
        <f t="shared" si="787"/>
        <v>0.12823477852906989</v>
      </c>
      <c r="O538" s="13">
        <f t="shared" si="788"/>
        <v>0.10884763226490032</v>
      </c>
      <c r="P538" s="13">
        <f t="shared" si="789"/>
        <v>0.13249651513402452</v>
      </c>
      <c r="Q538" s="13">
        <f t="shared" si="790"/>
        <v>7.8047913953403047E-2</v>
      </c>
      <c r="R538" s="13">
        <f t="shared" si="791"/>
        <v>5.6232529587984421E-2</v>
      </c>
      <c r="S538" s="13">
        <f t="shared" si="792"/>
        <v>4.1660891925959107E-2</v>
      </c>
      <c r="T538" s="13">
        <f t="shared" si="793"/>
        <v>8.0641747355315666E-2</v>
      </c>
      <c r="U538" s="13">
        <f t="shared" si="794"/>
        <v>6.8449942847139275E-2</v>
      </c>
      <c r="V538" s="13">
        <f t="shared" si="795"/>
        <v>5.821972547934727E-3</v>
      </c>
      <c r="W538" s="13">
        <f t="shared" si="796"/>
        <v>3.1668355716240229E-2</v>
      </c>
      <c r="X538" s="13">
        <f t="shared" si="797"/>
        <v>3.2720817398809679E-2</v>
      </c>
      <c r="Y538" s="13">
        <f t="shared" si="798"/>
        <v>1.6904128222501816E-2</v>
      </c>
      <c r="Z538" s="13">
        <f t="shared" si="799"/>
        <v>1.9367117857422383E-2</v>
      </c>
      <c r="AA538" s="13">
        <f t="shared" si="800"/>
        <v>2.3574932875465714E-2</v>
      </c>
      <c r="AB538" s="13">
        <f t="shared" si="801"/>
        <v>1.4348481384123824E-2</v>
      </c>
      <c r="AC538" s="13">
        <f t="shared" si="802"/>
        <v>4.5765084626954835E-4</v>
      </c>
      <c r="AD538" s="13">
        <f t="shared" si="803"/>
        <v>9.6372026775348296E-3</v>
      </c>
      <c r="AE538" s="13">
        <f t="shared" si="804"/>
        <v>9.957484116714814E-3</v>
      </c>
      <c r="AF538" s="13">
        <f t="shared" si="805"/>
        <v>5.1442048721128735E-3</v>
      </c>
      <c r="AG538" s="13">
        <f t="shared" si="806"/>
        <v>1.7717222179210791E-3</v>
      </c>
      <c r="AH538" s="13">
        <f t="shared" si="807"/>
        <v>5.0026904825134673E-3</v>
      </c>
      <c r="AI538" s="13">
        <f t="shared" si="808"/>
        <v>6.0896047202390943E-3</v>
      </c>
      <c r="AJ538" s="13">
        <f t="shared" si="809"/>
        <v>3.7063341994053129E-3</v>
      </c>
      <c r="AK538" s="13">
        <f t="shared" si="810"/>
        <v>1.5038647913140821E-3</v>
      </c>
      <c r="AL538" s="13">
        <f t="shared" si="811"/>
        <v>2.3023871898183409E-5</v>
      </c>
      <c r="AM538" s="13">
        <f t="shared" si="812"/>
        <v>2.3462077104370979E-3</v>
      </c>
      <c r="AN538" s="13">
        <f t="shared" si="813"/>
        <v>2.4241812477028084E-3</v>
      </c>
      <c r="AO538" s="13">
        <f t="shared" si="814"/>
        <v>1.2523730732730239E-3</v>
      </c>
      <c r="AP538" s="13">
        <f t="shared" si="815"/>
        <v>4.3133142131887353E-4</v>
      </c>
      <c r="AQ538" s="13">
        <f t="shared" si="816"/>
        <v>1.1141655728676009E-4</v>
      </c>
      <c r="AR538" s="13">
        <f t="shared" si="817"/>
        <v>1.0337898389662296E-3</v>
      </c>
      <c r="AS538" s="13">
        <f t="shared" si="818"/>
        <v>1.2583971575113367E-3</v>
      </c>
      <c r="AT538" s="13">
        <f t="shared" si="819"/>
        <v>7.6590199784520321E-4</v>
      </c>
      <c r="AU538" s="13">
        <f t="shared" si="820"/>
        <v>3.10768804481076E-4</v>
      </c>
      <c r="AV538" s="13">
        <f t="shared" si="821"/>
        <v>9.4572070033413546E-5</v>
      </c>
      <c r="AW538" s="13">
        <f t="shared" si="822"/>
        <v>8.0437758255762357E-7</v>
      </c>
      <c r="AX538" s="13">
        <f t="shared" si="823"/>
        <v>4.7599312137072155E-4</v>
      </c>
      <c r="AY538" s="13">
        <f t="shared" si="824"/>
        <v>4.9181220986076299E-4</v>
      </c>
      <c r="AZ538" s="13">
        <f t="shared" si="825"/>
        <v>2.5407851385707573E-4</v>
      </c>
      <c r="BA538" s="13">
        <f t="shared" si="826"/>
        <v>8.7507507824441977E-5</v>
      </c>
      <c r="BB538" s="13">
        <f t="shared" si="827"/>
        <v>2.2603930009856042E-5</v>
      </c>
      <c r="BC538" s="13">
        <f t="shared" si="828"/>
        <v>4.6710291685190412E-6</v>
      </c>
      <c r="BD538" s="13">
        <f t="shared" si="829"/>
        <v>1.7802444419415554E-4</v>
      </c>
      <c r="BE538" s="13">
        <f t="shared" si="830"/>
        <v>2.1670309196062727E-4</v>
      </c>
      <c r="BF538" s="13">
        <f t="shared" si="831"/>
        <v>1.3189264619773426E-4</v>
      </c>
      <c r="BG538" s="13">
        <f t="shared" si="832"/>
        <v>5.3516141874589463E-5</v>
      </c>
      <c r="BH538" s="13">
        <f t="shared" si="833"/>
        <v>1.6285844152642303E-5</v>
      </c>
      <c r="BI538" s="13">
        <f t="shared" si="834"/>
        <v>3.964840670102032E-6</v>
      </c>
      <c r="BJ538" s="14">
        <f t="shared" si="835"/>
        <v>0.40263053138173377</v>
      </c>
      <c r="BK538" s="14">
        <f t="shared" si="836"/>
        <v>0.28629842604948658</v>
      </c>
      <c r="BL538" s="14">
        <f t="shared" si="837"/>
        <v>0.29181983003097267</v>
      </c>
      <c r="BM538" s="14">
        <f t="shared" si="838"/>
        <v>0.39041896850441532</v>
      </c>
      <c r="BN538" s="14">
        <f t="shared" si="839"/>
        <v>0.60920592898292192</v>
      </c>
    </row>
    <row r="539" spans="1:66" x14ac:dyDescent="0.25">
      <c r="A539" t="s">
        <v>13</v>
      </c>
      <c r="B539" t="s">
        <v>15</v>
      </c>
      <c r="C539" t="s">
        <v>14</v>
      </c>
      <c r="D539" t="s">
        <v>496</v>
      </c>
      <c r="E539" s="10">
        <f>VLOOKUP(A539,home!$A$2:$E$405,3,FALSE)</f>
        <v>1.4837</v>
      </c>
      <c r="F539" s="10">
        <f>VLOOKUP(B539,home!$B$2:$E$405,3,FALSE)</f>
        <v>1.3083</v>
      </c>
      <c r="G539" s="10">
        <f>VLOOKUP(C539,away!$B$2:$E$405,4,FALSE)</f>
        <v>0.83260000000000001</v>
      </c>
      <c r="H539" s="10">
        <f>VLOOKUP(A539,away!$A$2:$E$405,3,FALSE)</f>
        <v>1.2190000000000001</v>
      </c>
      <c r="I539" s="10">
        <f>VLOOKUP(C539,away!$B$2:$E$405,3,FALSE)</f>
        <v>0.82030000000000003</v>
      </c>
      <c r="J539" s="10">
        <f>VLOOKUP(B539,home!$B$2:$E$405,4,FALSE)</f>
        <v>1.0134000000000001</v>
      </c>
      <c r="K539" s="12">
        <f t="shared" si="784"/>
        <v>1.6161804335459999</v>
      </c>
      <c r="L539" s="12">
        <f t="shared" si="785"/>
        <v>1.0133449723800003</v>
      </c>
      <c r="M539" s="13">
        <f t="shared" si="786"/>
        <v>7.2112678368551605E-2</v>
      </c>
      <c r="N539" s="13">
        <f t="shared" si="787"/>
        <v>0.11654709978984901</v>
      </c>
      <c r="O539" s="13">
        <f t="shared" si="788"/>
        <v>7.3075020069627766E-2</v>
      </c>
      <c r="P539" s="13">
        <f t="shared" si="789"/>
        <v>0.11810241761751367</v>
      </c>
      <c r="Q539" s="13">
        <f t="shared" si="790"/>
        <v>9.4180571133443539E-2</v>
      </c>
      <c r="R539" s="13">
        <f t="shared" si="791"/>
        <v>3.7025102097062459E-2</v>
      </c>
      <c r="S539" s="13">
        <f t="shared" si="792"/>
        <v>4.8355508915559897E-2</v>
      </c>
      <c r="T539" s="13">
        <f t="shared" si="793"/>
        <v>9.5437408253952E-2</v>
      </c>
      <c r="U539" s="13">
        <f t="shared" si="794"/>
        <v>5.9839245559315329E-2</v>
      </c>
      <c r="V539" s="13">
        <f t="shared" si="795"/>
        <v>8.7993503704573255E-3</v>
      </c>
      <c r="W539" s="13">
        <f t="shared" si="796"/>
        <v>5.073759876201956E-2</v>
      </c>
      <c r="X539" s="13">
        <f t="shared" si="797"/>
        <v>5.1414690616126246E-2</v>
      </c>
      <c r="Y539" s="13">
        <f t="shared" si="798"/>
        <v>2.6050409121162358E-2</v>
      </c>
      <c r="Z539" s="13">
        <f t="shared" si="799"/>
        <v>1.2506400353971483E-2</v>
      </c>
      <c r="AA539" s="13">
        <f t="shared" si="800"/>
        <v>2.0212599546181483E-2</v>
      </c>
      <c r="AB539" s="13">
        <f t="shared" si="801"/>
        <v>1.6333603948819636E-2</v>
      </c>
      <c r="AC539" s="13">
        <f t="shared" si="802"/>
        <v>9.0069507863039394E-4</v>
      </c>
      <c r="AD539" s="13">
        <f t="shared" si="803"/>
        <v>2.0500278591070939E-2</v>
      </c>
      <c r="AE539" s="13">
        <f t="shared" si="804"/>
        <v>2.0773854242651092E-2</v>
      </c>
      <c r="AF539" s="13">
        <f t="shared" si="805"/>
        <v>1.0525540376872712E-2</v>
      </c>
      <c r="AG539" s="13">
        <f t="shared" si="806"/>
        <v>3.5553344741622189E-3</v>
      </c>
      <c r="AH539" s="13">
        <f t="shared" si="807"/>
        <v>3.1683244803171139E-3</v>
      </c>
      <c r="AI539" s="13">
        <f t="shared" si="808"/>
        <v>5.1205840322133189E-3</v>
      </c>
      <c r="AJ539" s="13">
        <f t="shared" si="809"/>
        <v>4.1378938605956235E-3</v>
      </c>
      <c r="AK539" s="13">
        <f t="shared" si="810"/>
        <v>2.2291943645282556E-3</v>
      </c>
      <c r="AL539" s="13">
        <f t="shared" si="811"/>
        <v>5.9004473958818338E-5</v>
      </c>
      <c r="AM539" s="13">
        <f t="shared" si="812"/>
        <v>6.6264298282261627E-3</v>
      </c>
      <c r="AN539" s="13">
        <f t="shared" si="813"/>
        <v>6.7148593512618504E-3</v>
      </c>
      <c r="AO539" s="13">
        <f t="shared" si="814"/>
        <v>3.4022344819200135E-3</v>
      </c>
      <c r="AP539" s="13">
        <f t="shared" si="815"/>
        <v>1.1492124023705069E-3</v>
      </c>
      <c r="AQ539" s="13">
        <f t="shared" si="816"/>
        <v>2.9113715253472369E-4</v>
      </c>
      <c r="AR539" s="13">
        <f t="shared" si="817"/>
        <v>6.4212113659956526E-4</v>
      </c>
      <c r="AS539" s="13">
        <f t="shared" si="818"/>
        <v>1.0377836169385359E-3</v>
      </c>
      <c r="AT539" s="13">
        <f t="shared" si="819"/>
        <v>8.3862278797532943E-4</v>
      </c>
      <c r="AU539" s="13">
        <f t="shared" si="820"/>
        <v>4.5178858035050773E-4</v>
      </c>
      <c r="AV539" s="13">
        <f t="shared" si="821"/>
        <v>1.8254296591550383E-4</v>
      </c>
      <c r="AW539" s="13">
        <f t="shared" si="822"/>
        <v>2.6842910530360361E-6</v>
      </c>
      <c r="AX539" s="13">
        <f t="shared" si="823"/>
        <v>1.784917705440782E-3</v>
      </c>
      <c r="AY539" s="13">
        <f t="shared" si="824"/>
        <v>1.8087373829204626E-3</v>
      </c>
      <c r="AZ539" s="13">
        <f t="shared" si="825"/>
        <v>9.1643746666910525E-4</v>
      </c>
      <c r="BA539" s="13">
        <f t="shared" si="826"/>
        <v>3.0955576644993394E-4</v>
      </c>
      <c r="BB539" s="13">
        <f t="shared" si="827"/>
        <v>7.8421694900819518E-5</v>
      </c>
      <c r="BC539" s="13">
        <f t="shared" si="828"/>
        <v>1.5893646050652762E-5</v>
      </c>
      <c r="BD539" s="13">
        <f t="shared" si="829"/>
        <v>1.0844837090535011E-4</v>
      </c>
      <c r="BE539" s="13">
        <f t="shared" si="830"/>
        <v>1.7527213510716618E-4</v>
      </c>
      <c r="BF539" s="13">
        <f t="shared" si="831"/>
        <v>1.4163569765301645E-4</v>
      </c>
      <c r="BG539" s="13">
        <f t="shared" si="832"/>
        <v>7.6302947746147433E-5</v>
      </c>
      <c r="BH539" s="13">
        <f t="shared" si="833"/>
        <v>3.0829832792301583E-5</v>
      </c>
      <c r="BI539" s="13">
        <f t="shared" si="834"/>
        <v>9.9653145056825312E-6</v>
      </c>
      <c r="BJ539" s="14">
        <f t="shared" si="835"/>
        <v>0.51282062224005476</v>
      </c>
      <c r="BK539" s="14">
        <f t="shared" si="836"/>
        <v>0.25013839220759215</v>
      </c>
      <c r="BL539" s="14">
        <f t="shared" si="837"/>
        <v>0.22483688134515009</v>
      </c>
      <c r="BM539" s="14">
        <f t="shared" si="838"/>
        <v>0.48745335397885281</v>
      </c>
      <c r="BN539" s="14">
        <f t="shared" si="839"/>
        <v>0.511042889076048</v>
      </c>
    </row>
    <row r="540" spans="1:66" x14ac:dyDescent="0.25">
      <c r="A540" t="s">
        <v>13</v>
      </c>
      <c r="B540" t="s">
        <v>62</v>
      </c>
      <c r="C540" t="s">
        <v>61</v>
      </c>
      <c r="D540" t="s">
        <v>496</v>
      </c>
      <c r="E540" s="10">
        <f>VLOOKUP(A540,home!$A$2:$E$405,3,FALSE)</f>
        <v>1.4837</v>
      </c>
      <c r="F540" s="10">
        <f>VLOOKUP(B540,home!$B$2:$E$405,3,FALSE)</f>
        <v>1.2290000000000001</v>
      </c>
      <c r="G540" s="10">
        <f>VLOOKUP(C540,away!$B$2:$E$405,4,FALSE)</f>
        <v>1.1101000000000001</v>
      </c>
      <c r="H540" s="10">
        <f>VLOOKUP(A540,away!$A$2:$E$405,3,FALSE)</f>
        <v>1.2190000000000001</v>
      </c>
      <c r="I540" s="10">
        <f>VLOOKUP(C540,away!$B$2:$E$405,3,FALSE)</f>
        <v>1.3028999999999999</v>
      </c>
      <c r="J540" s="10">
        <f>VLOOKUP(B540,home!$B$2:$E$405,4,FALSE)</f>
        <v>0.82030000000000003</v>
      </c>
      <c r="K540" s="12">
        <f t="shared" si="784"/>
        <v>2.0242310497300005</v>
      </c>
      <c r="L540" s="12">
        <f t="shared" si="785"/>
        <v>1.30282925253</v>
      </c>
      <c r="M540" s="13">
        <f t="shared" si="786"/>
        <v>3.5898480788227549E-2</v>
      </c>
      <c r="N540" s="13">
        <f t="shared" si="787"/>
        <v>7.2666819449666104E-2</v>
      </c>
      <c r="O540" s="13">
        <f t="shared" si="788"/>
        <v>4.6769590892289069E-2</v>
      </c>
      <c r="P540" s="13">
        <f t="shared" si="789"/>
        <v>9.4672458067340967E-2</v>
      </c>
      <c r="Q540" s="13">
        <f t="shared" si="790"/>
        <v>7.3547216107569022E-2</v>
      </c>
      <c r="R540" s="13">
        <f t="shared" si="791"/>
        <v>3.0466395571667432E-2</v>
      </c>
      <c r="S540" s="13">
        <f t="shared" si="792"/>
        <v>6.2418200712909384E-2</v>
      </c>
      <c r="T540" s="13">
        <f t="shared" si="793"/>
        <v>9.5819464587086539E-2</v>
      </c>
      <c r="U540" s="13">
        <f t="shared" si="794"/>
        <v>6.1671023889525806E-2</v>
      </c>
      <c r="V540" s="13">
        <f t="shared" si="795"/>
        <v>1.8290110085381728E-2</v>
      </c>
      <c r="W540" s="13">
        <f t="shared" si="796"/>
        <v>4.9625519488714555E-2</v>
      </c>
      <c r="X540" s="13">
        <f t="shared" si="797"/>
        <v>6.4653578461894942E-2</v>
      </c>
      <c r="Y540" s="13">
        <f t="shared" si="798"/>
        <v>4.2116286650450148E-2</v>
      </c>
      <c r="Z540" s="13">
        <f t="shared" si="799"/>
        <v>1.3230837123306262E-2</v>
      </c>
      <c r="AA540" s="13">
        <f t="shared" si="800"/>
        <v>2.6782271318916893E-2</v>
      </c>
      <c r="AB540" s="13">
        <f t="shared" si="801"/>
        <v>2.7106752593022417E-2</v>
      </c>
      <c r="AC540" s="13">
        <f t="shared" si="802"/>
        <v>3.0146987457495646E-3</v>
      </c>
      <c r="AD540" s="13">
        <f t="shared" si="803"/>
        <v>2.5113379352009316E-2</v>
      </c>
      <c r="AE540" s="13">
        <f t="shared" si="804"/>
        <v>3.2718445249680636E-2</v>
      </c>
      <c r="AF540" s="13">
        <f t="shared" si="805"/>
        <v>2.1313273784292576E-2</v>
      </c>
      <c r="AG540" s="13">
        <f t="shared" si="806"/>
        <v>9.2558521844523824E-3</v>
      </c>
      <c r="AH540" s="13">
        <f t="shared" si="807"/>
        <v>4.3093804099258162E-3</v>
      </c>
      <c r="AI540" s="13">
        <f t="shared" si="808"/>
        <v>8.723181630870035E-3</v>
      </c>
      <c r="AJ540" s="13">
        <f t="shared" si="809"/>
        <v>8.828867554820756E-3</v>
      </c>
      <c r="AK540" s="13">
        <f t="shared" si="810"/>
        <v>5.9572226128073204E-3</v>
      </c>
      <c r="AL540" s="13">
        <f t="shared" si="811"/>
        <v>3.1801784847255982E-4</v>
      </c>
      <c r="AM540" s="13">
        <f t="shared" si="812"/>
        <v>1.0167056449597107E-2</v>
      </c>
      <c r="AN540" s="13">
        <f t="shared" si="813"/>
        <v>1.3245938554658917E-2</v>
      </c>
      <c r="AO540" s="13">
        <f t="shared" si="814"/>
        <v>8.6285981131122933E-3</v>
      </c>
      <c r="AP540" s="13">
        <f t="shared" si="815"/>
        <v>3.7471966766959527E-3</v>
      </c>
      <c r="AQ540" s="13">
        <f t="shared" si="816"/>
        <v>1.2204893613456714E-3</v>
      </c>
      <c r="AR540" s="13">
        <f t="shared" si="817"/>
        <v>1.1228773716662158E-3</v>
      </c>
      <c r="AS540" s="13">
        <f t="shared" si="818"/>
        <v>2.2729632407659677E-3</v>
      </c>
      <c r="AT540" s="13">
        <f t="shared" si="819"/>
        <v>2.3005013834266996E-3</v>
      </c>
      <c r="AU540" s="13">
        <f t="shared" si="820"/>
        <v>1.5522487767597156E-3</v>
      </c>
      <c r="AV540" s="13">
        <f t="shared" si="821"/>
        <v>7.8552754270560718E-4</v>
      </c>
      <c r="AW540" s="13">
        <f t="shared" si="822"/>
        <v>2.3296816438335672E-5</v>
      </c>
      <c r="AX540" s="13">
        <f t="shared" si="823"/>
        <v>3.4300785582720211E-3</v>
      </c>
      <c r="AY540" s="13">
        <f t="shared" si="824"/>
        <v>4.4688066841927178E-3</v>
      </c>
      <c r="AZ540" s="13">
        <f t="shared" si="825"/>
        <v>2.9110460360339337E-3</v>
      </c>
      <c r="BA540" s="13">
        <f t="shared" si="826"/>
        <v>1.2641986437355031E-3</v>
      </c>
      <c r="BB540" s="13">
        <f t="shared" si="827"/>
        <v>4.1175874351684111E-4</v>
      </c>
      <c r="BC540" s="13">
        <f t="shared" si="828"/>
        <v>1.0729026720774767E-4</v>
      </c>
      <c r="BD540" s="13">
        <f t="shared" si="829"/>
        <v>2.4381958113512477E-4</v>
      </c>
      <c r="BE540" s="13">
        <f t="shared" si="830"/>
        <v>4.9354716666588259E-4</v>
      </c>
      <c r="BF540" s="13">
        <f t="shared" si="831"/>
        <v>4.9952674963567355E-4</v>
      </c>
      <c r="BG540" s="13">
        <f t="shared" si="832"/>
        <v>3.3705251892774492E-4</v>
      </c>
      <c r="BH540" s="13">
        <f t="shared" si="833"/>
        <v>1.7056804355081249E-4</v>
      </c>
      <c r="BI540" s="13">
        <f t="shared" si="834"/>
        <v>6.9053825969450731E-5</v>
      </c>
      <c r="BJ540" s="14">
        <f t="shared" si="835"/>
        <v>0.53643229340418508</v>
      </c>
      <c r="BK540" s="14">
        <f t="shared" si="836"/>
        <v>0.21908077293227446</v>
      </c>
      <c r="BL540" s="14">
        <f t="shared" si="837"/>
        <v>0.23046237267505446</v>
      </c>
      <c r="BM540" s="14">
        <f t="shared" si="838"/>
        <v>0.64073980539030573</v>
      </c>
      <c r="BN540" s="14">
        <f t="shared" si="839"/>
        <v>0.35402096087676016</v>
      </c>
    </row>
    <row r="541" spans="1:66" x14ac:dyDescent="0.25">
      <c r="A541" t="s">
        <v>13</v>
      </c>
      <c r="B541" t="s">
        <v>251</v>
      </c>
      <c r="C541" t="s">
        <v>250</v>
      </c>
      <c r="D541" t="s">
        <v>496</v>
      </c>
      <c r="E541" s="10">
        <f>VLOOKUP(A541,home!$A$2:$E$405,3,FALSE)</f>
        <v>1.4837</v>
      </c>
      <c r="F541" s="10">
        <f>VLOOKUP(B541,home!$B$2:$E$405,3,FALSE)</f>
        <v>0.35680000000000001</v>
      </c>
      <c r="G541" s="10">
        <f>VLOOKUP(C541,away!$B$2:$E$405,4,FALSE)</f>
        <v>1.1496999999999999</v>
      </c>
      <c r="H541" s="10">
        <f>VLOOKUP(A541,away!$A$2:$E$405,3,FALSE)</f>
        <v>1.2190000000000001</v>
      </c>
      <c r="I541" s="10">
        <f>VLOOKUP(C541,away!$B$2:$E$405,3,FALSE)</f>
        <v>1.3994</v>
      </c>
      <c r="J541" s="10">
        <f>VLOOKUP(B541,home!$B$2:$E$405,4,FALSE)</f>
        <v>1.3994</v>
      </c>
      <c r="K541" s="12">
        <f t="shared" si="784"/>
        <v>0.60863296875200001</v>
      </c>
      <c r="L541" s="12">
        <f t="shared" si="785"/>
        <v>2.3871925188400001</v>
      </c>
      <c r="M541" s="13">
        <f t="shared" si="786"/>
        <v>4.9995339515314215E-2</v>
      </c>
      <c r="N541" s="13">
        <f t="shared" si="787"/>
        <v>3.042881191296987E-2</v>
      </c>
      <c r="O541" s="13">
        <f t="shared" si="788"/>
        <v>0.11934850046782393</v>
      </c>
      <c r="P541" s="13">
        <f t="shared" si="789"/>
        <v>7.2639432155831143E-2</v>
      </c>
      <c r="Q541" s="13">
        <f t="shared" si="790"/>
        <v>9.2599890650935379E-3</v>
      </c>
      <c r="R541" s="13">
        <f t="shared" si="791"/>
        <v>0.14245392372578078</v>
      </c>
      <c r="S541" s="13">
        <f t="shared" si="792"/>
        <v>2.6384894847575443E-2</v>
      </c>
      <c r="T541" s="13">
        <f t="shared" si="793"/>
        <v>2.2105376620731497E-2</v>
      </c>
      <c r="U541" s="13">
        <f t="shared" si="794"/>
        <v>8.6702154507592943E-2</v>
      </c>
      <c r="V541" s="13">
        <f t="shared" si="795"/>
        <v>4.259472089020353E-3</v>
      </c>
      <c r="W541" s="13">
        <f t="shared" si="796"/>
        <v>1.878644878432979E-3</v>
      </c>
      <c r="X541" s="13">
        <f t="shared" si="797"/>
        <v>4.4846869993522892E-3</v>
      </c>
      <c r="Y541" s="13">
        <f t="shared" si="798"/>
        <v>5.3529056270963972E-3</v>
      </c>
      <c r="Z541" s="13">
        <f t="shared" si="799"/>
        <v>0.11335498033252929</v>
      </c>
      <c r="AA541" s="13">
        <f t="shared" si="800"/>
        <v>6.8991578202611883E-2</v>
      </c>
      <c r="AB541" s="13">
        <f t="shared" si="801"/>
        <v>2.0995274530170718E-2</v>
      </c>
      <c r="AC541" s="13">
        <f t="shared" si="802"/>
        <v>3.8679309515349361E-4</v>
      </c>
      <c r="AD541" s="13">
        <f t="shared" si="803"/>
        <v>2.8585130239785106E-4</v>
      </c>
      <c r="AE541" s="13">
        <f t="shared" si="804"/>
        <v>6.8238209058482072E-4</v>
      </c>
      <c r="AF541" s="13">
        <f t="shared" si="805"/>
        <v>8.1448871081724169E-4</v>
      </c>
      <c r="AG541" s="13">
        <f t="shared" si="806"/>
        <v>6.4811378571418519E-4</v>
      </c>
      <c r="AH541" s="13">
        <f t="shared" si="807"/>
        <v>6.7650040255767346E-2</v>
      </c>
      <c r="AI541" s="13">
        <f t="shared" si="808"/>
        <v>4.1174044837059998E-2</v>
      </c>
      <c r="AJ541" s="13">
        <f t="shared" si="809"/>
        <v>1.252994057235389E-2</v>
      </c>
      <c r="AK541" s="13">
        <f t="shared" si="810"/>
        <v>2.5420449762792942E-3</v>
      </c>
      <c r="AL541" s="13">
        <f t="shared" si="811"/>
        <v>2.2479239918064625E-5</v>
      </c>
      <c r="AM541" s="13">
        <f t="shared" si="812"/>
        <v>3.4795705360005974E-5</v>
      </c>
      <c r="AN541" s="13">
        <f t="shared" si="813"/>
        <v>8.306404752316714E-5</v>
      </c>
      <c r="AO541" s="13">
        <f t="shared" si="814"/>
        <v>9.9144936415937438E-5</v>
      </c>
      <c r="AP541" s="13">
        <f t="shared" si="815"/>
        <v>7.8892683497664448E-5</v>
      </c>
      <c r="AQ541" s="13">
        <f t="shared" si="816"/>
        <v>4.7083005959209149E-5</v>
      </c>
      <c r="AR541" s="13">
        <f t="shared" si="817"/>
        <v>3.2298733999558502E-2</v>
      </c>
      <c r="AS541" s="13">
        <f t="shared" si="818"/>
        <v>1.9658074361082453E-2</v>
      </c>
      <c r="AT541" s="13">
        <f t="shared" si="819"/>
        <v>5.9822760791665942E-3</v>
      </c>
      <c r="AU541" s="13">
        <f t="shared" si="820"/>
        <v>1.2136701499857463E-3</v>
      </c>
      <c r="AV541" s="13">
        <f t="shared" si="821"/>
        <v>1.8466991661787751E-4</v>
      </c>
      <c r="AW541" s="13">
        <f t="shared" si="822"/>
        <v>9.072396873905591E-7</v>
      </c>
      <c r="AX541" s="13">
        <f t="shared" si="823"/>
        <v>3.5296355755133837E-6</v>
      </c>
      <c r="AY541" s="13">
        <f t="shared" si="824"/>
        <v>8.4259196400970676E-6</v>
      </c>
      <c r="AZ541" s="13">
        <f t="shared" si="825"/>
        <v>1.0057146164593375E-5</v>
      </c>
      <c r="BA541" s="13">
        <f t="shared" si="826"/>
        <v>8.0027813616659012E-6</v>
      </c>
      <c r="BB541" s="13">
        <f t="shared" si="827"/>
        <v>4.7760449491202592E-6</v>
      </c>
      <c r="BC541" s="13">
        <f t="shared" si="828"/>
        <v>2.2802677544366884E-6</v>
      </c>
      <c r="BD541" s="13">
        <f t="shared" si="829"/>
        <v>1.2850549361958216E-2</v>
      </c>
      <c r="BE541" s="13">
        <f t="shared" si="830"/>
        <v>7.8212680082627491E-3</v>
      </c>
      <c r="BF541" s="13">
        <f t="shared" si="831"/>
        <v>2.3801407836369992E-3</v>
      </c>
      <c r="BG541" s="13">
        <f t="shared" si="832"/>
        <v>4.8287738373089959E-4</v>
      </c>
      <c r="BH541" s="13">
        <f t="shared" si="833"/>
        <v>7.3473773900834034E-5</v>
      </c>
      <c r="BI541" s="13">
        <f t="shared" si="834"/>
        <v>8.9437122269355696E-6</v>
      </c>
      <c r="BJ541" s="14">
        <f t="shared" si="835"/>
        <v>7.6321303167392066E-2</v>
      </c>
      <c r="BK541" s="14">
        <f t="shared" si="836"/>
        <v>0.15369683686245283</v>
      </c>
      <c r="BL541" s="14">
        <f t="shared" si="837"/>
        <v>0.64534217960556861</v>
      </c>
      <c r="BM541" s="14">
        <f t="shared" si="838"/>
        <v>0.56458178444517659</v>
      </c>
      <c r="BN541" s="14">
        <f t="shared" si="839"/>
        <v>0.42412599684281349</v>
      </c>
    </row>
    <row r="542" spans="1:66" x14ac:dyDescent="0.25">
      <c r="A542" t="s">
        <v>69</v>
      </c>
      <c r="B542" t="s">
        <v>75</v>
      </c>
      <c r="C542" t="s">
        <v>72</v>
      </c>
      <c r="D542" t="s">
        <v>496</v>
      </c>
      <c r="E542" s="10">
        <f>VLOOKUP(A542,home!$A$2:$E$405,3,FALSE)</f>
        <v>1.3526</v>
      </c>
      <c r="F542" s="10">
        <f>VLOOKUP(B542,home!$B$2:$E$405,3,FALSE)</f>
        <v>0.54479999999999995</v>
      </c>
      <c r="G542" s="10">
        <f>VLOOKUP(C542,away!$B$2:$E$405,4,FALSE)</f>
        <v>1.2841</v>
      </c>
      <c r="H542" s="10">
        <f>VLOOKUP(A542,away!$A$2:$E$405,3,FALSE)</f>
        <v>1.3421000000000001</v>
      </c>
      <c r="I542" s="10">
        <f>VLOOKUP(C542,away!$B$2:$E$405,3,FALSE)</f>
        <v>1.3332999999999999</v>
      </c>
      <c r="J542" s="10">
        <f>VLOOKUP(B542,home!$B$2:$E$405,4,FALSE)</f>
        <v>1.0588</v>
      </c>
      <c r="K542" s="12">
        <f t="shared" si="784"/>
        <v>0.946248769968</v>
      </c>
      <c r="L542" s="12">
        <f t="shared" si="785"/>
        <v>1.8946399394839999</v>
      </c>
      <c r="M542" s="13">
        <f t="shared" si="786"/>
        <v>5.837376558851206E-2</v>
      </c>
      <c r="N542" s="13">
        <f t="shared" si="787"/>
        <v>5.52361038865299E-2</v>
      </c>
      <c r="O542" s="13">
        <f t="shared" si="788"/>
        <v>0.11059726770207169</v>
      </c>
      <c r="P542" s="13">
        <f t="shared" si="789"/>
        <v>0.10465252852490696</v>
      </c>
      <c r="Q542" s="13">
        <f t="shared" si="790"/>
        <v>2.6133547680226785E-2</v>
      </c>
      <c r="R542" s="13">
        <f t="shared" si="791"/>
        <v>0.10477100029307444</v>
      </c>
      <c r="S542" s="13">
        <f t="shared" si="792"/>
        <v>4.6905281920050751E-2</v>
      </c>
      <c r="T542" s="13">
        <f t="shared" si="793"/>
        <v>4.9513663195367111E-2</v>
      </c>
      <c r="U542" s="13">
        <f t="shared" si="794"/>
        <v>9.9139430155638669E-2</v>
      </c>
      <c r="V542" s="13">
        <f t="shared" si="795"/>
        <v>9.3435358706049267E-3</v>
      </c>
      <c r="W542" s="13">
        <f t="shared" si="796"/>
        <v>8.2429457824382268E-3</v>
      </c>
      <c r="X542" s="13">
        <f t="shared" si="797"/>
        <v>1.5617414298408655E-2</v>
      </c>
      <c r="Y542" s="13">
        <f t="shared" si="798"/>
        <v>1.4794688440616767E-2</v>
      </c>
      <c r="Z542" s="13">
        <f t="shared" si="799"/>
        <v>6.6167773884982892E-2</v>
      </c>
      <c r="AA542" s="13">
        <f t="shared" si="800"/>
        <v>6.2611174650185814E-2</v>
      </c>
      <c r="AB542" s="13">
        <f t="shared" si="801"/>
        <v>2.9622873499494967E-2</v>
      </c>
      <c r="AC542" s="13">
        <f t="shared" si="802"/>
        <v>1.046943610245706E-3</v>
      </c>
      <c r="AD542" s="13">
        <f t="shared" si="803"/>
        <v>1.9499693268862708E-3</v>
      </c>
      <c r="AE542" s="13">
        <f t="shared" si="804"/>
        <v>3.6944897674874608E-3</v>
      </c>
      <c r="AF542" s="13">
        <f t="shared" si="805"/>
        <v>3.4998639347483505E-3</v>
      </c>
      <c r="AG542" s="13">
        <f t="shared" si="806"/>
        <v>2.210327331177949E-3</v>
      </c>
      <c r="AH542" s="13">
        <f t="shared" si="807"/>
        <v>3.1341026777308767E-2</v>
      </c>
      <c r="AI542" s="13">
        <f t="shared" si="808"/>
        <v>2.9656408037562573E-2</v>
      </c>
      <c r="AJ542" s="13">
        <f t="shared" si="809"/>
        <v>1.4031169813606343E-2</v>
      </c>
      <c r="AK542" s="13">
        <f t="shared" si="810"/>
        <v>4.4256590591123784E-3</v>
      </c>
      <c r="AL542" s="13">
        <f t="shared" si="811"/>
        <v>7.5078450006158383E-5</v>
      </c>
      <c r="AM542" s="13">
        <f t="shared" si="812"/>
        <v>3.6903121540829268E-4</v>
      </c>
      <c r="AN542" s="13">
        <f t="shared" si="813"/>
        <v>6.9918127962887474E-4</v>
      </c>
      <c r="AO542" s="13">
        <f t="shared" si="814"/>
        <v>6.6234838866219845E-4</v>
      </c>
      <c r="AP542" s="13">
        <f t="shared" si="815"/>
        <v>4.1830390367075744E-4</v>
      </c>
      <c r="AQ542" s="13">
        <f t="shared" si="816"/>
        <v>1.9813382068417136E-4</v>
      </c>
      <c r="AR542" s="13">
        <f t="shared" si="817"/>
        <v>1.1875992215345334E-2</v>
      </c>
      <c r="AS542" s="13">
        <f t="shared" si="818"/>
        <v>1.1237643025920067E-2</v>
      </c>
      <c r="AT542" s="13">
        <f t="shared" si="819"/>
        <v>5.3168029453081666E-3</v>
      </c>
      <c r="AU542" s="13">
        <f t="shared" si="820"/>
        <v>1.6770060823866977E-3</v>
      </c>
      <c r="AV542" s="13">
        <f t="shared" si="821"/>
        <v>3.9671623567181673E-4</v>
      </c>
      <c r="AW542" s="13">
        <f t="shared" si="822"/>
        <v>3.7389082957525443E-6</v>
      </c>
      <c r="AX542" s="13">
        <f t="shared" si="823"/>
        <v>5.8199222276648818E-5</v>
      </c>
      <c r="AY542" s="13">
        <f t="shared" si="824"/>
        <v>1.1026657097224579E-4</v>
      </c>
      <c r="AZ542" s="13">
        <f t="shared" si="825"/>
        <v>1.0445772467698199E-4</v>
      </c>
      <c r="BA542" s="13">
        <f t="shared" si="826"/>
        <v>6.5969925720211144E-5</v>
      </c>
      <c r="BB542" s="13">
        <f t="shared" si="827"/>
        <v>3.1247314018576232E-5</v>
      </c>
      <c r="BC542" s="13">
        <f t="shared" si="828"/>
        <v>1.1840481828238554E-5</v>
      </c>
      <c r="BD542" s="13">
        <f t="shared" si="829"/>
        <v>3.7501215286990515E-3</v>
      </c>
      <c r="BE542" s="13">
        <f t="shared" si="830"/>
        <v>3.5485478837619933E-3</v>
      </c>
      <c r="BF542" s="13">
        <f t="shared" si="831"/>
        <v>1.6789045350911673E-3</v>
      </c>
      <c r="BG542" s="13">
        <f t="shared" si="832"/>
        <v>5.2955378374123802E-4</v>
      </c>
      <c r="BH542" s="13">
        <f t="shared" si="833"/>
        <v>1.2527240412426167E-4</v>
      </c>
      <c r="BI542" s="13">
        <f t="shared" si="834"/>
        <v>2.3707771662703373E-5</v>
      </c>
      <c r="BJ542" s="14">
        <f t="shared" si="835"/>
        <v>0.18362199349143465</v>
      </c>
      <c r="BK542" s="14">
        <f t="shared" si="836"/>
        <v>0.2205074005352988</v>
      </c>
      <c r="BL542" s="14">
        <f t="shared" si="837"/>
        <v>0.52635627839976828</v>
      </c>
      <c r="BM542" s="14">
        <f t="shared" si="838"/>
        <v>0.53678270497348612</v>
      </c>
      <c r="BN542" s="14">
        <f t="shared" si="839"/>
        <v>0.45976421367532189</v>
      </c>
    </row>
    <row r="543" spans="1:66" x14ac:dyDescent="0.25">
      <c r="A543" t="s">
        <v>69</v>
      </c>
      <c r="B543" t="s">
        <v>79</v>
      </c>
      <c r="C543" t="s">
        <v>76</v>
      </c>
      <c r="D543" t="s">
        <v>496</v>
      </c>
      <c r="E543" s="10">
        <f>VLOOKUP(A543,home!$A$2:$E$405,3,FALSE)</f>
        <v>1.3526</v>
      </c>
      <c r="F543" s="10">
        <f>VLOOKUP(B543,home!$B$2:$E$405,3,FALSE)</f>
        <v>1.0894999999999999</v>
      </c>
      <c r="G543" s="10">
        <f>VLOOKUP(C543,away!$B$2:$E$405,4,FALSE)</f>
        <v>0.9728</v>
      </c>
      <c r="H543" s="10">
        <f>VLOOKUP(A543,away!$A$2:$E$405,3,FALSE)</f>
        <v>1.3421000000000001</v>
      </c>
      <c r="I543" s="10">
        <f>VLOOKUP(C543,away!$B$2:$E$405,3,FALSE)</f>
        <v>0.70589999999999997</v>
      </c>
      <c r="J543" s="10">
        <f>VLOOKUP(B543,home!$B$2:$E$405,4,FALSE)</f>
        <v>0.98040000000000005</v>
      </c>
      <c r="K543" s="12">
        <f t="shared" si="784"/>
        <v>1.43357421056</v>
      </c>
      <c r="L543" s="12">
        <f t="shared" si="785"/>
        <v>0.92881957755599998</v>
      </c>
      <c r="M543" s="13">
        <f t="shared" si="786"/>
        <v>9.4194471496773305E-2</v>
      </c>
      <c r="N543" s="13">
        <f t="shared" si="787"/>
        <v>0.13503476511510323</v>
      </c>
      <c r="O543" s="13">
        <f t="shared" si="788"/>
        <v>8.7489669223743655E-2</v>
      </c>
      <c r="P543" s="13">
        <f t="shared" si="789"/>
        <v>0.12542293348958386</v>
      </c>
      <c r="Q543" s="13">
        <f t="shared" si="790"/>
        <v>9.6791178399019601E-2</v>
      </c>
      <c r="R543" s="13">
        <f t="shared" si="791"/>
        <v>4.0631058804455875E-2</v>
      </c>
      <c r="S543" s="13">
        <f t="shared" si="792"/>
        <v>4.1751155867123926E-2</v>
      </c>
      <c r="T543" s="13">
        <f t="shared" si="793"/>
        <v>8.9901541431724796E-2</v>
      </c>
      <c r="U543" s="13">
        <f t="shared" si="794"/>
        <v>5.8247638049814775E-2</v>
      </c>
      <c r="V543" s="13">
        <f t="shared" si="795"/>
        <v>6.1769990463174853E-3</v>
      </c>
      <c r="W543" s="13">
        <f t="shared" si="796"/>
        <v>4.6252445720848884E-2</v>
      </c>
      <c r="X543" s="13">
        <f t="shared" si="797"/>
        <v>4.2960177095370672E-2</v>
      </c>
      <c r="Y543" s="13">
        <f t="shared" si="798"/>
        <v>1.9951126770726569E-2</v>
      </c>
      <c r="Z543" s="13">
        <f t="shared" si="799"/>
        <v>1.2579640958135902E-2</v>
      </c>
      <c r="AA543" s="13">
        <f t="shared" si="800"/>
        <v>1.8033848855687921E-2</v>
      </c>
      <c r="AB543" s="13">
        <f t="shared" si="801"/>
        <v>1.2926430318325587E-2</v>
      </c>
      <c r="AC543" s="13">
        <f t="shared" si="802"/>
        <v>5.1405441333281969E-4</v>
      </c>
      <c r="AD543" s="13">
        <f t="shared" si="803"/>
        <v>1.6576578340183806E-2</v>
      </c>
      <c r="AE543" s="13">
        <f t="shared" si="804"/>
        <v>1.5396650491253459E-2</v>
      </c>
      <c r="AF543" s="13">
        <f t="shared" si="805"/>
        <v>7.1503552025317082E-3</v>
      </c>
      <c r="AG543" s="13">
        <f t="shared" si="806"/>
        <v>2.2137966328636162E-3</v>
      </c>
      <c r="AH543" s="13">
        <f t="shared" si="807"/>
        <v>2.9210542001354852E-3</v>
      </c>
      <c r="AI543" s="13">
        <f t="shared" si="808"/>
        <v>4.1875479689622011E-3</v>
      </c>
      <c r="AJ543" s="13">
        <f t="shared" si="809"/>
        <v>3.0015803868935599E-3</v>
      </c>
      <c r="AK543" s="13">
        <f t="shared" si="810"/>
        <v>1.4343294111911048E-3</v>
      </c>
      <c r="AL543" s="13">
        <f t="shared" si="811"/>
        <v>2.7379191780136622E-5</v>
      </c>
      <c r="AM543" s="13">
        <f t="shared" si="812"/>
        <v>4.752751041562993E-3</v>
      </c>
      <c r="AN543" s="13">
        <f t="shared" si="813"/>
        <v>4.4144482146533772E-3</v>
      </c>
      <c r="AO543" s="13">
        <f t="shared" si="814"/>
        <v>2.0501129629385941E-3</v>
      </c>
      <c r="AP543" s="13">
        <f t="shared" si="815"/>
        <v>6.3472835205956822E-4</v>
      </c>
      <c r="AQ543" s="13">
        <f t="shared" si="816"/>
        <v>1.4738702995569601E-4</v>
      </c>
      <c r="AR543" s="13">
        <f t="shared" si="817"/>
        <v>5.4262646563760426E-4</v>
      </c>
      <c r="AS543" s="13">
        <f t="shared" si="818"/>
        <v>7.7789530710539159E-4</v>
      </c>
      <c r="AT543" s="13">
        <f t="shared" si="819"/>
        <v>5.5758532539097033E-4</v>
      </c>
      <c r="AU543" s="13">
        <f t="shared" si="820"/>
        <v>2.6644664755573374E-4</v>
      </c>
      <c r="AV543" s="13">
        <f t="shared" si="821"/>
        <v>9.5492760606517426E-5</v>
      </c>
      <c r="AW543" s="13">
        <f t="shared" si="822"/>
        <v>1.012674008673484E-6</v>
      </c>
      <c r="AX543" s="13">
        <f t="shared" si="823"/>
        <v>1.1355702203994808E-3</v>
      </c>
      <c r="AY543" s="13">
        <f t="shared" si="824"/>
        <v>1.0547398523966195E-3</v>
      </c>
      <c r="AZ543" s="13">
        <f t="shared" si="825"/>
        <v>4.8983151206725289E-4</v>
      </c>
      <c r="BA543" s="13">
        <f t="shared" si="826"/>
        <v>1.5165503270397421E-4</v>
      </c>
      <c r="BB543" s="13">
        <f t="shared" si="827"/>
        <v>3.5215040852586661E-5</v>
      </c>
      <c r="BC543" s="13">
        <f t="shared" si="828"/>
        <v>6.5416838736633664E-6</v>
      </c>
      <c r="BD543" s="13">
        <f t="shared" si="829"/>
        <v>8.4000347430704115E-5</v>
      </c>
      <c r="BE543" s="13">
        <f t="shared" si="830"/>
        <v>1.204207317547374E-4</v>
      </c>
      <c r="BF543" s="13">
        <f t="shared" si="831"/>
        <v>8.6316027730177616E-5</v>
      </c>
      <c r="BG543" s="13">
        <f t="shared" si="832"/>
        <v>4.1246810437321485E-5</v>
      </c>
      <c r="BH543" s="13">
        <f t="shared" si="833"/>
        <v>1.4782590927700285E-5</v>
      </c>
      <c r="BI543" s="13">
        <f t="shared" si="834"/>
        <v>4.2383882238418661E-6</v>
      </c>
      <c r="BJ543" s="14">
        <f t="shared" si="835"/>
        <v>0.48710159614309029</v>
      </c>
      <c r="BK543" s="14">
        <f t="shared" si="836"/>
        <v>0.26914173335730812</v>
      </c>
      <c r="BL543" s="14">
        <f t="shared" si="837"/>
        <v>0.23146420862201084</v>
      </c>
      <c r="BM543" s="14">
        <f t="shared" si="838"/>
        <v>0.41966937537347759</v>
      </c>
      <c r="BN543" s="14">
        <f t="shared" si="839"/>
        <v>0.57956407652867958</v>
      </c>
    </row>
    <row r="544" spans="1:66" x14ac:dyDescent="0.25">
      <c r="A544" t="s">
        <v>69</v>
      </c>
      <c r="B544" t="s">
        <v>73</v>
      </c>
      <c r="C544" t="s">
        <v>74</v>
      </c>
      <c r="D544" t="s">
        <v>496</v>
      </c>
      <c r="E544" s="10">
        <f>VLOOKUP(A544,home!$A$2:$E$405,3,FALSE)</f>
        <v>1.3526</v>
      </c>
      <c r="F544" s="10">
        <f>VLOOKUP(B544,home!$B$2:$E$405,3,FALSE)</f>
        <v>0.85609999999999997</v>
      </c>
      <c r="G544" s="10">
        <f>VLOOKUP(C544,away!$B$2:$E$405,4,FALSE)</f>
        <v>0.9728</v>
      </c>
      <c r="H544" s="10">
        <f>VLOOKUP(A544,away!$A$2:$E$405,3,FALSE)</f>
        <v>1.3421000000000001</v>
      </c>
      <c r="I544" s="10">
        <f>VLOOKUP(C544,away!$B$2:$E$405,3,FALSE)</f>
        <v>1.1765000000000001</v>
      </c>
      <c r="J544" s="10">
        <f>VLOOKUP(B544,home!$B$2:$E$405,4,FALSE)</f>
        <v>0.86270000000000002</v>
      </c>
      <c r="K544" s="12">
        <f t="shared" si="784"/>
        <v>1.1264643246079999</v>
      </c>
      <c r="L544" s="12">
        <f t="shared" si="785"/>
        <v>1.3621866067550004</v>
      </c>
      <c r="M544" s="13">
        <f t="shared" si="786"/>
        <v>8.3021893292210325E-2</v>
      </c>
      <c r="N544" s="13">
        <f t="shared" si="787"/>
        <v>9.3521200955087147E-2</v>
      </c>
      <c r="O544" s="13">
        <f t="shared" si="788"/>
        <v>0.11309131111009169</v>
      </c>
      <c r="P544" s="13">
        <f t="shared" si="789"/>
        <v>0.12739332738866266</v>
      </c>
      <c r="Q544" s="13">
        <f t="shared" si="790"/>
        <v>5.2674148235200648E-2</v>
      </c>
      <c r="R544" s="13">
        <f t="shared" si="791"/>
        <v>7.702573466726495E-2</v>
      </c>
      <c r="S544" s="13">
        <f t="shared" si="792"/>
        <v>4.8869819813774681E-2</v>
      </c>
      <c r="T544" s="13">
        <f t="shared" si="793"/>
        <v>7.1752019248217849E-2</v>
      </c>
      <c r="U544" s="13">
        <f t="shared" si="794"/>
        <v>8.6766742179395631E-2</v>
      </c>
      <c r="V544" s="13">
        <f t="shared" si="795"/>
        <v>8.3320578438652627E-3</v>
      </c>
      <c r="W544" s="13">
        <f t="shared" si="796"/>
        <v>1.9778516272022317E-2</v>
      </c>
      <c r="X544" s="13">
        <f t="shared" si="797"/>
        <v>2.6942029967234635E-2</v>
      </c>
      <c r="Y544" s="13">
        <f t="shared" si="798"/>
        <v>1.8350036190079445E-2</v>
      </c>
      <c r="Z544" s="13">
        <f t="shared" si="799"/>
        <v>3.4974474713070899E-2</v>
      </c>
      <c r="AA544" s="13">
        <f t="shared" si="800"/>
        <v>3.9397498036178986E-2</v>
      </c>
      <c r="AB544" s="13">
        <f t="shared" si="801"/>
        <v>2.2189938008284685E-2</v>
      </c>
      <c r="AC544" s="13">
        <f t="shared" si="802"/>
        <v>7.9907278868963916E-4</v>
      </c>
      <c r="AD544" s="13">
        <f t="shared" si="803"/>
        <v>5.5699482435279928E-3</v>
      </c>
      <c r="AE544" s="13">
        <f t="shared" si="804"/>
        <v>7.58730889765237E-3</v>
      </c>
      <c r="AF544" s="13">
        <f t="shared" si="805"/>
        <v>5.1676652808475537E-3</v>
      </c>
      <c r="AG544" s="13">
        <f t="shared" si="806"/>
        <v>2.3464414779211197E-3</v>
      </c>
      <c r="AH544" s="13">
        <f t="shared" si="807"/>
        <v>1.191044025810915E-2</v>
      </c>
      <c r="AI544" s="13">
        <f t="shared" si="808"/>
        <v>1.3416686041134857E-2</v>
      </c>
      <c r="AJ544" s="13">
        <f t="shared" si="809"/>
        <v>7.5567090899022783E-3</v>
      </c>
      <c r="AK544" s="13">
        <f t="shared" si="810"/>
        <v>2.8374544004053006E-3</v>
      </c>
      <c r="AL544" s="13">
        <f t="shared" si="811"/>
        <v>4.9045637163980183E-5</v>
      </c>
      <c r="AM544" s="13">
        <f t="shared" si="812"/>
        <v>1.2548695972494535E-3</v>
      </c>
      <c r="AN544" s="13">
        <f t="shared" si="813"/>
        <v>1.7093665585972467E-3</v>
      </c>
      <c r="AO544" s="13">
        <f t="shared" si="814"/>
        <v>1.1642381160780282E-3</v>
      </c>
      <c r="AP544" s="13">
        <f t="shared" si="815"/>
        <v>5.2863652293172155E-4</v>
      </c>
      <c r="AQ544" s="13">
        <f t="shared" si="816"/>
        <v>1.8002539784478085E-4</v>
      </c>
      <c r="AR544" s="13">
        <f t="shared" si="817"/>
        <v>3.24484844003037E-3</v>
      </c>
      <c r="AS544" s="13">
        <f t="shared" si="818"/>
        <v>3.6552060064541331E-3</v>
      </c>
      <c r="AT544" s="13">
        <f t="shared" si="819"/>
        <v>2.0587295826817302E-3</v>
      </c>
      <c r="AU544" s="13">
        <f t="shared" si="820"/>
        <v>7.7302847630202791E-4</v>
      </c>
      <c r="AV544" s="13">
        <f t="shared" si="821"/>
        <v>2.1769725011507897E-4</v>
      </c>
      <c r="AW544" s="13">
        <f t="shared" si="822"/>
        <v>2.0905084538715997E-6</v>
      </c>
      <c r="AX544" s="13">
        <f t="shared" si="823"/>
        <v>2.3559430555612003E-4</v>
      </c>
      <c r="AY544" s="13">
        <f t="shared" si="824"/>
        <v>3.2092340765629184E-4</v>
      </c>
      <c r="AZ544" s="13">
        <f t="shared" si="825"/>
        <v>2.1857878385178798E-4</v>
      </c>
      <c r="BA544" s="13">
        <f t="shared" si="826"/>
        <v>9.9248363961233977E-5</v>
      </c>
      <c r="BB544" s="13">
        <f t="shared" si="827"/>
        <v>3.3798698032584626E-5</v>
      </c>
      <c r="BC544" s="13">
        <f t="shared" si="828"/>
        <v>9.2080267571486705E-6</v>
      </c>
      <c r="BD544" s="13">
        <f t="shared" si="829"/>
        <v>7.3668151432653773E-4</v>
      </c>
      <c r="BE544" s="13">
        <f t="shared" si="830"/>
        <v>8.2984544448704196E-4</v>
      </c>
      <c r="BF544" s="13">
        <f t="shared" si="831"/>
        <v>4.6739564407656065E-4</v>
      </c>
      <c r="BG544" s="13">
        <f t="shared" si="832"/>
        <v>1.7550150617647462E-4</v>
      </c>
      <c r="BH544" s="13">
        <f t="shared" si="833"/>
        <v>4.9424046405692338E-5</v>
      </c>
      <c r="BI544" s="13">
        <f t="shared" si="834"/>
        <v>1.1134885010756519E-5</v>
      </c>
      <c r="BJ544" s="14">
        <f t="shared" si="835"/>
        <v>0.30944380254630754</v>
      </c>
      <c r="BK544" s="14">
        <f t="shared" si="836"/>
        <v>0.26878614017202279</v>
      </c>
      <c r="BL544" s="14">
        <f t="shared" si="837"/>
        <v>0.38641200658683383</v>
      </c>
      <c r="BM544" s="14">
        <f t="shared" si="838"/>
        <v>0.4525699754705152</v>
      </c>
      <c r="BN544" s="14">
        <f t="shared" si="839"/>
        <v>0.54672761564851746</v>
      </c>
    </row>
    <row r="545" spans="1:66" x14ac:dyDescent="0.25">
      <c r="A545" t="s">
        <v>145</v>
      </c>
      <c r="B545" t="s">
        <v>347</v>
      </c>
      <c r="C545" t="s">
        <v>389</v>
      </c>
      <c r="D545" t="s">
        <v>496</v>
      </c>
      <c r="E545" s="10">
        <f>VLOOKUP(A545,home!$A$2:$E$405,3,FALSE)</f>
        <v>1.4406000000000001</v>
      </c>
      <c r="F545" s="10">
        <f>VLOOKUP(B545,home!$B$2:$E$405,3,FALSE)</f>
        <v>0.99170000000000003</v>
      </c>
      <c r="G545" s="10">
        <f>VLOOKUP(C545,away!$B$2:$E$405,4,FALSE)</f>
        <v>0.79330000000000001</v>
      </c>
      <c r="H545" s="10">
        <f>VLOOKUP(A545,away!$A$2:$E$405,3,FALSE)</f>
        <v>1.2678</v>
      </c>
      <c r="I545" s="10">
        <f>VLOOKUP(C545,away!$B$2:$E$405,3,FALSE)</f>
        <v>1.1268</v>
      </c>
      <c r="J545" s="10">
        <f>VLOOKUP(B545,home!$B$2:$E$405,4,FALSE)</f>
        <v>1.2395</v>
      </c>
      <c r="K545" s="12">
        <f t="shared" si="784"/>
        <v>1.1333425077660002</v>
      </c>
      <c r="L545" s="12">
        <f t="shared" si="785"/>
        <v>1.7706964510800001</v>
      </c>
      <c r="M545" s="13">
        <f t="shared" si="786"/>
        <v>5.4801431733485534E-2</v>
      </c>
      <c r="N545" s="13">
        <f t="shared" si="787"/>
        <v>6.2108792069995762E-2</v>
      </c>
      <c r="O545" s="13">
        <f t="shared" si="788"/>
        <v>9.7036700684585711E-2</v>
      </c>
      <c r="P545" s="13">
        <f t="shared" si="789"/>
        <v>0.10997581769920713</v>
      </c>
      <c r="Q545" s="13">
        <f t="shared" si="790"/>
        <v>3.5195267079463036E-2</v>
      </c>
      <c r="R545" s="13">
        <f t="shared" si="791"/>
        <v>8.59112707633541E-2</v>
      </c>
      <c r="S545" s="13">
        <f t="shared" si="792"/>
        <v>5.5175020505983365E-2</v>
      </c>
      <c r="T545" s="13">
        <f t="shared" si="793"/>
        <v>6.2320134512417948E-2</v>
      </c>
      <c r="U545" s="13">
        <f t="shared" si="794"/>
        <v>9.7366895052303587E-2</v>
      </c>
      <c r="V545" s="13">
        <f t="shared" si="795"/>
        <v>1.2302837524849916E-2</v>
      </c>
      <c r="W545" s="13">
        <f t="shared" si="796"/>
        <v>1.3296097417777594E-2</v>
      </c>
      <c r="X545" s="13">
        <f t="shared" si="797"/>
        <v>2.3543352510872733E-2</v>
      </c>
      <c r="Y545" s="13">
        <f t="shared" si="798"/>
        <v>2.0844065368763886E-2</v>
      </c>
      <c r="Z545" s="13">
        <f t="shared" si="799"/>
        <v>5.0707594082814694E-2</v>
      </c>
      <c r="AA545" s="13">
        <f t="shared" si="800"/>
        <v>5.7469071840597595E-2</v>
      </c>
      <c r="AB545" s="13">
        <f t="shared" si="801"/>
        <v>3.256607099940366E-2</v>
      </c>
      <c r="AC545" s="13">
        <f t="shared" si="802"/>
        <v>1.5430876689909562E-3</v>
      </c>
      <c r="AD545" s="13">
        <f t="shared" si="803"/>
        <v>3.7672580977412742E-3</v>
      </c>
      <c r="AE545" s="13">
        <f t="shared" si="804"/>
        <v>6.6706705439728651E-3</v>
      </c>
      <c r="AF545" s="13">
        <f t="shared" si="805"/>
        <v>5.9058663292683245E-3</v>
      </c>
      <c r="AG545" s="13">
        <f t="shared" si="806"/>
        <v>3.4858321832627634E-3</v>
      </c>
      <c r="AH545" s="13">
        <f t="shared" si="807"/>
        <v>2.2446939221311302E-2</v>
      </c>
      <c r="AI545" s="13">
        <f t="shared" si="808"/>
        <v>2.5440070388751939E-2</v>
      </c>
      <c r="AJ545" s="13">
        <f t="shared" si="809"/>
        <v>1.4416156586065846E-2</v>
      </c>
      <c r="AK545" s="13">
        <f t="shared" si="810"/>
        <v>5.4461476858664003E-3</v>
      </c>
      <c r="AL545" s="13">
        <f t="shared" si="811"/>
        <v>1.2386707632322665E-4</v>
      </c>
      <c r="AM545" s="13">
        <f t="shared" si="812"/>
        <v>8.5391874797917302E-4</v>
      </c>
      <c r="AN545" s="13">
        <f t="shared" si="813"/>
        <v>1.5120308965573983E-3</v>
      </c>
      <c r="AO545" s="13">
        <f t="shared" si="814"/>
        <v>1.3386738712287485E-3</v>
      </c>
      <c r="AP545" s="13">
        <f t="shared" si="815"/>
        <v>7.9012835764609001E-4</v>
      </c>
      <c r="AQ545" s="13">
        <f t="shared" si="816"/>
        <v>3.4976936969540021E-4</v>
      </c>
      <c r="AR545" s="13">
        <f t="shared" si="817"/>
        <v>7.9493431233568709E-3</v>
      </c>
      <c r="AS545" s="13">
        <f t="shared" si="818"/>
        <v>9.0093284705176843E-3</v>
      </c>
      <c r="AT545" s="13">
        <f t="shared" si="819"/>
        <v>5.1053274610320691E-3</v>
      </c>
      <c r="AU545" s="13">
        <f t="shared" si="820"/>
        <v>1.9286948758842368E-3</v>
      </c>
      <c r="AV545" s="13">
        <f t="shared" si="821"/>
        <v>5.464679718375188E-4</v>
      </c>
      <c r="AW545" s="13">
        <f t="shared" si="822"/>
        <v>6.9049204726511298E-6</v>
      </c>
      <c r="AX545" s="13">
        <f t="shared" si="823"/>
        <v>1.6129706921051985E-4</v>
      </c>
      <c r="AY545" s="13">
        <f t="shared" si="824"/>
        <v>2.8560814802067262E-4</v>
      </c>
      <c r="AZ545" s="13">
        <f t="shared" si="825"/>
        <v>2.5286266704986827E-4</v>
      </c>
      <c r="BA545" s="13">
        <f t="shared" si="826"/>
        <v>1.4924767571860848E-4</v>
      </c>
      <c r="BB545" s="13">
        <f t="shared" si="827"/>
        <v>6.6068082431719699E-5</v>
      </c>
      <c r="BC545" s="13">
        <f t="shared" si="828"/>
        <v>2.3397303818301378E-5</v>
      </c>
      <c r="BD545" s="13">
        <f t="shared" si="829"/>
        <v>2.3459789428242018E-3</v>
      </c>
      <c r="BE545" s="13">
        <f t="shared" si="830"/>
        <v>2.6587976582266113E-3</v>
      </c>
      <c r="BF545" s="13">
        <f t="shared" si="831"/>
        <v>1.5066642028084584E-3</v>
      </c>
      <c r="BG545" s="13">
        <f t="shared" si="832"/>
        <v>5.6918886199073312E-4</v>
      </c>
      <c r="BH545" s="13">
        <f t="shared" si="833"/>
        <v>1.6127148306026331E-4</v>
      </c>
      <c r="BI545" s="13">
        <f t="shared" si="834"/>
        <v>3.6555165408532152E-5</v>
      </c>
      <c r="BJ545" s="14">
        <f t="shared" si="835"/>
        <v>0.2429203383028927</v>
      </c>
      <c r="BK545" s="14">
        <f t="shared" si="836"/>
        <v>0.2342076703568608</v>
      </c>
      <c r="BL545" s="14">
        <f t="shared" si="837"/>
        <v>0.46991694143918733</v>
      </c>
      <c r="BM545" s="14">
        <f t="shared" si="838"/>
        <v>0.5524445609241162</v>
      </c>
      <c r="BN545" s="14">
        <f t="shared" si="839"/>
        <v>0.44502928003009123</v>
      </c>
    </row>
    <row r="546" spans="1:66" x14ac:dyDescent="0.25">
      <c r="A546" t="s">
        <v>145</v>
      </c>
      <c r="B546" t="s">
        <v>357</v>
      </c>
      <c r="C546" t="s">
        <v>148</v>
      </c>
      <c r="D546" t="s">
        <v>496</v>
      </c>
      <c r="E546" s="10">
        <f>VLOOKUP(A546,home!$A$2:$E$405,3,FALSE)</f>
        <v>1.4406000000000001</v>
      </c>
      <c r="F546" s="10">
        <f>VLOOKUP(B546,home!$B$2:$E$405,3,FALSE)</f>
        <v>0.86770000000000003</v>
      </c>
      <c r="G546" s="10">
        <f>VLOOKUP(C546,away!$B$2:$E$405,4,FALSE)</f>
        <v>0.86770000000000003</v>
      </c>
      <c r="H546" s="10">
        <f>VLOOKUP(A546,away!$A$2:$E$405,3,FALSE)</f>
        <v>1.2678</v>
      </c>
      <c r="I546" s="10">
        <f>VLOOKUP(C546,away!$B$2:$E$405,3,FALSE)</f>
        <v>1.2225999999999999</v>
      </c>
      <c r="J546" s="10">
        <f>VLOOKUP(B546,home!$B$2:$E$405,4,FALSE)</f>
        <v>0.94650000000000001</v>
      </c>
      <c r="K546" s="12">
        <f t="shared" si="784"/>
        <v>1.0846324795740003</v>
      </c>
      <c r="L546" s="12">
        <f t="shared" si="785"/>
        <v>1.4670866230199999</v>
      </c>
      <c r="M546" s="13">
        <f t="shared" si="786"/>
        <v>7.7947550918409381E-2</v>
      </c>
      <c r="N546" s="13">
        <f t="shared" si="787"/>
        <v>8.4544445429354992E-2</v>
      </c>
      <c r="O546" s="13">
        <f t="shared" si="788"/>
        <v>0.11435580924956869</v>
      </c>
      <c r="P546" s="13">
        <f t="shared" si="789"/>
        <v>0.12403402494005107</v>
      </c>
      <c r="Q546" s="13">
        <f t="shared" si="790"/>
        <v>4.5849825740125034E-2</v>
      </c>
      <c r="R546" s="13">
        <f t="shared" si="791"/>
        <v>8.3884939007334527E-2</v>
      </c>
      <c r="S546" s="13">
        <f t="shared" si="792"/>
        <v>4.9342279396733996E-2</v>
      </c>
      <c r="T546" s="13">
        <f t="shared" si="793"/>
        <v>6.7265666011135497E-2</v>
      </c>
      <c r="U546" s="13">
        <f t="shared" si="794"/>
        <v>9.0984329394439012E-2</v>
      </c>
      <c r="V546" s="13">
        <f t="shared" si="795"/>
        <v>8.7239880338106889E-3</v>
      </c>
      <c r="W546" s="13">
        <f t="shared" si="796"/>
        <v>1.6576736726849214E-2</v>
      </c>
      <c r="X546" s="13">
        <f t="shared" si="797"/>
        <v>2.4319508705284817E-2</v>
      </c>
      <c r="Y546" s="13">
        <f t="shared" si="798"/>
        <v>1.7839412949970899E-2</v>
      </c>
      <c r="Z546" s="13">
        <f t="shared" si="799"/>
        <v>4.1022157296836365E-2</v>
      </c>
      <c r="AA546" s="13">
        <f t="shared" si="800"/>
        <v>4.4493964186342293E-2</v>
      </c>
      <c r="AB546" s="13">
        <f t="shared" si="801"/>
        <v>2.4129799350754603E-2</v>
      </c>
      <c r="AC546" s="13">
        <f t="shared" si="802"/>
        <v>8.676277642890814E-4</v>
      </c>
      <c r="AD546" s="13">
        <f t="shared" si="803"/>
        <v>4.4949167648219652E-3</v>
      </c>
      <c r="AE546" s="13">
        <f t="shared" si="804"/>
        <v>6.5944322572586388E-3</v>
      </c>
      <c r="AF546" s="13">
        <f t="shared" si="805"/>
        <v>4.8373016755178678E-3</v>
      </c>
      <c r="AG546" s="13">
        <f t="shared" si="806"/>
        <v>2.3655801932214991E-3</v>
      </c>
      <c r="AH546" s="13">
        <f t="shared" si="807"/>
        <v>1.5045764554402718E-2</v>
      </c>
      <c r="AI546" s="13">
        <f t="shared" si="808"/>
        <v>1.6319124915728421E-2</v>
      </c>
      <c r="AJ546" s="13">
        <f t="shared" si="809"/>
        <v>8.8501264609121832E-3</v>
      </c>
      <c r="AK546" s="13">
        <f t="shared" si="810"/>
        <v>3.1997115359475511E-3</v>
      </c>
      <c r="AL546" s="13">
        <f t="shared" si="811"/>
        <v>5.5224500314144699E-5</v>
      </c>
      <c r="AM546" s="13">
        <f t="shared" si="812"/>
        <v>9.7506654322151868E-4</v>
      </c>
      <c r="AN546" s="13">
        <f t="shared" si="813"/>
        <v>1.4305070821146425E-3</v>
      </c>
      <c r="AO546" s="13">
        <f t="shared" si="814"/>
        <v>1.0493389021528825E-3</v>
      </c>
      <c r="AP546" s="13">
        <f t="shared" si="815"/>
        <v>5.1315702212099555E-4</v>
      </c>
      <c r="AQ546" s="13">
        <f t="shared" si="816"/>
        <v>1.8821145066562258E-4</v>
      </c>
      <c r="AR546" s="13">
        <f t="shared" si="817"/>
        <v>4.4146879821745384E-3</v>
      </c>
      <c r="AS546" s="13">
        <f t="shared" si="818"/>
        <v>4.7883139726515095E-3</v>
      </c>
      <c r="AT546" s="13">
        <f t="shared" si="819"/>
        <v>2.5967804285679194E-3</v>
      </c>
      <c r="AU546" s="13">
        <f t="shared" si="820"/>
        <v>9.3885079838228582E-4</v>
      </c>
      <c r="AV546" s="13">
        <f t="shared" si="821"/>
        <v>2.545770173498521E-4</v>
      </c>
      <c r="AW546" s="13">
        <f t="shared" si="822"/>
        <v>2.4409993103483489E-6</v>
      </c>
      <c r="AX546" s="13">
        <f t="shared" si="823"/>
        <v>1.7626480708733409E-4</v>
      </c>
      <c r="AY546" s="13">
        <f t="shared" si="824"/>
        <v>2.5859574058702869E-4</v>
      </c>
      <c r="AZ546" s="13">
        <f t="shared" si="825"/>
        <v>1.8969117589258996E-4</v>
      </c>
      <c r="BA546" s="13">
        <f t="shared" si="826"/>
        <v>9.2764462218984219E-5</v>
      </c>
      <c r="BB546" s="13">
        <f t="shared" si="827"/>
        <v>3.4023375403278961E-5</v>
      </c>
      <c r="BC546" s="13">
        <f t="shared" si="828"/>
        <v>9.98304778482765E-6</v>
      </c>
      <c r="BD546" s="13">
        <f t="shared" si="829"/>
        <v>1.0794549472425705E-3</v>
      </c>
      <c r="BE546" s="13">
        <f t="shared" si="830"/>
        <v>1.170811896016131E-3</v>
      </c>
      <c r="BF546" s="13">
        <f t="shared" si="831"/>
        <v>6.349503049453563E-4</v>
      </c>
      <c r="BG546" s="13">
        <f t="shared" si="832"/>
        <v>2.2956257455304983E-4</v>
      </c>
      <c r="BH546" s="13">
        <f t="shared" si="833"/>
        <v>6.224775611371644E-5</v>
      </c>
      <c r="BI546" s="13">
        <f t="shared" si="834"/>
        <v>1.3503187612307584E-5</v>
      </c>
      <c r="BJ546" s="14">
        <f t="shared" si="835"/>
        <v>0.27960543006278998</v>
      </c>
      <c r="BK546" s="14">
        <f t="shared" si="836"/>
        <v>0.26122929129419531</v>
      </c>
      <c r="BL546" s="14">
        <f t="shared" si="837"/>
        <v>0.4174473095210392</v>
      </c>
      <c r="BM546" s="14">
        <f t="shared" si="838"/>
        <v>0.46843143814874066</v>
      </c>
      <c r="BN546" s="14">
        <f t="shared" si="839"/>
        <v>0.53061659528484373</v>
      </c>
    </row>
    <row r="547" spans="1:66" x14ac:dyDescent="0.25">
      <c r="A547" t="s">
        <v>145</v>
      </c>
      <c r="B547" t="s">
        <v>366</v>
      </c>
      <c r="C547" t="s">
        <v>432</v>
      </c>
      <c r="D547" t="s">
        <v>496</v>
      </c>
      <c r="E547" s="10">
        <f>VLOOKUP(A547,home!$A$2:$E$405,3,FALSE)</f>
        <v>1.4406000000000001</v>
      </c>
      <c r="F547" s="10">
        <f>VLOOKUP(B547,home!$B$2:$E$405,3,FALSE)</f>
        <v>1.0578000000000001</v>
      </c>
      <c r="G547" s="10">
        <f>VLOOKUP(C547,away!$B$2:$E$405,4,FALSE)</f>
        <v>1.5966</v>
      </c>
      <c r="H547" s="10">
        <f>VLOOKUP(A547,away!$A$2:$E$405,3,FALSE)</f>
        <v>1.2678</v>
      </c>
      <c r="I547" s="10">
        <f>VLOOKUP(C547,away!$B$2:$E$405,3,FALSE)</f>
        <v>0.51270000000000004</v>
      </c>
      <c r="J547" s="10">
        <f>VLOOKUP(B547,home!$B$2:$E$405,4,FALSE)</f>
        <v>0.71360000000000001</v>
      </c>
      <c r="K547" s="12">
        <f t="shared" si="784"/>
        <v>2.4330055412880003</v>
      </c>
      <c r="L547" s="12">
        <f t="shared" si="785"/>
        <v>0.46384075641600009</v>
      </c>
      <c r="M547" s="13">
        <f t="shared" si="786"/>
        <v>5.5197020825725536E-2</v>
      </c>
      <c r="N547" s="13">
        <f t="shared" si="787"/>
        <v>0.13429465753157938</v>
      </c>
      <c r="O547" s="13">
        <f t="shared" si="788"/>
        <v>2.560262789171424E-2</v>
      </c>
      <c r="P547" s="13">
        <f t="shared" si="789"/>
        <v>6.2291335532075449E-2</v>
      </c>
      <c r="Q547" s="13">
        <f t="shared" si="790"/>
        <v>0.1633698229698535</v>
      </c>
      <c r="R547" s="13">
        <f t="shared" si="791"/>
        <v>5.9377711437650577E-3</v>
      </c>
      <c r="S547" s="13">
        <f t="shared" si="792"/>
        <v>1.7574365537864175E-2</v>
      </c>
      <c r="T547" s="13">
        <f t="shared" si="793"/>
        <v>7.5777582261884871E-2</v>
      </c>
      <c r="U547" s="13">
        <f t="shared" si="794"/>
        <v>1.4446630095680372E-2</v>
      </c>
      <c r="V547" s="13">
        <f t="shared" si="795"/>
        <v>2.2036831459091729E-3</v>
      </c>
      <c r="W547" s="13">
        <f t="shared" si="796"/>
        <v>0.1324932281882977</v>
      </c>
      <c r="X547" s="13">
        <f t="shared" si="797"/>
        <v>6.1455759182857707E-2</v>
      </c>
      <c r="Y547" s="13">
        <f t="shared" si="798"/>
        <v>1.4252842912748132E-2</v>
      </c>
      <c r="Z547" s="13">
        <f t="shared" si="799"/>
        <v>9.1806008624969408E-4</v>
      </c>
      <c r="AA547" s="13">
        <f t="shared" si="800"/>
        <v>2.2336452770808446E-3</v>
      </c>
      <c r="AB547" s="13">
        <f t="shared" si="801"/>
        <v>2.7172356682047343E-3</v>
      </c>
      <c r="AC547" s="13">
        <f t="shared" si="802"/>
        <v>1.55432263592647E-4</v>
      </c>
      <c r="AD547" s="13">
        <f t="shared" si="803"/>
        <v>8.0589189591315974E-2</v>
      </c>
      <c r="AE547" s="13">
        <f t="shared" si="804"/>
        <v>3.7380550658988439E-2</v>
      </c>
      <c r="AF547" s="13">
        <f t="shared" si="805"/>
        <v>8.6693114464559042E-3</v>
      </c>
      <c r="AG547" s="13">
        <f t="shared" si="806"/>
        <v>1.340393326309998E-3</v>
      </c>
      <c r="AH547" s="13">
        <f t="shared" si="807"/>
        <v>1.064584212103491E-4</v>
      </c>
      <c r="AI547" s="13">
        <f t="shared" si="808"/>
        <v>2.5901392872155132E-4</v>
      </c>
      <c r="AJ547" s="13">
        <f t="shared" si="809"/>
        <v>3.1509116192515485E-4</v>
      </c>
      <c r="AK547" s="13">
        <f t="shared" si="810"/>
        <v>2.5553951432492542E-4</v>
      </c>
      <c r="AL547" s="13">
        <f t="shared" si="811"/>
        <v>7.0163810576146703E-6</v>
      </c>
      <c r="AM547" s="13">
        <f t="shared" si="812"/>
        <v>3.9214788968716205E-2</v>
      </c>
      <c r="AN547" s="13">
        <f t="shared" si="813"/>
        <v>1.8189417377943138E-2</v>
      </c>
      <c r="AO547" s="13">
        <f t="shared" si="814"/>
        <v>4.2184965576757411E-3</v>
      </c>
      <c r="AP547" s="13">
        <f t="shared" si="815"/>
        <v>6.5223687808353605E-4</v>
      </c>
      <c r="AQ547" s="13">
        <f t="shared" si="816"/>
        <v>7.5633511723169466E-5</v>
      </c>
      <c r="AR547" s="13">
        <f t="shared" si="817"/>
        <v>9.8759509242123006E-6</v>
      </c>
      <c r="AS547" s="13">
        <f t="shared" si="818"/>
        <v>2.4028243324096872E-5</v>
      </c>
      <c r="AT547" s="13">
        <f t="shared" si="819"/>
        <v>2.9230424577472057E-5</v>
      </c>
      <c r="AU547" s="13">
        <f t="shared" si="820"/>
        <v>2.3705928323730151E-5</v>
      </c>
      <c r="AV547" s="13">
        <f t="shared" si="821"/>
        <v>1.4419163743252906E-5</v>
      </c>
      <c r="AW547" s="13">
        <f t="shared" si="822"/>
        <v>2.199493439553906E-7</v>
      </c>
      <c r="AX547" s="13">
        <f t="shared" si="823"/>
        <v>1.5901633143554326E-2</v>
      </c>
      <c r="AY547" s="13">
        <f t="shared" si="824"/>
        <v>7.3758255455559753E-3</v>
      </c>
      <c r="AZ547" s="13">
        <f t="shared" si="825"/>
        <v>1.7106042501215701E-3</v>
      </c>
      <c r="BA547" s="13">
        <f t="shared" si="826"/>
        <v>2.6448265643493789E-4</v>
      </c>
      <c r="BB547" s="13">
        <f t="shared" si="827"/>
        <v>3.0669458854923669E-5</v>
      </c>
      <c r="BC547" s="13">
        <f t="shared" si="828"/>
        <v>2.8451489988274387E-6</v>
      </c>
      <c r="BD547" s="13">
        <f t="shared" si="829"/>
        <v>7.6347809116898764E-7</v>
      </c>
      <c r="BE547" s="13">
        <f t="shared" si="830"/>
        <v>1.8575464264661316E-6</v>
      </c>
      <c r="BF547" s="13">
        <f t="shared" si="831"/>
        <v>2.2597103743959115E-6</v>
      </c>
      <c r="BG547" s="13">
        <f t="shared" si="832"/>
        <v>1.8326292875370778E-6</v>
      </c>
      <c r="BH547" s="13">
        <f t="shared" si="833"/>
        <v>1.1146993029260979E-6</v>
      </c>
      <c r="BI547" s="13">
        <f t="shared" si="834"/>
        <v>5.4241391617781357E-7</v>
      </c>
      <c r="BJ547" s="14">
        <f t="shared" si="835"/>
        <v>0.79725997156795392</v>
      </c>
      <c r="BK547" s="14">
        <f t="shared" si="836"/>
        <v>0.14480467923178059</v>
      </c>
      <c r="BL547" s="14">
        <f t="shared" si="837"/>
        <v>5.1983643290918667E-2</v>
      </c>
      <c r="BM547" s="14">
        <f t="shared" si="838"/>
        <v>0.54089751268597763</v>
      </c>
      <c r="BN547" s="14">
        <f t="shared" si="839"/>
        <v>0.4466932358947131</v>
      </c>
    </row>
    <row r="548" spans="1:66" x14ac:dyDescent="0.25">
      <c r="A548" t="s">
        <v>145</v>
      </c>
      <c r="B548" t="s">
        <v>371</v>
      </c>
      <c r="C548" t="s">
        <v>388</v>
      </c>
      <c r="D548" t="s">
        <v>496</v>
      </c>
      <c r="E548" s="10">
        <f>VLOOKUP(A548,home!$A$2:$E$405,3,FALSE)</f>
        <v>1.4406000000000001</v>
      </c>
      <c r="F548" s="10">
        <f>VLOOKUP(B548,home!$B$2:$E$405,3,FALSE)</f>
        <v>0.90239999999999998</v>
      </c>
      <c r="G548" s="10">
        <f>VLOOKUP(C548,away!$B$2:$E$405,4,FALSE)</f>
        <v>0.79330000000000001</v>
      </c>
      <c r="H548" s="10">
        <f>VLOOKUP(A548,away!$A$2:$E$405,3,FALSE)</f>
        <v>1.2678</v>
      </c>
      <c r="I548" s="10">
        <f>VLOOKUP(C548,away!$B$2:$E$405,3,FALSE)</f>
        <v>1.1268</v>
      </c>
      <c r="J548" s="10">
        <f>VLOOKUP(B548,home!$B$2:$E$405,4,FALSE)</f>
        <v>0.82820000000000005</v>
      </c>
      <c r="K548" s="12">
        <f t="shared" si="784"/>
        <v>1.0312879691520001</v>
      </c>
      <c r="L548" s="12">
        <f t="shared" si="785"/>
        <v>1.1831309405280002</v>
      </c>
      <c r="M548" s="13">
        <f t="shared" si="786"/>
        <v>0.10921696073127098</v>
      </c>
      <c r="N548" s="13">
        <f t="shared" si="787"/>
        <v>0.11263413762950618</v>
      </c>
      <c r="O548" s="13">
        <f t="shared" si="788"/>
        <v>0.12921796547159828</v>
      </c>
      <c r="P548" s="13">
        <f t="shared" si="789"/>
        <v>0.13326093318915785</v>
      </c>
      <c r="Q548" s="13">
        <f t="shared" si="790"/>
        <v>5.8079115526560143E-2</v>
      </c>
      <c r="R548" s="13">
        <f t="shared" si="791"/>
        <v>7.6440886510763376E-2</v>
      </c>
      <c r="S548" s="13">
        <f t="shared" si="792"/>
        <v>4.0649538761063038E-2</v>
      </c>
      <c r="T548" s="13">
        <f t="shared" si="793"/>
        <v>6.871519857797348E-2</v>
      </c>
      <c r="U548" s="13">
        <f t="shared" si="794"/>
        <v>7.8832566609863694E-2</v>
      </c>
      <c r="V548" s="13">
        <f t="shared" si="795"/>
        <v>5.5109424526680918E-3</v>
      </c>
      <c r="W548" s="13">
        <f t="shared" si="796"/>
        <v>1.9965431033843538E-2</v>
      </c>
      <c r="X548" s="13">
        <f t="shared" si="797"/>
        <v>2.3621719197118224E-2</v>
      </c>
      <c r="Y548" s="13">
        <f t="shared" si="798"/>
        <v>1.3973793425287406E-2</v>
      </c>
      <c r="Z548" s="13">
        <f t="shared" si="799"/>
        <v>3.0146525984091205E-2</v>
      </c>
      <c r="AA548" s="13">
        <f t="shared" si="800"/>
        <v>3.1089749559121419E-2</v>
      </c>
      <c r="AB548" s="13">
        <f t="shared" si="801"/>
        <v>1.6031242342135307E-2</v>
      </c>
      <c r="AC548" s="13">
        <f t="shared" si="802"/>
        <v>4.2026058102440431E-4</v>
      </c>
      <c r="AD548" s="13">
        <f t="shared" si="803"/>
        <v>5.1475272060342034E-3</v>
      </c>
      <c r="AE548" s="13">
        <f t="shared" si="804"/>
        <v>6.0901987046687155E-3</v>
      </c>
      <c r="AF548" s="13">
        <f t="shared" si="805"/>
        <v>3.6027512607285542E-3</v>
      </c>
      <c r="AG548" s="13">
        <f t="shared" si="806"/>
        <v>1.4208421625314044E-3</v>
      </c>
      <c r="AH548" s="13">
        <f t="shared" si="807"/>
        <v>8.9168219103024013E-3</v>
      </c>
      <c r="AI548" s="13">
        <f t="shared" si="808"/>
        <v>9.1958111591658211E-3</v>
      </c>
      <c r="AJ548" s="13">
        <f t="shared" si="809"/>
        <v>4.7417647075207094E-3</v>
      </c>
      <c r="AK548" s="13">
        <f t="shared" si="810"/>
        <v>1.6300416318052202E-3</v>
      </c>
      <c r="AL548" s="13">
        <f t="shared" si="811"/>
        <v>2.0511216146264614E-5</v>
      </c>
      <c r="AM548" s="13">
        <f t="shared" si="812"/>
        <v>1.0617165756931371E-3</v>
      </c>
      <c r="AN548" s="13">
        <f t="shared" si="813"/>
        <v>1.2561497307739889E-3</v>
      </c>
      <c r="AO548" s="13">
        <f t="shared" si="814"/>
        <v>7.4309480620731198E-4</v>
      </c>
      <c r="AP548" s="13">
        <f t="shared" si="815"/>
        <v>2.9305948565650972E-4</v>
      </c>
      <c r="AQ548" s="13">
        <f t="shared" si="816"/>
        <v>8.6681936223859538E-5</v>
      </c>
      <c r="AR548" s="13">
        <f t="shared" si="817"/>
        <v>2.109953578651352E-3</v>
      </c>
      <c r="AS548" s="13">
        <f t="shared" si="818"/>
        <v>2.1759697411323476E-3</v>
      </c>
      <c r="AT548" s="13">
        <f t="shared" si="819"/>
        <v>1.1220257076342908E-3</v>
      </c>
      <c r="AU548" s="13">
        <f t="shared" si="820"/>
        <v>3.8571053778750126E-4</v>
      </c>
      <c r="AV548" s="13">
        <f t="shared" si="821"/>
        <v>9.9444659298849461E-5</v>
      </c>
      <c r="AW548" s="13">
        <f t="shared" si="822"/>
        <v>6.9518705046522328E-7</v>
      </c>
      <c r="AX548" s="13">
        <f t="shared" si="823"/>
        <v>1.8248925519359841E-4</v>
      </c>
      <c r="AY548" s="13">
        <f t="shared" si="824"/>
        <v>2.159086841334563E-4</v>
      </c>
      <c r="AZ548" s="13">
        <f t="shared" si="825"/>
        <v>1.2772412226348957E-4</v>
      </c>
      <c r="BA548" s="13">
        <f t="shared" si="826"/>
        <v>5.0371453633905243E-5</v>
      </c>
      <c r="BB548" s="13">
        <f t="shared" si="827"/>
        <v>1.4899006328411208E-5</v>
      </c>
      <c r="BC548" s="13">
        <f t="shared" si="828"/>
        <v>3.5254950740531556E-6</v>
      </c>
      <c r="BD548" s="13">
        <f t="shared" si="829"/>
        <v>4.1605856033003207E-4</v>
      </c>
      <c r="BE548" s="13">
        <f t="shared" si="830"/>
        <v>4.2907618773106368E-4</v>
      </c>
      <c r="BF548" s="13">
        <f t="shared" si="831"/>
        <v>2.2125055512832545E-4</v>
      </c>
      <c r="BG548" s="13">
        <f t="shared" si="832"/>
        <v>7.605767855734781E-5</v>
      </c>
      <c r="BH548" s="13">
        <f t="shared" si="833"/>
        <v>1.9609342214455708E-5</v>
      </c>
      <c r="BI548" s="13">
        <f t="shared" si="834"/>
        <v>4.0445757417505239E-6</v>
      </c>
      <c r="BJ548" s="14">
        <f t="shared" si="835"/>
        <v>0.31728633527543354</v>
      </c>
      <c r="BK548" s="14">
        <f t="shared" si="836"/>
        <v>0.28929505561546409</v>
      </c>
      <c r="BL548" s="14">
        <f t="shared" si="837"/>
        <v>0.36315605102648368</v>
      </c>
      <c r="BM548" s="14">
        <f t="shared" si="838"/>
        <v>0.38081875534553278</v>
      </c>
      <c r="BN548" s="14">
        <f t="shared" si="839"/>
        <v>0.61884999905885685</v>
      </c>
    </row>
    <row r="549" spans="1:66" x14ac:dyDescent="0.25">
      <c r="A549" t="s">
        <v>145</v>
      </c>
      <c r="B549" t="s">
        <v>375</v>
      </c>
      <c r="C549" t="s">
        <v>355</v>
      </c>
      <c r="D549" t="s">
        <v>496</v>
      </c>
      <c r="E549" s="10">
        <f>VLOOKUP(A549,home!$A$2:$E$405,3,FALSE)</f>
        <v>1.4406000000000001</v>
      </c>
      <c r="F549" s="10">
        <f>VLOOKUP(B549,home!$B$2:$E$405,3,FALSE)</f>
        <v>0.82640000000000002</v>
      </c>
      <c r="G549" s="10">
        <f>VLOOKUP(C549,away!$B$2:$E$405,4,FALSE)</f>
        <v>1.6407</v>
      </c>
      <c r="H549" s="10">
        <f>VLOOKUP(A549,away!$A$2:$E$405,3,FALSE)</f>
        <v>1.2678</v>
      </c>
      <c r="I549" s="10">
        <f>VLOOKUP(C549,away!$B$2:$E$405,3,FALSE)</f>
        <v>0.78879999999999995</v>
      </c>
      <c r="J549" s="10">
        <f>VLOOKUP(B549,home!$B$2:$E$405,4,FALSE)</f>
        <v>0.45069999999999999</v>
      </c>
      <c r="K549" s="12">
        <f t="shared" si="784"/>
        <v>1.9532727758880002</v>
      </c>
      <c r="L549" s="12">
        <f t="shared" si="785"/>
        <v>0.45071831644799998</v>
      </c>
      <c r="M549" s="13">
        <f t="shared" si="786"/>
        <v>9.0356611115937152E-2</v>
      </c>
      <c r="N549" s="13">
        <f t="shared" si="787"/>
        <v>0.17649110861425907</v>
      </c>
      <c r="O549" s="13">
        <f t="shared" si="788"/>
        <v>4.0725379642121834E-2</v>
      </c>
      <c r="P549" s="13">
        <f t="shared" si="789"/>
        <v>7.9547775342659957E-2</v>
      </c>
      <c r="Q549" s="13">
        <f t="shared" si="790"/>
        <v>0.17236763882126221</v>
      </c>
      <c r="R549" s="13">
        <f t="shared" si="791"/>
        <v>9.177837274501402E-3</v>
      </c>
      <c r="S549" s="13">
        <f t="shared" si="792"/>
        <v>1.7507984429183044E-2</v>
      </c>
      <c r="T549" s="13">
        <f t="shared" si="793"/>
        <v>7.7689251979636234E-2</v>
      </c>
      <c r="U549" s="13">
        <f t="shared" si="794"/>
        <v>1.792681968981371E-2</v>
      </c>
      <c r="V549" s="13">
        <f t="shared" si="795"/>
        <v>1.7126228997583718E-3</v>
      </c>
      <c r="W549" s="13">
        <f t="shared" si="796"/>
        <v>0.11222700545122237</v>
      </c>
      <c r="X549" s="13">
        <f t="shared" si="797"/>
        <v>5.0582766956975465E-2</v>
      </c>
      <c r="Y549" s="13">
        <f t="shared" si="798"/>
        <v>1.139928978206475E-2</v>
      </c>
      <c r="Z549" s="13">
        <f t="shared" si="799"/>
        <v>1.3788731216656581E-3</v>
      </c>
      <c r="AA549" s="13">
        <f t="shared" si="800"/>
        <v>2.6933153299532318E-3</v>
      </c>
      <c r="AB549" s="13">
        <f t="shared" si="801"/>
        <v>2.6303897554397276E-3</v>
      </c>
      <c r="AC549" s="13">
        <f t="shared" si="802"/>
        <v>9.4234486548713366E-5</v>
      </c>
      <c r="AD549" s="13">
        <f t="shared" si="803"/>
        <v>5.4802488616826676E-2</v>
      </c>
      <c r="AE549" s="13">
        <f t="shared" si="804"/>
        <v>2.4700485406536805E-2</v>
      </c>
      <c r="AF549" s="13">
        <f t="shared" si="805"/>
        <v>5.5664805989413292E-3</v>
      </c>
      <c r="AG549" s="13">
        <f t="shared" si="806"/>
        <v>8.3630492136509724E-4</v>
      </c>
      <c r="AH549" s="13">
        <f t="shared" si="807"/>
        <v>1.5537084299813584E-4</v>
      </c>
      <c r="AI549" s="13">
        <f t="shared" si="808"/>
        <v>3.0348163779502743E-4</v>
      </c>
      <c r="AJ549" s="13">
        <f t="shared" si="809"/>
        <v>2.96391210543465E-4</v>
      </c>
      <c r="AK549" s="13">
        <f t="shared" si="810"/>
        <v>1.929776275223462E-4</v>
      </c>
      <c r="AL549" s="13">
        <f t="shared" si="811"/>
        <v>3.3184705238179505E-6</v>
      </c>
      <c r="AM549" s="13">
        <f t="shared" si="812"/>
        <v>2.1408841813231935E-2</v>
      </c>
      <c r="AN549" s="13">
        <f t="shared" si="813"/>
        <v>9.6493571391614453E-3</v>
      </c>
      <c r="AO549" s="13">
        <f t="shared" si="814"/>
        <v>2.1745710022841678E-3</v>
      </c>
      <c r="AP549" s="13">
        <f t="shared" si="815"/>
        <v>3.2670632704872015E-4</v>
      </c>
      <c r="AQ549" s="13">
        <f t="shared" si="816"/>
        <v>3.6813131425077189E-5</v>
      </c>
      <c r="AR549" s="13">
        <f t="shared" si="817"/>
        <v>1.4005696956245262E-5</v>
      </c>
      <c r="AS549" s="13">
        <f t="shared" si="818"/>
        <v>2.7356946571971295E-5</v>
      </c>
      <c r="AT549" s="13">
        <f t="shared" si="819"/>
        <v>2.6717789485227049E-5</v>
      </c>
      <c r="AU549" s="13">
        <f t="shared" si="820"/>
        <v>1.7395710277800221E-5</v>
      </c>
      <c r="AV549" s="13">
        <f t="shared" si="821"/>
        <v>8.4946418257155577E-6</v>
      </c>
      <c r="AW549" s="13">
        <f t="shared" si="822"/>
        <v>8.1152811082448706E-8</v>
      </c>
      <c r="AX549" s="13">
        <f t="shared" si="823"/>
        <v>6.969551312846438E-3</v>
      </c>
      <c r="AY549" s="13">
        <f t="shared" si="824"/>
        <v>3.1413044341240945E-3</v>
      </c>
      <c r="AZ549" s="13">
        <f t="shared" si="825"/>
        <v>7.0792172299952453E-4</v>
      </c>
      <c r="BA549" s="13">
        <f t="shared" si="826"/>
        <v>1.063577623891044E-4</v>
      </c>
      <c r="BB549" s="13">
        <f t="shared" si="827"/>
        <v>1.1984347901298382E-5</v>
      </c>
      <c r="BC549" s="13">
        <f t="shared" si="828"/>
        <v>1.0803130219600656E-6</v>
      </c>
      <c r="BD549" s="13">
        <f t="shared" si="829"/>
        <v>1.052104025466624E-6</v>
      </c>
      <c r="BE549" s="13">
        <f t="shared" si="830"/>
        <v>2.0550461503461317E-6</v>
      </c>
      <c r="BF549" s="13">
        <f t="shared" si="831"/>
        <v>2.0070328493322691E-6</v>
      </c>
      <c r="BG549" s="13">
        <f t="shared" si="832"/>
        <v>1.3067608749712146E-6</v>
      </c>
      <c r="BH549" s="13">
        <f t="shared" si="833"/>
        <v>6.381151104192137E-7</v>
      </c>
      <c r="BI549" s="13">
        <f t="shared" si="834"/>
        <v>2.492825746129233E-7</v>
      </c>
      <c r="BJ549" s="14">
        <f t="shared" si="835"/>
        <v>0.73119731045552372</v>
      </c>
      <c r="BK549" s="14">
        <f t="shared" si="836"/>
        <v>0.19236385117873517</v>
      </c>
      <c r="BL549" s="14">
        <f t="shared" si="837"/>
        <v>7.4203242137390962E-2</v>
      </c>
      <c r="BM549" s="14">
        <f t="shared" si="838"/>
        <v>0.42733570280126093</v>
      </c>
      <c r="BN549" s="14">
        <f t="shared" si="839"/>
        <v>0.56866635081074157</v>
      </c>
    </row>
    <row r="550" spans="1:66" x14ac:dyDescent="0.25">
      <c r="A550" t="s">
        <v>145</v>
      </c>
      <c r="B550" t="s">
        <v>146</v>
      </c>
      <c r="C550" t="s">
        <v>425</v>
      </c>
      <c r="D550" t="s">
        <v>496</v>
      </c>
      <c r="E550" s="10">
        <f>VLOOKUP(A550,home!$A$2:$E$405,3,FALSE)</f>
        <v>1.4406000000000001</v>
      </c>
      <c r="F550" s="10">
        <f>VLOOKUP(B550,home!$B$2:$E$405,3,FALSE)</f>
        <v>0.99170000000000003</v>
      </c>
      <c r="G550" s="10">
        <f>VLOOKUP(C550,away!$B$2:$E$405,4,FALSE)</f>
        <v>0.62470000000000003</v>
      </c>
      <c r="H550" s="10">
        <f>VLOOKUP(A550,away!$A$2:$E$405,3,FALSE)</f>
        <v>1.2678</v>
      </c>
      <c r="I550" s="10">
        <f>VLOOKUP(C550,away!$B$2:$E$405,3,FALSE)</f>
        <v>1.1436999999999999</v>
      </c>
      <c r="J550" s="10">
        <f>VLOOKUP(B550,home!$B$2:$E$405,4,FALSE)</f>
        <v>1.2770999999999999</v>
      </c>
      <c r="K550" s="12">
        <f t="shared" si="784"/>
        <v>0.89247329459400015</v>
      </c>
      <c r="L550" s="12">
        <f t="shared" si="785"/>
        <v>1.8517731105059998</v>
      </c>
      <c r="M550" s="13">
        <f t="shared" si="786"/>
        <v>6.4296736384486575E-2</v>
      </c>
      <c r="N550" s="13">
        <f t="shared" si="787"/>
        <v>5.738312015270465E-2</v>
      </c>
      <c r="O550" s="13">
        <f t="shared" si="788"/>
        <v>0.11906296753008501</v>
      </c>
      <c r="P550" s="13">
        <f t="shared" si="789"/>
        <v>0.10626051889571342</v>
      </c>
      <c r="Q550" s="13">
        <f t="shared" si="790"/>
        <v>2.5606451148383842E-2</v>
      </c>
      <c r="R550" s="13">
        <f t="shared" si="791"/>
        <v>0.1102388008646302</v>
      </c>
      <c r="S550" s="13">
        <f t="shared" si="792"/>
        <v>4.3903075454972157E-2</v>
      </c>
      <c r="T550" s="13">
        <f t="shared" si="793"/>
        <v>4.7417337692062682E-2</v>
      </c>
      <c r="U550" s="13">
        <f t="shared" si="794"/>
        <v>9.838518579974842E-2</v>
      </c>
      <c r="V550" s="13">
        <f t="shared" si="795"/>
        <v>8.0618634462873619E-3</v>
      </c>
      <c r="W550" s="13">
        <f t="shared" si="796"/>
        <v>7.6176912730861503E-3</v>
      </c>
      <c r="X550" s="13">
        <f t="shared" si="797"/>
        <v>1.4106235863637151E-2</v>
      </c>
      <c r="Y550" s="13">
        <f t="shared" si="798"/>
        <v>1.3060774131369329E-2</v>
      </c>
      <c r="Z550" s="13">
        <f t="shared" si="799"/>
        <v>6.8045749058515931E-2</v>
      </c>
      <c r="AA550" s="13">
        <f t="shared" si="800"/>
        <v>6.0729013845370293E-2</v>
      </c>
      <c r="AB550" s="13">
        <f t="shared" si="801"/>
        <v>2.709951153201114E-2</v>
      </c>
      <c r="AC550" s="13">
        <f t="shared" si="802"/>
        <v>8.3271896953891549E-4</v>
      </c>
      <c r="AD550" s="13">
        <f t="shared" si="803"/>
        <v>1.6996465069227895E-3</v>
      </c>
      <c r="AE550" s="13">
        <f t="shared" si="804"/>
        <v>3.1473596988850715E-3</v>
      </c>
      <c r="AF550" s="13">
        <f t="shared" si="805"/>
        <v>2.9140980297428184E-3</v>
      </c>
      <c r="AG550" s="13">
        <f t="shared" si="806"/>
        <v>1.7987494576187548E-3</v>
      </c>
      <c r="AH550" s="13">
        <f t="shared" si="807"/>
        <v>3.1501322097699687E-2</v>
      </c>
      <c r="AI550" s="13">
        <f t="shared" si="808"/>
        <v>2.8114088716600819E-2</v>
      </c>
      <c r="AJ550" s="13">
        <f t="shared" si="809"/>
        <v>1.254553669070637E-2</v>
      </c>
      <c r="AK550" s="13">
        <f t="shared" si="810"/>
        <v>3.7321854876015419E-3</v>
      </c>
      <c r="AL550" s="13">
        <f t="shared" si="811"/>
        <v>5.5047988295006864E-5</v>
      </c>
      <c r="AM550" s="13">
        <f t="shared" si="812"/>
        <v>3.0337782353571328E-4</v>
      </c>
      <c r="AN550" s="13">
        <f t="shared" si="813"/>
        <v>5.6178689594726819E-4</v>
      </c>
      <c r="AO550" s="13">
        <f t="shared" si="814"/>
        <v>5.2015093387489163E-4</v>
      </c>
      <c r="AP550" s="13">
        <f t="shared" si="815"/>
        <v>3.2106717091803631E-4</v>
      </c>
      <c r="AQ550" s="13">
        <f t="shared" si="816"/>
        <v>1.4863588844306338E-4</v>
      </c>
      <c r="AR550" s="13">
        <f t="shared" si="817"/>
        <v>1.1666660241181749E-2</v>
      </c>
      <c r="AS550" s="13">
        <f t="shared" si="818"/>
        <v>1.0412182702356308E-2</v>
      </c>
      <c r="AT550" s="13">
        <f t="shared" si="819"/>
        <v>4.6462975001432963E-3</v>
      </c>
      <c r="AU550" s="13">
        <f t="shared" si="820"/>
        <v>1.3822321458722517E-3</v>
      </c>
      <c r="AV550" s="13">
        <f t="shared" si="821"/>
        <v>3.0840131928008569E-4</v>
      </c>
      <c r="AW550" s="13">
        <f t="shared" si="822"/>
        <v>2.5270972479042464E-6</v>
      </c>
      <c r="AX550" s="13">
        <f t="shared" si="823"/>
        <v>4.5126100946279203E-5</v>
      </c>
      <c r="AY550" s="13">
        <f t="shared" si="824"/>
        <v>8.3563300314299185E-5</v>
      </c>
      <c r="AZ550" s="13">
        <f t="shared" si="825"/>
        <v>7.7370136273578413E-5</v>
      </c>
      <c r="BA550" s="13">
        <f t="shared" si="826"/>
        <v>4.7757312635865794E-5</v>
      </c>
      <c r="BB550" s="13">
        <f t="shared" si="827"/>
        <v>2.2108926842281176E-5</v>
      </c>
      <c r="BC550" s="13">
        <f t="shared" si="828"/>
        <v>8.1881432457361213E-6</v>
      </c>
      <c r="BD550" s="13">
        <f t="shared" si="829"/>
        <v>3.6006679540049693E-3</v>
      </c>
      <c r="BE550" s="13">
        <f t="shared" si="830"/>
        <v>3.2134999916498524E-3</v>
      </c>
      <c r="BF550" s="13">
        <f t="shared" si="831"/>
        <v>1.4339814623627681E-3</v>
      </c>
      <c r="BG550" s="13">
        <f t="shared" si="832"/>
        <v>4.26596720033874E-4</v>
      </c>
      <c r="BH550" s="13">
        <f t="shared" si="833"/>
        <v>9.5181545047906421E-5</v>
      </c>
      <c r="BI550" s="13">
        <f t="shared" si="834"/>
        <v>1.6989397418690462E-5</v>
      </c>
      <c r="BJ550" s="14">
        <f t="shared" si="835"/>
        <v>0.17689059658739031</v>
      </c>
      <c r="BK550" s="14">
        <f t="shared" si="836"/>
        <v>0.22349352443960774</v>
      </c>
      <c r="BL550" s="14">
        <f t="shared" si="837"/>
        <v>0.52861130354380537</v>
      </c>
      <c r="BM550" s="14">
        <f t="shared" si="838"/>
        <v>0.51411154245024926</v>
      </c>
      <c r="BN550" s="14">
        <f t="shared" si="839"/>
        <v>0.48284859497600363</v>
      </c>
    </row>
    <row r="551" spans="1:66" x14ac:dyDescent="0.25">
      <c r="A551" t="s">
        <v>145</v>
      </c>
      <c r="B551" t="s">
        <v>404</v>
      </c>
      <c r="C551" t="s">
        <v>360</v>
      </c>
      <c r="D551" t="s">
        <v>496</v>
      </c>
      <c r="E551" s="10">
        <f>VLOOKUP(A551,home!$A$2:$E$405,3,FALSE)</f>
        <v>1.4406000000000001</v>
      </c>
      <c r="F551" s="10">
        <f>VLOOKUP(B551,home!$B$2:$E$405,3,FALSE)</f>
        <v>1.0908</v>
      </c>
      <c r="G551" s="10">
        <f>VLOOKUP(C551,away!$B$2:$E$405,4,FALSE)</f>
        <v>0.82640000000000002</v>
      </c>
      <c r="H551" s="10">
        <f>VLOOKUP(A551,away!$A$2:$E$405,3,FALSE)</f>
        <v>1.2678</v>
      </c>
      <c r="I551" s="10">
        <f>VLOOKUP(C551,away!$B$2:$E$405,3,FALSE)</f>
        <v>1.2395</v>
      </c>
      <c r="J551" s="10">
        <f>VLOOKUP(B551,home!$B$2:$E$405,4,FALSE)</f>
        <v>0.75119999999999998</v>
      </c>
      <c r="K551" s="12">
        <f t="shared" si="784"/>
        <v>1.2986103150720001</v>
      </c>
      <c r="L551" s="12">
        <f t="shared" si="785"/>
        <v>1.1804643007200002</v>
      </c>
      <c r="M551" s="13">
        <f t="shared" si="786"/>
        <v>8.3820756117915327E-2</v>
      </c>
      <c r="N551" s="13">
        <f t="shared" si="787"/>
        <v>0.10885049851185931</v>
      </c>
      <c r="O551" s="13">
        <f t="shared" si="788"/>
        <v>9.8947410256556581E-2</v>
      </c>
      <c r="P551" s="13">
        <f t="shared" si="789"/>
        <v>0.12849412760882539</v>
      </c>
      <c r="Q551" s="13">
        <f t="shared" si="790"/>
        <v>7.0677190084114938E-2</v>
      </c>
      <c r="R551" s="13">
        <f t="shared" si="791"/>
        <v>5.8401942728280531E-2</v>
      </c>
      <c r="S551" s="13">
        <f t="shared" si="792"/>
        <v>4.9244189609571561E-2</v>
      </c>
      <c r="T551" s="13">
        <f t="shared" si="793"/>
        <v>8.3431899769499274E-2</v>
      </c>
      <c r="U551" s="13">
        <f t="shared" si="794"/>
        <v>7.5841365247189291E-2</v>
      </c>
      <c r="V551" s="13">
        <f t="shared" si="795"/>
        <v>8.387725158013384E-3</v>
      </c>
      <c r="W551" s="13">
        <f t="shared" si="796"/>
        <v>3.0594042694512061E-2</v>
      </c>
      <c r="X551" s="13">
        <f t="shared" si="797"/>
        <v>3.6115175215575009E-2</v>
      </c>
      <c r="Y551" s="13">
        <f t="shared" si="798"/>
        <v>2.1316337528117024E-2</v>
      </c>
      <c r="Z551" s="13">
        <f t="shared" si="799"/>
        <v>2.2980469494476383E-2</v>
      </c>
      <c r="AA551" s="13">
        <f t="shared" si="800"/>
        <v>2.9842674730724467E-2</v>
      </c>
      <c r="AB551" s="13">
        <f t="shared" si="801"/>
        <v>1.9377002617328658E-2</v>
      </c>
      <c r="AC551" s="13">
        <f t="shared" si="802"/>
        <v>8.0362958167944976E-4</v>
      </c>
      <c r="AD551" s="13">
        <f t="shared" si="803"/>
        <v>9.9324348557116322E-3</v>
      </c>
      <c r="AE551" s="13">
        <f t="shared" si="804"/>
        <v>1.1724884766394588E-2</v>
      </c>
      <c r="AF551" s="13">
        <f t="shared" si="805"/>
        <v>6.9204039483922869E-3</v>
      </c>
      <c r="AG551" s="13">
        <f t="shared" si="806"/>
        <v>2.7230966025462754E-3</v>
      </c>
      <c r="AH551" s="13">
        <f t="shared" si="807"/>
        <v>6.7819059630035939E-3</v>
      </c>
      <c r="AI551" s="13">
        <f t="shared" si="808"/>
        <v>8.8070530394047733E-3</v>
      </c>
      <c r="AJ551" s="13">
        <f t="shared" si="809"/>
        <v>5.7184649611786249E-3</v>
      </c>
      <c r="AK551" s="13">
        <f t="shared" si="810"/>
        <v>2.4753525283214566E-3</v>
      </c>
      <c r="AL551" s="13">
        <f t="shared" si="811"/>
        <v>4.9277380353516352E-5</v>
      </c>
      <c r="AM551" s="13">
        <f t="shared" si="812"/>
        <v>2.579672471481559E-3</v>
      </c>
      <c r="AN551" s="13">
        <f t="shared" si="813"/>
        <v>3.0452112601341125E-3</v>
      </c>
      <c r="AO551" s="13">
        <f t="shared" si="814"/>
        <v>1.7973815903694435E-3</v>
      </c>
      <c r="AP551" s="13">
        <f t="shared" si="815"/>
        <v>7.0724826740082203E-4</v>
      </c>
      <c r="AQ551" s="13">
        <f t="shared" si="816"/>
        <v>2.0872033285318587E-4</v>
      </c>
      <c r="AR551" s="13">
        <f t="shared" si="817"/>
        <v>1.6011595760331676E-3</v>
      </c>
      <c r="AS551" s="13">
        <f t="shared" si="818"/>
        <v>2.079282341512982E-3</v>
      </c>
      <c r="AT551" s="13">
        <f t="shared" si="819"/>
        <v>1.3500887483179097E-3</v>
      </c>
      <c r="AU551" s="13">
        <f t="shared" si="820"/>
        <v>5.8441305827609466E-4</v>
      </c>
      <c r="AV551" s="13">
        <f t="shared" si="821"/>
        <v>1.897312064350276E-4</v>
      </c>
      <c r="AW551" s="13">
        <f t="shared" si="822"/>
        <v>2.0983446280119338E-6</v>
      </c>
      <c r="AX551" s="13">
        <f t="shared" si="823"/>
        <v>5.5833154682887105E-4</v>
      </c>
      <c r="AY551" s="13">
        <f t="shared" si="824"/>
        <v>6.5909045899725923E-4</v>
      </c>
      <c r="AZ551" s="13">
        <f t="shared" si="825"/>
        <v>3.890163788957119E-4</v>
      </c>
      <c r="BA551" s="13">
        <f t="shared" si="826"/>
        <v>1.5307331589391768E-4</v>
      </c>
      <c r="BB551" s="13">
        <f t="shared" si="827"/>
        <v>4.5174396201401329E-5</v>
      </c>
      <c r="BC551" s="13">
        <f t="shared" si="828"/>
        <v>1.0665352404467092E-5</v>
      </c>
      <c r="BD551" s="13">
        <f t="shared" si="829"/>
        <v>3.1501861987718715E-4</v>
      </c>
      <c r="BE551" s="13">
        <f t="shared" si="830"/>
        <v>4.090864292122607E-4</v>
      </c>
      <c r="BF551" s="13">
        <f t="shared" si="831"/>
        <v>2.6562192836550666E-4</v>
      </c>
      <c r="BG551" s="13">
        <f t="shared" si="832"/>
        <v>1.1497979202825434E-4</v>
      </c>
      <c r="BH551" s="13">
        <f t="shared" si="833"/>
        <v>3.73284859881811E-5</v>
      </c>
      <c r="BI551" s="13">
        <f t="shared" si="834"/>
        <v>9.695031390054516E-6</v>
      </c>
      <c r="BJ551" s="14">
        <f t="shared" si="835"/>
        <v>0.39243954934818315</v>
      </c>
      <c r="BK551" s="14">
        <f t="shared" si="836"/>
        <v>0.27145879591535593</v>
      </c>
      <c r="BL551" s="14">
        <f t="shared" si="837"/>
        <v>0.31314957728942466</v>
      </c>
      <c r="BM551" s="14">
        <f t="shared" si="838"/>
        <v>0.45017947462551883</v>
      </c>
      <c r="BN551" s="14">
        <f t="shared" si="839"/>
        <v>0.54919192530755212</v>
      </c>
    </row>
    <row r="552" spans="1:66" x14ac:dyDescent="0.25">
      <c r="A552" t="s">
        <v>145</v>
      </c>
      <c r="B552" t="s">
        <v>419</v>
      </c>
      <c r="C552" t="s">
        <v>434</v>
      </c>
      <c r="D552" t="s">
        <v>496</v>
      </c>
      <c r="E552" s="10">
        <f>VLOOKUP(A552,home!$A$2:$E$405,3,FALSE)</f>
        <v>1.4406000000000001</v>
      </c>
      <c r="F552" s="10">
        <f>VLOOKUP(B552,home!$B$2:$E$405,3,FALSE)</f>
        <v>1.2148000000000001</v>
      </c>
      <c r="G552" s="10">
        <f>VLOOKUP(C552,away!$B$2:$E$405,4,FALSE)</f>
        <v>1.0728</v>
      </c>
      <c r="H552" s="10">
        <f>VLOOKUP(A552,away!$A$2:$E$405,3,FALSE)</f>
        <v>1.2678</v>
      </c>
      <c r="I552" s="10">
        <f>VLOOKUP(C552,away!$B$2:$E$405,3,FALSE)</f>
        <v>0.71709999999999996</v>
      </c>
      <c r="J552" s="10">
        <f>VLOOKUP(B552,home!$B$2:$E$405,4,FALSE)</f>
        <v>0.63100000000000001</v>
      </c>
      <c r="K552" s="12">
        <f t="shared" si="784"/>
        <v>1.8774438560640003</v>
      </c>
      <c r="L552" s="12">
        <f t="shared" si="785"/>
        <v>0.57366694878000002</v>
      </c>
      <c r="M552" s="13">
        <f t="shared" si="786"/>
        <v>8.6197784384058493E-2</v>
      </c>
      <c r="N552" s="13">
        <f t="shared" si="787"/>
        <v>0.16183150069818003</v>
      </c>
      <c r="O552" s="13">
        <f t="shared" si="788"/>
        <v>4.9448819959199163E-2</v>
      </c>
      <c r="P552" s="13">
        <f t="shared" si="789"/>
        <v>9.2837383222013362E-2</v>
      </c>
      <c r="Q552" s="13">
        <f t="shared" si="790"/>
        <v>0.15191477835170758</v>
      </c>
      <c r="R552" s="13">
        <f t="shared" si="791"/>
        <v>1.4183576833382672E-2</v>
      </c>
      <c r="S552" s="13">
        <f t="shared" si="792"/>
        <v>2.4997103420633101E-2</v>
      </c>
      <c r="T552" s="13">
        <f t="shared" si="793"/>
        <v>8.714848737161407E-2</v>
      </c>
      <c r="U552" s="13">
        <f t="shared" si="794"/>
        <v>2.6628869182845981E-2</v>
      </c>
      <c r="V552" s="13">
        <f t="shared" si="795"/>
        <v>2.9913963905276986E-3</v>
      </c>
      <c r="W552" s="13">
        <f t="shared" si="796"/>
        <v>9.5070489087245913E-2</v>
      </c>
      <c r="X552" s="13">
        <f t="shared" si="797"/>
        <v>5.453879739370264E-2</v>
      </c>
      <c r="Y552" s="13">
        <f t="shared" si="798"/>
        <v>1.5643552745488003E-2</v>
      </c>
      <c r="Z552" s="13">
        <f t="shared" si="799"/>
        <v>2.7122164149311107E-3</v>
      </c>
      <c r="AA552" s="13">
        <f t="shared" si="800"/>
        <v>5.0920340445283433E-3</v>
      </c>
      <c r="AB552" s="13">
        <f t="shared" si="801"/>
        <v>4.7800040158842315E-3</v>
      </c>
      <c r="AC552" s="13">
        <f t="shared" si="802"/>
        <v>2.0136350883379566E-4</v>
      </c>
      <c r="AD552" s="13">
        <f t="shared" si="803"/>
        <v>4.4622376407462375E-2</v>
      </c>
      <c r="AE552" s="13">
        <f t="shared" si="804"/>
        <v>2.5598382520981594E-2</v>
      </c>
      <c r="AF552" s="13">
        <f t="shared" si="805"/>
        <v>7.3424729972573965E-3</v>
      </c>
      <c r="AG552" s="13">
        <f t="shared" si="806"/>
        <v>1.4040446936120642E-3</v>
      </c>
      <c r="AH552" s="13">
        <f t="shared" si="807"/>
        <v>3.8897722879614011E-4</v>
      </c>
      <c r="AI552" s="13">
        <f t="shared" si="808"/>
        <v>7.3028290835211408E-4</v>
      </c>
      <c r="AJ552" s="13">
        <f t="shared" si="809"/>
        <v>6.8553257973711322E-4</v>
      </c>
      <c r="AK552" s="13">
        <f t="shared" si="810"/>
        <v>4.2901630998638243E-4</v>
      </c>
      <c r="AL552" s="13">
        <f t="shared" si="811"/>
        <v>8.6749613670996705E-6</v>
      </c>
      <c r="AM552" s="13">
        <f t="shared" si="812"/>
        <v>1.675520128583308E-2</v>
      </c>
      <c r="AN552" s="13">
        <f t="shared" si="813"/>
        <v>9.6119051978385949E-3</v>
      </c>
      <c r="AO552" s="13">
        <f t="shared" si="814"/>
        <v>2.757016163403344E-3</v>
      </c>
      <c r="AP552" s="13">
        <f t="shared" si="815"/>
        <v>5.2720301673224619E-4</v>
      </c>
      <c r="AQ552" s="13">
        <f t="shared" si="816"/>
        <v>7.5609736499099718E-5</v>
      </c>
      <c r="AR552" s="13">
        <f t="shared" si="817"/>
        <v>4.4628675997676348E-5</v>
      </c>
      <c r="AS552" s="13">
        <f t="shared" si="818"/>
        <v>8.3787833556108377E-5</v>
      </c>
      <c r="AT552" s="13">
        <f t="shared" si="819"/>
        <v>7.8653476661414394E-5</v>
      </c>
      <c r="AU552" s="13">
        <f t="shared" si="820"/>
        <v>4.9222495505348555E-5</v>
      </c>
      <c r="AV552" s="13">
        <f t="shared" si="821"/>
        <v>2.3103117941663636E-5</v>
      </c>
      <c r="AW552" s="13">
        <f t="shared" si="822"/>
        <v>2.5953255148043803E-7</v>
      </c>
      <c r="AX552" s="13">
        <f t="shared" si="823"/>
        <v>5.242824951867159E-3</v>
      </c>
      <c r="AY552" s="13">
        <f t="shared" si="824"/>
        <v>3.0076353931252835E-3</v>
      </c>
      <c r="AZ552" s="13">
        <f t="shared" si="825"/>
        <v>8.6269050950845837E-4</v>
      </c>
      <c r="BA552" s="13">
        <f t="shared" si="826"/>
        <v>1.64965677443727E-4</v>
      </c>
      <c r="BB552" s="13">
        <f t="shared" si="827"/>
        <v>2.3658839208142129E-5</v>
      </c>
      <c r="BC552" s="13">
        <f t="shared" si="828"/>
        <v>2.7144588200423065E-6</v>
      </c>
      <c r="BD552" s="13">
        <f t="shared" si="829"/>
        <v>4.2669993979463664E-6</v>
      </c>
      <c r="BE552" s="13">
        <f t="shared" si="830"/>
        <v>8.0110518035031935E-6</v>
      </c>
      <c r="BF552" s="13">
        <f t="shared" si="831"/>
        <v>7.5201499945487521E-6</v>
      </c>
      <c r="BG552" s="13">
        <f t="shared" si="832"/>
        <v>4.7062198013150921E-6</v>
      </c>
      <c r="BH552" s="13">
        <f t="shared" si="833"/>
        <v>2.208915862816441E-6</v>
      </c>
      <c r="BI552" s="13">
        <f t="shared" si="834"/>
        <v>8.294231030414071E-7</v>
      </c>
      <c r="BJ552" s="14">
        <f t="shared" si="835"/>
        <v>0.68414630749753091</v>
      </c>
      <c r="BK552" s="14">
        <f t="shared" si="836"/>
        <v>0.21024134128055885</v>
      </c>
      <c r="BL552" s="14">
        <f t="shared" si="837"/>
        <v>0.10267405142233756</v>
      </c>
      <c r="BM552" s="14">
        <f t="shared" si="838"/>
        <v>0.44035269730624327</v>
      </c>
      <c r="BN552" s="14">
        <f t="shared" si="839"/>
        <v>0.55641384344854128</v>
      </c>
    </row>
    <row r="553" spans="1:66" x14ac:dyDescent="0.25">
      <c r="A553" t="s">
        <v>145</v>
      </c>
      <c r="B553" t="s">
        <v>433</v>
      </c>
      <c r="C553" t="s">
        <v>349</v>
      </c>
      <c r="D553" t="s">
        <v>496</v>
      </c>
      <c r="E553" s="10">
        <f>VLOOKUP(A553,home!$A$2:$E$405,3,FALSE)</f>
        <v>1.4406000000000001</v>
      </c>
      <c r="F553" s="10">
        <f>VLOOKUP(B553,home!$B$2:$E$405,3,FALSE)</f>
        <v>0.82640000000000002</v>
      </c>
      <c r="G553" s="10">
        <f>VLOOKUP(C553,away!$B$2:$E$405,4,FALSE)</f>
        <v>1.0097</v>
      </c>
      <c r="H553" s="10">
        <f>VLOOKUP(A553,away!$A$2:$E$405,3,FALSE)</f>
        <v>1.2678</v>
      </c>
      <c r="I553" s="10">
        <f>VLOOKUP(C553,away!$B$2:$E$405,3,FALSE)</f>
        <v>0.78879999999999995</v>
      </c>
      <c r="J553" s="10">
        <f>VLOOKUP(B553,home!$B$2:$E$405,4,FALSE)</f>
        <v>1.3522000000000001</v>
      </c>
      <c r="K553" s="12">
        <f t="shared" si="784"/>
        <v>1.2020598048480002</v>
      </c>
      <c r="L553" s="12">
        <f t="shared" si="785"/>
        <v>1.3522549534079999</v>
      </c>
      <c r="M553" s="13">
        <f t="shared" si="786"/>
        <v>7.774548827250298E-2</v>
      </c>
      <c r="N553" s="13">
        <f t="shared" si="787"/>
        <v>9.3454726460657417E-2</v>
      </c>
      <c r="O553" s="13">
        <f t="shared" si="788"/>
        <v>0.1051317216216157</v>
      </c>
      <c r="P553" s="13">
        <f t="shared" si="789"/>
        <v>0.12637461677581366</v>
      </c>
      <c r="Q553" s="13">
        <f t="shared" si="790"/>
        <v>5.6169085125710561E-2</v>
      </c>
      <c r="R553" s="13">
        <f t="shared" si="791"/>
        <v>7.1082445661570404E-2</v>
      </c>
      <c r="S553" s="13">
        <f t="shared" si="792"/>
        <v>5.1355210829906878E-2</v>
      </c>
      <c r="T553" s="13">
        <f t="shared" si="793"/>
        <v>7.5954923589637707E-2</v>
      </c>
      <c r="U553" s="13">
        <f t="shared" si="794"/>
        <v>8.5445350760065888E-2</v>
      </c>
      <c r="V553" s="13">
        <f t="shared" si="795"/>
        <v>9.2752721908908493E-3</v>
      </c>
      <c r="W553" s="13">
        <f t="shared" si="796"/>
        <v>2.2506199834900788E-2</v>
      </c>
      <c r="X553" s="13">
        <f t="shared" si="797"/>
        <v>3.0434120209134899E-2</v>
      </c>
      <c r="Y553" s="13">
        <f t="shared" si="798"/>
        <v>2.0577344902708596E-2</v>
      </c>
      <c r="Z553" s="13">
        <f t="shared" si="799"/>
        <v>3.2040529748737848E-2</v>
      </c>
      <c r="AA553" s="13">
        <f t="shared" si="800"/>
        <v>3.8514632936994364E-2</v>
      </c>
      <c r="AB553" s="13">
        <f t="shared" si="801"/>
        <v>2.3148446076017907E-2</v>
      </c>
      <c r="AC553" s="13">
        <f t="shared" si="802"/>
        <v>9.4230465543760885E-4</v>
      </c>
      <c r="AD553" s="13">
        <f t="shared" si="803"/>
        <v>6.7634495453527356E-3</v>
      </c>
      <c r="AE553" s="13">
        <f t="shared" si="804"/>
        <v>9.1459081498283194E-3</v>
      </c>
      <c r="AF553" s="13">
        <f t="shared" si="805"/>
        <v>6.1837997995099724E-3</v>
      </c>
      <c r="AG553" s="13">
        <f t="shared" si="806"/>
        <v>2.7873579699235853E-3</v>
      </c>
      <c r="AH553" s="13">
        <f t="shared" si="807"/>
        <v>1.0831741265636786E-2</v>
      </c>
      <c r="AI553" s="13">
        <f t="shared" si="808"/>
        <v>1.3020400791935385E-2</v>
      </c>
      <c r="AJ553" s="13">
        <f t="shared" si="809"/>
        <v>7.8256502174983006E-3</v>
      </c>
      <c r="AK553" s="13">
        <f t="shared" si="810"/>
        <v>3.1356331910849067E-3</v>
      </c>
      <c r="AL553" s="13">
        <f t="shared" si="811"/>
        <v>6.1268321731852989E-5</v>
      </c>
      <c r="AM553" s="13">
        <f t="shared" si="812"/>
        <v>1.6260141681172012E-3</v>
      </c>
      <c r="AN553" s="13">
        <f t="shared" si="813"/>
        <v>2.1987857131480736E-3</v>
      </c>
      <c r="AO553" s="13">
        <f t="shared" si="814"/>
        <v>1.4866594360436124E-3</v>
      </c>
      <c r="AP553" s="13">
        <f t="shared" si="815"/>
        <v>6.7011419547357263E-4</v>
      </c>
      <c r="AQ553" s="13">
        <f t="shared" si="816"/>
        <v>2.2654131004453887E-4</v>
      </c>
      <c r="AR553" s="13">
        <f t="shared" si="817"/>
        <v>2.9294551560982342E-3</v>
      </c>
      <c r="AS553" s="13">
        <f t="shared" si="818"/>
        <v>3.5213802932504111E-3</v>
      </c>
      <c r="AT553" s="13">
        <f t="shared" si="819"/>
        <v>2.1164548540500922E-3</v>
      </c>
      <c r="AU553" s="13">
        <f t="shared" si="820"/>
        <v>8.4803510294301904E-4</v>
      </c>
      <c r="AV553" s="13">
        <f t="shared" si="821"/>
        <v>2.5484722758698484E-4</v>
      </c>
      <c r="AW553" s="13">
        <f t="shared" si="822"/>
        <v>2.7664201526900838E-6</v>
      </c>
      <c r="AX553" s="13">
        <f t="shared" si="823"/>
        <v>3.2576104560117414E-4</v>
      </c>
      <c r="AY553" s="13">
        <f t="shared" si="824"/>
        <v>4.4051198754155703E-4</v>
      </c>
      <c r="AZ553" s="13">
        <f t="shared" si="825"/>
        <v>2.978422585943369E-4</v>
      </c>
      <c r="BA553" s="13">
        <f t="shared" si="826"/>
        <v>1.3425288983947279E-4</v>
      </c>
      <c r="BB553" s="13">
        <f t="shared" si="827"/>
        <v>4.5386033823691422E-5</v>
      </c>
      <c r="BC553" s="13">
        <f t="shared" si="828"/>
        <v>1.227469781072594E-5</v>
      </c>
      <c r="BD553" s="13">
        <f t="shared" si="829"/>
        <v>6.6022837427007447E-4</v>
      </c>
      <c r="BE553" s="13">
        <f t="shared" si="830"/>
        <v>7.9363399073019815E-4</v>
      </c>
      <c r="BF553" s="13">
        <f t="shared" si="831"/>
        <v>4.7699776000894093E-4</v>
      </c>
      <c r="BG553" s="13">
        <f t="shared" si="832"/>
        <v>1.9112661143642697E-4</v>
      </c>
      <c r="BH553" s="13">
        <f t="shared" si="833"/>
        <v>5.7436404311132754E-5</v>
      </c>
      <c r="BI553" s="13">
        <f t="shared" si="834"/>
        <v>1.3808398591482217E-5</v>
      </c>
      <c r="BJ553" s="14">
        <f t="shared" si="835"/>
        <v>0.33144105932340251</v>
      </c>
      <c r="BK553" s="14">
        <f t="shared" si="836"/>
        <v>0.26619467303382538</v>
      </c>
      <c r="BL553" s="14">
        <f t="shared" si="837"/>
        <v>0.36999942669569663</v>
      </c>
      <c r="BM553" s="14">
        <f t="shared" si="838"/>
        <v>0.46927985931640276</v>
      </c>
      <c r="BN553" s="14">
        <f t="shared" si="839"/>
        <v>0.5299580839178708</v>
      </c>
    </row>
    <row r="554" spans="1:66" x14ac:dyDescent="0.25">
      <c r="A554" t="s">
        <v>145</v>
      </c>
      <c r="B554" t="s">
        <v>147</v>
      </c>
      <c r="C554" t="s">
        <v>391</v>
      </c>
      <c r="D554" t="s">
        <v>496</v>
      </c>
      <c r="E554" s="10">
        <f>VLOOKUP(A554,home!$A$2:$E$405,3,FALSE)</f>
        <v>1.4406000000000001</v>
      </c>
      <c r="F554" s="10">
        <f>VLOOKUP(B554,home!$B$2:$E$405,3,FALSE)</f>
        <v>1.1238999999999999</v>
      </c>
      <c r="G554" s="10">
        <f>VLOOKUP(C554,away!$B$2:$E$405,4,FALSE)</f>
        <v>1.9501999999999999</v>
      </c>
      <c r="H554" s="10">
        <f>VLOOKUP(A554,away!$A$2:$E$405,3,FALSE)</f>
        <v>1.2678</v>
      </c>
      <c r="I554" s="10">
        <f>VLOOKUP(C554,away!$B$2:$E$405,3,FALSE)</f>
        <v>0.82630000000000003</v>
      </c>
      <c r="J554" s="10">
        <f>VLOOKUP(B554,home!$B$2:$E$405,4,FALSE)</f>
        <v>0.93899999999999995</v>
      </c>
      <c r="K554" s="12">
        <f t="shared" si="784"/>
        <v>3.1575499810680001</v>
      </c>
      <c r="L554" s="12">
        <f t="shared" si="785"/>
        <v>0.98368056845999996</v>
      </c>
      <c r="M554" s="13">
        <f t="shared" si="786"/>
        <v>1.5903269697770905E-2</v>
      </c>
      <c r="N554" s="13">
        <f t="shared" si="787"/>
        <v>5.021536893311581E-2</v>
      </c>
      <c r="O554" s="13">
        <f t="shared" si="788"/>
        <v>1.5643737376675973E-2</v>
      </c>
      <c r="P554" s="13">
        <f t="shared" si="789"/>
        <v>4.9395882657555977E-2</v>
      </c>
      <c r="Q554" s="13">
        <f t="shared" si="790"/>
        <v>7.9278768612041278E-2</v>
      </c>
      <c r="R554" s="13">
        <f t="shared" si="791"/>
        <v>7.6942202377637834E-3</v>
      </c>
      <c r="S554" s="13">
        <f t="shared" si="792"/>
        <v>3.8356156782353996E-2</v>
      </c>
      <c r="T554" s="13">
        <f t="shared" si="793"/>
        <v>7.7984984175101552E-2</v>
      </c>
      <c r="U554" s="13">
        <f t="shared" si="794"/>
        <v>2.4294884966084056E-2</v>
      </c>
      <c r="V554" s="13">
        <f t="shared" si="795"/>
        <v>1.3237223508973977E-2</v>
      </c>
      <c r="W554" s="13">
        <f t="shared" si="796"/>
        <v>8.3442224776681756E-2</v>
      </c>
      <c r="X554" s="13">
        <f t="shared" si="797"/>
        <v>8.2080495101893386E-2</v>
      </c>
      <c r="Y554" s="13">
        <f t="shared" si="798"/>
        <v>4.0370494040654362E-2</v>
      </c>
      <c r="Z554" s="13">
        <f t="shared" si="799"/>
        <v>2.5228849791133056E-3</v>
      </c>
      <c r="AA554" s="13">
        <f t="shared" si="800"/>
        <v>7.9661354180359592E-3</v>
      </c>
      <c r="AB554" s="13">
        <f t="shared" si="801"/>
        <v>1.2576735369202291E-2</v>
      </c>
      <c r="AC554" s="13">
        <f t="shared" si="802"/>
        <v>2.5696930237747327E-3</v>
      </c>
      <c r="AD554" s="13">
        <f t="shared" si="803"/>
        <v>6.5868248815970809E-2</v>
      </c>
      <c r="AE554" s="13">
        <f t="shared" si="804"/>
        <v>6.479331643875888E-2</v>
      </c>
      <c r="AF554" s="13">
        <f t="shared" si="805"/>
        <v>3.1867963173443495E-2</v>
      </c>
      <c r="AG554" s="13">
        <f t="shared" si="806"/>
        <v>1.0449298710038416E-2</v>
      </c>
      <c r="AH554" s="13">
        <f t="shared" si="807"/>
        <v>6.2042823260334264E-4</v>
      </c>
      <c r="AI554" s="13">
        <f t="shared" si="808"/>
        <v>1.9590331541107374E-3</v>
      </c>
      <c r="AJ554" s="13">
        <f t="shared" si="809"/>
        <v>3.092872549336973E-3</v>
      </c>
      <c r="AK554" s="13">
        <f t="shared" si="810"/>
        <v>3.2552998865348981E-3</v>
      </c>
      <c r="AL554" s="13">
        <f t="shared" si="811"/>
        <v>3.1926077462198497E-4</v>
      </c>
      <c r="AM554" s="13">
        <f t="shared" si="812"/>
        <v>4.1596457560370198E-2</v>
      </c>
      <c r="AN554" s="13">
        <f t="shared" si="813"/>
        <v>4.0917627018907214E-2</v>
      </c>
      <c r="AO554" s="13">
        <f t="shared" si="814"/>
        <v>2.012493730299645E-2</v>
      </c>
      <c r="AP554" s="13">
        <f t="shared" si="815"/>
        <v>6.5988365888111373E-3</v>
      </c>
      <c r="AQ554" s="13">
        <f t="shared" si="816"/>
        <v>1.622786831714096E-3</v>
      </c>
      <c r="AR554" s="13">
        <f t="shared" si="817"/>
        <v>1.2206063930717788E-4</v>
      </c>
      <c r="AS554" s="13">
        <f t="shared" si="818"/>
        <v>3.854125693335275E-4</v>
      </c>
      <c r="AT554" s="13">
        <f t="shared" si="819"/>
        <v>6.0847972550122484E-4</v>
      </c>
      <c r="AU554" s="13">
        <f t="shared" si="820"/>
        <v>6.4043504857888469E-4</v>
      </c>
      <c r="AV554" s="13">
        <f t="shared" si="821"/>
        <v>5.0555141887888527E-4</v>
      </c>
      <c r="AW554" s="13">
        <f t="shared" si="822"/>
        <v>2.7545292502191174E-5</v>
      </c>
      <c r="AX554" s="13">
        <f t="shared" si="823"/>
        <v>2.1890482297040458E-2</v>
      </c>
      <c r="AY554" s="13">
        <f t="shared" si="824"/>
        <v>2.153324206981632E-2</v>
      </c>
      <c r="AZ554" s="13">
        <f t="shared" si="825"/>
        <v>1.0590915900011851E-2</v>
      </c>
      <c r="BA554" s="13">
        <f t="shared" si="826"/>
        <v>3.4726927243452373E-3</v>
      </c>
      <c r="BB554" s="13">
        <f t="shared" si="827"/>
        <v>8.5400508829270693E-4</v>
      </c>
      <c r="BC554" s="13">
        <f t="shared" si="828"/>
        <v>1.6801364214390053E-4</v>
      </c>
      <c r="BD554" s="13">
        <f t="shared" si="829"/>
        <v>2.0011446510045953E-5</v>
      </c>
      <c r="BE554" s="13">
        <f t="shared" si="830"/>
        <v>6.3187142548938897E-5</v>
      </c>
      <c r="BF554" s="13">
        <f t="shared" si="831"/>
        <v>9.9758280379571559E-5</v>
      </c>
      <c r="BG554" s="13">
        <f t="shared" si="832"/>
        <v>1.0499725210796413E-4</v>
      </c>
      <c r="BH554" s="13">
        <f t="shared" si="833"/>
        <v>8.2883517851423539E-5</v>
      </c>
      <c r="BI554" s="13">
        <f t="shared" si="834"/>
        <v>5.2341770044522334E-5</v>
      </c>
      <c r="BJ554" s="14">
        <f t="shared" si="835"/>
        <v>0.75572115980214938</v>
      </c>
      <c r="BK554" s="14">
        <f t="shared" si="836"/>
        <v>0.14131472851486787</v>
      </c>
      <c r="BL554" s="14">
        <f t="shared" si="837"/>
        <v>7.9788466001390196E-2</v>
      </c>
      <c r="BM554" s="14">
        <f t="shared" si="838"/>
        <v>0.73971029500528318</v>
      </c>
      <c r="BN554" s="14">
        <f t="shared" si="839"/>
        <v>0.21813124751492372</v>
      </c>
    </row>
    <row r="555" spans="1:66" x14ac:dyDescent="0.25">
      <c r="A555" t="s">
        <v>154</v>
      </c>
      <c r="B555" t="s">
        <v>160</v>
      </c>
      <c r="C555" t="s">
        <v>167</v>
      </c>
      <c r="D555" t="s">
        <v>496</v>
      </c>
      <c r="E555" s="10">
        <f>VLOOKUP(A555,home!$A$2:$E$405,3,FALSE)</f>
        <v>1.3447</v>
      </c>
      <c r="F555" s="10">
        <f>VLOOKUP(B555,home!$B$2:$E$405,3,FALSE)</f>
        <v>0.66539999999999999</v>
      </c>
      <c r="G555" s="10">
        <f>VLOOKUP(C555,away!$B$2:$E$405,4,FALSE)</f>
        <v>0.62619999999999998</v>
      </c>
      <c r="H555" s="10">
        <f>VLOOKUP(A555,away!$A$2:$E$405,3,FALSE)</f>
        <v>1.05</v>
      </c>
      <c r="I555" s="10">
        <f>VLOOKUP(C555,away!$B$2:$E$405,3,FALSE)</f>
        <v>1.2030000000000001</v>
      </c>
      <c r="J555" s="10">
        <f>VLOOKUP(B555,home!$B$2:$E$405,4,FALSE)</f>
        <v>0.95240000000000002</v>
      </c>
      <c r="K555" s="12">
        <f t="shared" si="784"/>
        <v>0.56030082855599994</v>
      </c>
      <c r="L555" s="12">
        <f t="shared" si="785"/>
        <v>1.2030240600000002</v>
      </c>
      <c r="M555" s="13">
        <f t="shared" si="786"/>
        <v>0.17147378373912639</v>
      </c>
      <c r="N555" s="13">
        <f t="shared" si="787"/>
        <v>9.6076903104664851E-2</v>
      </c>
      <c r="O555" s="13">
        <f t="shared" si="788"/>
        <v>0.20628708749740582</v>
      </c>
      <c r="P555" s="13">
        <f t="shared" si="789"/>
        <v>0.11558282604520052</v>
      </c>
      <c r="Q555" s="13">
        <f t="shared" si="790"/>
        <v>2.6915984207319114E-2</v>
      </c>
      <c r="R555" s="13">
        <f t="shared" si="791"/>
        <v>0.12408416476335225</v>
      </c>
      <c r="S555" s="13">
        <f t="shared" si="792"/>
        <v>1.9477306363227437E-2</v>
      </c>
      <c r="T555" s="13">
        <f t="shared" si="793"/>
        <v>3.2380576599984924E-2</v>
      </c>
      <c r="U555" s="13">
        <f t="shared" si="794"/>
        <v>6.9524460327585469E-2</v>
      </c>
      <c r="V555" s="13">
        <f t="shared" si="795"/>
        <v>1.4587536772352253E-3</v>
      </c>
      <c r="W555" s="13">
        <f t="shared" si="796"/>
        <v>5.0270160842537043E-3</v>
      </c>
      <c r="X555" s="13">
        <f t="shared" si="797"/>
        <v>6.0476212993641927E-3</v>
      </c>
      <c r="Y555" s="13">
        <f t="shared" si="798"/>
        <v>3.6377169644517949E-3</v>
      </c>
      <c r="Z555" s="13">
        <f t="shared" si="799"/>
        <v>4.975874522510567E-2</v>
      </c>
      <c r="AA555" s="13">
        <f t="shared" si="800"/>
        <v>2.7879866177533609E-2</v>
      </c>
      <c r="AB555" s="13">
        <f t="shared" si="801"/>
        <v>7.8105560596512377E-3</v>
      </c>
      <c r="AC555" s="13">
        <f t="shared" si="802"/>
        <v>6.1455047545047638E-5</v>
      </c>
      <c r="AD555" s="13">
        <f t="shared" si="803"/>
        <v>7.0416031929292208E-4</v>
      </c>
      <c r="AE555" s="13">
        <f t="shared" si="804"/>
        <v>8.4712180620666745E-4</v>
      </c>
      <c r="AF555" s="13">
        <f t="shared" si="805"/>
        <v>5.0955395730863931E-4</v>
      </c>
      <c r="AG555" s="13">
        <f t="shared" si="806"/>
        <v>2.0433522350350207E-4</v>
      </c>
      <c r="AH555" s="13">
        <f t="shared" si="807"/>
        <v>1.4965241925303064E-2</v>
      </c>
      <c r="AI555" s="13">
        <f t="shared" si="808"/>
        <v>8.3850374502882925E-3</v>
      </c>
      <c r="AJ555" s="13">
        <f t="shared" si="809"/>
        <v>2.3490717154348094E-3</v>
      </c>
      <c r="AK555" s="13">
        <f t="shared" si="810"/>
        <v>4.3872894283186265E-4</v>
      </c>
      <c r="AL555" s="13">
        <f t="shared" si="811"/>
        <v>1.6569642111135114E-6</v>
      </c>
      <c r="AM555" s="13">
        <f t="shared" si="812"/>
        <v>7.8908322067216359E-5</v>
      </c>
      <c r="AN555" s="13">
        <f t="shared" si="813"/>
        <v>9.4928609981090212E-5</v>
      </c>
      <c r="AO555" s="13">
        <f t="shared" si="814"/>
        <v>5.7100700894803864E-5</v>
      </c>
      <c r="AP555" s="13">
        <f t="shared" si="815"/>
        <v>2.2897839006437531E-5</v>
      </c>
      <c r="AQ555" s="13">
        <f t="shared" si="816"/>
        <v>6.8866628116877132E-6</v>
      </c>
      <c r="AR555" s="13">
        <f t="shared" si="817"/>
        <v>3.6007092199720563E-3</v>
      </c>
      <c r="AS555" s="13">
        <f t="shared" si="818"/>
        <v>2.017480359339571E-3</v>
      </c>
      <c r="AT555" s="13">
        <f t="shared" si="819"/>
        <v>5.6519795846670892E-4</v>
      </c>
      <c r="AU555" s="13">
        <f t="shared" si="820"/>
        <v>1.0556029480901891E-4</v>
      </c>
      <c r="AV555" s="13">
        <f t="shared" si="821"/>
        <v>1.4786380161027226E-5</v>
      </c>
      <c r="AW555" s="13">
        <f t="shared" si="822"/>
        <v>3.1024601027126796E-8</v>
      </c>
      <c r="AX555" s="13">
        <f t="shared" si="823"/>
        <v>7.3687330390375002E-6</v>
      </c>
      <c r="AY555" s="13">
        <f t="shared" si="824"/>
        <v>8.8647631376790314E-6</v>
      </c>
      <c r="AZ555" s="13">
        <f t="shared" si="825"/>
        <v>5.3322616704144861E-6</v>
      </c>
      <c r="BA555" s="13">
        <f t="shared" si="826"/>
        <v>2.1382796945748065E-6</v>
      </c>
      <c r="BB555" s="13">
        <f t="shared" si="827"/>
        <v>6.4310047989573615E-7</v>
      </c>
      <c r="BC555" s="13">
        <f t="shared" si="828"/>
        <v>1.5473307006242313E-7</v>
      </c>
      <c r="BD555" s="13">
        <f t="shared" si="829"/>
        <v>7.2195663744836953E-4</v>
      </c>
      <c r="BE555" s="13">
        <f t="shared" si="830"/>
        <v>4.0451290214382502E-4</v>
      </c>
      <c r="BF555" s="13">
        <f t="shared" si="831"/>
        <v>1.1332445711638862E-4</v>
      </c>
      <c r="BG555" s="13">
        <f t="shared" si="832"/>
        <v>2.1165262405990479E-5</v>
      </c>
      <c r="BH555" s="13">
        <f t="shared" si="833"/>
        <v>2.9647285156704049E-6</v>
      </c>
      <c r="BI555" s="13">
        <f t="shared" si="834"/>
        <v>3.3222796875474563E-7</v>
      </c>
      <c r="BJ555" s="14">
        <f t="shared" si="835"/>
        <v>0.17263621357220318</v>
      </c>
      <c r="BK555" s="14">
        <f t="shared" si="836"/>
        <v>0.30806464659968341</v>
      </c>
      <c r="BL555" s="14">
        <f t="shared" si="837"/>
        <v>0.46929220528773385</v>
      </c>
      <c r="BM555" s="14">
        <f t="shared" si="838"/>
        <v>0.25932222758912055</v>
      </c>
      <c r="BN555" s="14">
        <f t="shared" si="839"/>
        <v>0.74042074935706892</v>
      </c>
    </row>
    <row r="556" spans="1:66" x14ac:dyDescent="0.25">
      <c r="A556" t="s">
        <v>154</v>
      </c>
      <c r="B556" t="s">
        <v>164</v>
      </c>
      <c r="C556" t="s">
        <v>159</v>
      </c>
      <c r="D556" t="s">
        <v>496</v>
      </c>
      <c r="E556" s="10">
        <f>VLOOKUP(A556,home!$A$2:$E$405,3,FALSE)</f>
        <v>1.3447</v>
      </c>
      <c r="F556" s="10">
        <f>VLOOKUP(B556,home!$B$2:$E$405,3,FALSE)</f>
        <v>0.82189999999999996</v>
      </c>
      <c r="G556" s="10">
        <f>VLOOKUP(C556,away!$B$2:$E$405,4,FALSE)</f>
        <v>1.0176000000000001</v>
      </c>
      <c r="H556" s="10">
        <f>VLOOKUP(A556,away!$A$2:$E$405,3,FALSE)</f>
        <v>1.05</v>
      </c>
      <c r="I556" s="10">
        <f>VLOOKUP(C556,away!$B$2:$E$405,3,FALSE)</f>
        <v>0.65159999999999996</v>
      </c>
      <c r="J556" s="10">
        <f>VLOOKUP(B556,home!$B$2:$E$405,4,FALSE)</f>
        <v>1.5539000000000001</v>
      </c>
      <c r="K556" s="12">
        <f t="shared" si="784"/>
        <v>1.1246606071679999</v>
      </c>
      <c r="L556" s="12">
        <f t="shared" si="785"/>
        <v>1.063147302</v>
      </c>
      <c r="M556" s="13">
        <f t="shared" si="786"/>
        <v>0.11216234938717014</v>
      </c>
      <c r="N556" s="13">
        <f t="shared" si="787"/>
        <v>0.12614457596316409</v>
      </c>
      <c r="O556" s="13">
        <f t="shared" si="788"/>
        <v>0.11924509913695128</v>
      </c>
      <c r="P556" s="13">
        <f t="shared" si="789"/>
        <v>0.13411026559717196</v>
      </c>
      <c r="Q556" s="13">
        <f t="shared" si="790"/>
        <v>7.0934917696841016E-2</v>
      </c>
      <c r="R556" s="13">
        <f t="shared" si="791"/>
        <v>6.338755271208614E-2</v>
      </c>
      <c r="S556" s="13">
        <f t="shared" si="792"/>
        <v>4.008823691018662E-2</v>
      </c>
      <c r="T556" s="13">
        <f t="shared" si="793"/>
        <v>7.5414266366988572E-2</v>
      </c>
      <c r="U556" s="13">
        <f t="shared" si="794"/>
        <v>7.1289483520068378E-2</v>
      </c>
      <c r="V556" s="13">
        <f t="shared" si="795"/>
        <v>5.3258554117927865E-3</v>
      </c>
      <c r="W556" s="13">
        <f t="shared" si="796"/>
        <v>2.659256920211377E-2</v>
      </c>
      <c r="X556" s="13">
        <f t="shared" si="797"/>
        <v>2.8271818200475547E-2</v>
      </c>
      <c r="Y556" s="13">
        <f t="shared" si="798"/>
        <v>1.5028553621235036E-2</v>
      </c>
      <c r="Z556" s="13">
        <f t="shared" si="799"/>
        <v>2.2463435215412386E-2</v>
      </c>
      <c r="AA556" s="13">
        <f t="shared" si="800"/>
        <v>2.5263740688444725E-2</v>
      </c>
      <c r="AB556" s="13">
        <f t="shared" si="801"/>
        <v>1.4206566971000575E-2</v>
      </c>
      <c r="AC556" s="13">
        <f t="shared" si="802"/>
        <v>3.9800113836671705E-4</v>
      </c>
      <c r="AD556" s="13">
        <f t="shared" si="803"/>
        <v>7.4769037562515865E-3</v>
      </c>
      <c r="AE556" s="13">
        <f t="shared" si="804"/>
        <v>7.9490500557725385E-3</v>
      </c>
      <c r="AF556" s="13">
        <f t="shared" si="805"/>
        <v>4.225505560128762E-3</v>
      </c>
      <c r="AG556" s="13">
        <f t="shared" si="806"/>
        <v>1.4974449452789642E-3</v>
      </c>
      <c r="AH556" s="13">
        <f t="shared" si="807"/>
        <v>5.9704851357293663E-3</v>
      </c>
      <c r="AI556" s="13">
        <f t="shared" si="808"/>
        <v>6.7147694378369071E-3</v>
      </c>
      <c r="AJ556" s="13">
        <f t="shared" si="809"/>
        <v>3.7759183364753932E-3</v>
      </c>
      <c r="AK556" s="13">
        <f t="shared" si="810"/>
        <v>1.4155422029723998E-3</v>
      </c>
      <c r="AL556" s="13">
        <f t="shared" si="811"/>
        <v>1.9035278296495003E-5</v>
      </c>
      <c r="AM556" s="13">
        <f t="shared" si="812"/>
        <v>1.6817958236485218E-3</v>
      </c>
      <c r="AN556" s="13">
        <f t="shared" si="813"/>
        <v>1.7879966924267934E-3</v>
      </c>
      <c r="AO556" s="13">
        <f t="shared" si="814"/>
        <v>9.5045192976923464E-4</v>
      </c>
      <c r="AP556" s="13">
        <f t="shared" si="815"/>
        <v>3.3682346827161846E-4</v>
      </c>
      <c r="AQ556" s="13">
        <f t="shared" si="816"/>
        <v>8.9523240385813431E-5</v>
      </c>
      <c r="AR556" s="13">
        <f t="shared" si="817"/>
        <v>1.2695010327363563E-3</v>
      </c>
      <c r="AS556" s="13">
        <f t="shared" si="818"/>
        <v>1.4277578022776731E-3</v>
      </c>
      <c r="AT556" s="13">
        <f t="shared" si="819"/>
        <v>8.0287147839922868E-4</v>
      </c>
      <c r="AU556" s="13">
        <f t="shared" si="820"/>
        <v>3.0098597479144871E-4</v>
      </c>
      <c r="AV556" s="13">
        <f t="shared" si="821"/>
        <v>8.4626767289500802E-5</v>
      </c>
      <c r="AW556" s="13">
        <f t="shared" si="822"/>
        <v>6.3222498508414389E-7</v>
      </c>
      <c r="AX556" s="13">
        <f t="shared" si="823"/>
        <v>3.1524158535952497E-4</v>
      </c>
      <c r="AY556" s="13">
        <f t="shared" si="824"/>
        <v>3.3514824095318163E-4</v>
      </c>
      <c r="AZ556" s="13">
        <f t="shared" si="825"/>
        <v>1.7815597406971046E-4</v>
      </c>
      <c r="BA556" s="13">
        <f t="shared" si="826"/>
        <v>6.3135347722464887E-5</v>
      </c>
      <c r="BB556" s="13">
        <f t="shared" si="827"/>
        <v>1.6780543647992596E-5</v>
      </c>
      <c r="BC556" s="13">
        <f t="shared" si="828"/>
        <v>3.5680379410913142E-6</v>
      </c>
      <c r="BD556" s="13">
        <f t="shared" si="829"/>
        <v>2.2494443297331167E-4</v>
      </c>
      <c r="BE556" s="13">
        <f t="shared" si="830"/>
        <v>2.5298614256682615E-4</v>
      </c>
      <c r="BF556" s="13">
        <f t="shared" si="831"/>
        <v>1.4226177435214846E-4</v>
      </c>
      <c r="BG556" s="13">
        <f t="shared" si="832"/>
        <v>5.3332071173228088E-5</v>
      </c>
      <c r="BH556" s="13">
        <f t="shared" si="833"/>
        <v>1.499511988680243E-5</v>
      </c>
      <c r="BI556" s="13">
        <f t="shared" si="834"/>
        <v>3.3728841272896345E-6</v>
      </c>
      <c r="BJ556" s="14">
        <f t="shared" si="835"/>
        <v>0.3692942262524459</v>
      </c>
      <c r="BK556" s="14">
        <f t="shared" si="836"/>
        <v>0.29243889196393802</v>
      </c>
      <c r="BL556" s="14">
        <f t="shared" si="837"/>
        <v>0.31584679362213897</v>
      </c>
      <c r="BM556" s="14">
        <f t="shared" si="838"/>
        <v>0.37372407054458245</v>
      </c>
      <c r="BN556" s="14">
        <f t="shared" si="839"/>
        <v>0.6259847604933847</v>
      </c>
    </row>
    <row r="557" spans="1:66" x14ac:dyDescent="0.25">
      <c r="A557" t="s">
        <v>154</v>
      </c>
      <c r="B557" t="s">
        <v>168</v>
      </c>
      <c r="C557" t="s">
        <v>155</v>
      </c>
      <c r="D557" t="s">
        <v>496</v>
      </c>
      <c r="E557" s="10">
        <f>VLOOKUP(A557,home!$A$2:$E$405,3,FALSE)</f>
        <v>1.3447</v>
      </c>
      <c r="F557" s="10">
        <f>VLOOKUP(B557,home!$B$2:$E$405,3,FALSE)</f>
        <v>0.86109999999999998</v>
      </c>
      <c r="G557" s="10">
        <f>VLOOKUP(C557,away!$B$2:$E$405,4,FALSE)</f>
        <v>0.93940000000000001</v>
      </c>
      <c r="H557" s="10">
        <f>VLOOKUP(A557,away!$A$2:$E$405,3,FALSE)</f>
        <v>1.05</v>
      </c>
      <c r="I557" s="10">
        <f>VLOOKUP(C557,away!$B$2:$E$405,3,FALSE)</f>
        <v>1.3533999999999999</v>
      </c>
      <c r="J557" s="10">
        <f>VLOOKUP(B557,home!$B$2:$E$405,4,FALSE)</f>
        <v>0.90229999999999999</v>
      </c>
      <c r="K557" s="12">
        <f t="shared" si="784"/>
        <v>1.0877511470980001</v>
      </c>
      <c r="L557" s="12">
        <f t="shared" si="785"/>
        <v>1.2822314610000001</v>
      </c>
      <c r="M557" s="13">
        <f t="shared" si="786"/>
        <v>9.348235209982679E-2</v>
      </c>
      <c r="N557" s="13">
        <f t="shared" si="787"/>
        <v>0.10168553573000574</v>
      </c>
      <c r="O557" s="13">
        <f t="shared" si="788"/>
        <v>0.11986601291067733</v>
      </c>
      <c r="P557" s="13">
        <f t="shared" si="789"/>
        <v>0.13038439304165295</v>
      </c>
      <c r="Q557" s="13">
        <f t="shared" si="790"/>
        <v>5.53042790667942E-2</v>
      </c>
      <c r="R557" s="13">
        <f t="shared" si="791"/>
        <v>7.6847986429351367E-2</v>
      </c>
      <c r="S557" s="13">
        <f t="shared" si="792"/>
        <v>4.5463367060678987E-2</v>
      </c>
      <c r="T557" s="13">
        <f t="shared" si="793"/>
        <v>7.0912886547367243E-2</v>
      </c>
      <c r="U557" s="13">
        <f t="shared" si="794"/>
        <v>8.3591485390698494E-2</v>
      </c>
      <c r="V557" s="13">
        <f t="shared" si="795"/>
        <v>7.0455526710972681E-3</v>
      </c>
      <c r="W557" s="13">
        <f t="shared" si="796"/>
        <v>2.0052430998111107E-2</v>
      </c>
      <c r="X557" s="13">
        <f t="shared" si="797"/>
        <v>2.5711857895309692E-2</v>
      </c>
      <c r="Y557" s="13">
        <f t="shared" si="798"/>
        <v>1.6484276557063672E-2</v>
      </c>
      <c r="Z557" s="13">
        <f t="shared" si="799"/>
        <v>3.2845635304738462E-2</v>
      </c>
      <c r="AA557" s="13">
        <f t="shared" si="800"/>
        <v>3.5727877479891833E-2</v>
      </c>
      <c r="AB557" s="13">
        <f t="shared" si="801"/>
        <v>1.9431519856064568E-2</v>
      </c>
      <c r="AC557" s="13">
        <f t="shared" si="802"/>
        <v>6.1417348303549179E-4</v>
      </c>
      <c r="AD557" s="13">
        <f t="shared" si="803"/>
        <v>5.4530137050747118E-3</v>
      </c>
      <c r="AE557" s="13">
        <f t="shared" si="804"/>
        <v>6.99202572991097E-3</v>
      </c>
      <c r="AF557" s="13">
        <f t="shared" si="805"/>
        <v>4.4826976835066696E-3</v>
      </c>
      <c r="AG557" s="13">
        <f t="shared" si="806"/>
        <v>1.9159519999813576E-3</v>
      </c>
      <c r="AH557" s="13">
        <f t="shared" si="807"/>
        <v>1.0528926736066991E-2</v>
      </c>
      <c r="AI557" s="13">
        <f t="shared" si="808"/>
        <v>1.145285213486767E-2</v>
      </c>
      <c r="AJ557" s="13">
        <f t="shared" si="809"/>
        <v>6.2289265236230434E-3</v>
      </c>
      <c r="AK557" s="13">
        <f t="shared" si="810"/>
        <v>2.2585073237533751E-3</v>
      </c>
      <c r="AL557" s="13">
        <f t="shared" si="811"/>
        <v>3.4264707726800513E-5</v>
      </c>
      <c r="AM557" s="13">
        <f t="shared" si="812"/>
        <v>1.186304382567227E-3</v>
      </c>
      <c r="AN557" s="13">
        <f t="shared" si="813"/>
        <v>1.5211168016498783E-3</v>
      </c>
      <c r="AO557" s="13">
        <f t="shared" si="814"/>
        <v>9.7521190946558577E-4</v>
      </c>
      <c r="AP557" s="13">
        <f t="shared" si="815"/>
        <v>4.1681579715288598E-4</v>
      </c>
      <c r="AQ557" s="13">
        <f t="shared" si="816"/>
        <v>1.336135821378061E-4</v>
      </c>
      <c r="AR557" s="13">
        <f t="shared" si="817"/>
        <v>2.7001042223098264E-3</v>
      </c>
      <c r="AS557" s="13">
        <f t="shared" si="818"/>
        <v>2.9370414651016673E-3</v>
      </c>
      <c r="AT557" s="13">
        <f t="shared" si="819"/>
        <v>1.5973851113693645E-3</v>
      </c>
      <c r="AU557" s="13">
        <f t="shared" si="820"/>
        <v>5.7918582908309771E-4</v>
      </c>
      <c r="AV557" s="13">
        <f t="shared" si="821"/>
        <v>1.575025124920114E-4</v>
      </c>
      <c r="AW557" s="13">
        <f t="shared" si="822"/>
        <v>1.3275182782146157E-6</v>
      </c>
      <c r="AX557" s="13">
        <f t="shared" si="823"/>
        <v>2.1506732549081428E-4</v>
      </c>
      <c r="AY557" s="13">
        <f t="shared" si="824"/>
        <v>2.757660909774493E-4</v>
      </c>
      <c r="AZ557" s="13">
        <f t="shared" si="825"/>
        <v>1.7679797886413696E-4</v>
      </c>
      <c r="BA557" s="13">
        <f t="shared" si="826"/>
        <v>7.5565310246936498E-5</v>
      </c>
      <c r="BB557" s="13">
        <f t="shared" si="827"/>
        <v>2.4223054539711904E-5</v>
      </c>
      <c r="BC557" s="13">
        <f t="shared" si="828"/>
        <v>6.2119125224674928E-6</v>
      </c>
      <c r="BD557" s="13">
        <f t="shared" si="829"/>
        <v>5.7702643030409998E-4</v>
      </c>
      <c r="BE557" s="13">
        <f t="shared" si="830"/>
        <v>6.2766116146914898E-4</v>
      </c>
      <c r="BF557" s="13">
        <f t="shared" si="831"/>
        <v>3.413695741884649E-4</v>
      </c>
      <c r="BG557" s="13">
        <f t="shared" si="832"/>
        <v>1.2377504863595286E-4</v>
      </c>
      <c r="BH557" s="13">
        <f t="shared" si="833"/>
        <v>3.3659112783967113E-5</v>
      </c>
      <c r="BI557" s="13">
        <f t="shared" si="834"/>
        <v>7.3225477082122398E-6</v>
      </c>
      <c r="BJ557" s="14">
        <f t="shared" si="835"/>
        <v>0.31400165005874037</v>
      </c>
      <c r="BK557" s="14">
        <f t="shared" si="836"/>
        <v>0.27729986915499577</v>
      </c>
      <c r="BL557" s="14">
        <f t="shared" si="837"/>
        <v>0.37561612780044051</v>
      </c>
      <c r="BM557" s="14">
        <f t="shared" si="838"/>
        <v>0.42191828446790747</v>
      </c>
      <c r="BN557" s="14">
        <f t="shared" si="839"/>
        <v>0.57757055927830847</v>
      </c>
    </row>
    <row r="558" spans="1:66" x14ac:dyDescent="0.25">
      <c r="A558" t="s">
        <v>154</v>
      </c>
      <c r="B558" t="s">
        <v>156</v>
      </c>
      <c r="C558" t="s">
        <v>171</v>
      </c>
      <c r="D558" t="s">
        <v>496</v>
      </c>
      <c r="E558" s="10">
        <f>VLOOKUP(A558,home!$A$2:$E$405,3,FALSE)</f>
        <v>1.3447</v>
      </c>
      <c r="F558" s="10">
        <f>VLOOKUP(B558,home!$B$2:$E$405,3,FALSE)</f>
        <v>1.3698999999999999</v>
      </c>
      <c r="G558" s="10">
        <f>VLOOKUP(C558,away!$B$2:$E$405,4,FALSE)</f>
        <v>0.93940000000000001</v>
      </c>
      <c r="H558" s="10">
        <f>VLOOKUP(A558,away!$A$2:$E$405,3,FALSE)</f>
        <v>1.05</v>
      </c>
      <c r="I558" s="10">
        <f>VLOOKUP(C558,away!$B$2:$E$405,3,FALSE)</f>
        <v>0.75190000000000001</v>
      </c>
      <c r="J558" s="10">
        <f>VLOOKUP(B558,home!$B$2:$E$405,4,FALSE)</f>
        <v>0.70179999999999998</v>
      </c>
      <c r="K558" s="12">
        <f t="shared" si="784"/>
        <v>1.730472995482</v>
      </c>
      <c r="L558" s="12">
        <f t="shared" si="785"/>
        <v>0.55406759100000003</v>
      </c>
      <c r="M558" s="13">
        <f t="shared" si="786"/>
        <v>0.10182082922809854</v>
      </c>
      <c r="N558" s="13">
        <f t="shared" si="787"/>
        <v>0.17619819535680886</v>
      </c>
      <c r="O558" s="13">
        <f t="shared" si="788"/>
        <v>5.6415621564034957E-2</v>
      </c>
      <c r="P558" s="13">
        <f t="shared" si="789"/>
        <v>9.762570963989449E-2</v>
      </c>
      <c r="Q558" s="13">
        <f t="shared" si="790"/>
        <v>0.15245310945880985</v>
      </c>
      <c r="R558" s="13">
        <f t="shared" si="791"/>
        <v>1.5629033767376246E-2</v>
      </c>
      <c r="S558" s="13">
        <f t="shared" si="792"/>
        <v>2.3400858289373629E-2</v>
      </c>
      <c r="T558" s="13">
        <f t="shared" si="793"/>
        <v>8.4469327098302099E-2</v>
      </c>
      <c r="U558" s="13">
        <f t="shared" si="794"/>
        <v>2.7045620879920903E-2</v>
      </c>
      <c r="V558" s="13">
        <f t="shared" si="795"/>
        <v>2.4929688464658344E-3</v>
      </c>
      <c r="W558" s="13">
        <f t="shared" si="796"/>
        <v>8.7938662998577319E-2</v>
      </c>
      <c r="X558" s="13">
        <f t="shared" si="797"/>
        <v>4.872396316338258E-2</v>
      </c>
      <c r="Y558" s="13">
        <f t="shared" si="798"/>
        <v>1.349818444695406E-2</v>
      </c>
      <c r="Z558" s="13">
        <f t="shared" si="799"/>
        <v>2.8865136963826038E-3</v>
      </c>
      <c r="AA558" s="13">
        <f t="shared" si="800"/>
        <v>4.9950340026790243E-3</v>
      </c>
      <c r="AB558" s="13">
        <f t="shared" si="801"/>
        <v>4.321885726575209E-3</v>
      </c>
      <c r="AC558" s="13">
        <f t="shared" si="802"/>
        <v>1.4939100292114734E-4</v>
      </c>
      <c r="AD558" s="13">
        <f t="shared" si="803"/>
        <v>3.8043870394457564E-2</v>
      </c>
      <c r="AE558" s="13">
        <f t="shared" si="804"/>
        <v>2.1078875621773324E-2</v>
      </c>
      <c r="AF558" s="13">
        <f t="shared" si="805"/>
        <v>5.8395609183722851E-3</v>
      </c>
      <c r="AG558" s="13">
        <f t="shared" si="806"/>
        <v>1.0785038168467599E-3</v>
      </c>
      <c r="AH558" s="13">
        <f t="shared" si="807"/>
        <v>3.9983092253580366E-4</v>
      </c>
      <c r="AI558" s="13">
        <f t="shared" si="808"/>
        <v>6.9189661420686365E-4</v>
      </c>
      <c r="AJ558" s="13">
        <f t="shared" si="809"/>
        <v>5.9865420327520256E-4</v>
      </c>
      <c r="AK558" s="13">
        <f t="shared" si="810"/>
        <v>3.4531831079984338E-4</v>
      </c>
      <c r="AL558" s="13">
        <f t="shared" si="811"/>
        <v>5.7294377916803844E-6</v>
      </c>
      <c r="AM558" s="13">
        <f t="shared" si="812"/>
        <v>1.3166778072245188E-2</v>
      </c>
      <c r="AN558" s="13">
        <f t="shared" si="813"/>
        <v>7.2952850077205164E-3</v>
      </c>
      <c r="AO558" s="13">
        <f t="shared" si="814"/>
        <v>2.0210404949430609E-3</v>
      </c>
      <c r="AP558" s="13">
        <f t="shared" si="815"/>
        <v>3.7326434611551645E-4</v>
      </c>
      <c r="AQ558" s="13">
        <f t="shared" si="816"/>
        <v>5.1703419264603602E-5</v>
      </c>
      <c r="AR558" s="13">
        <f t="shared" si="817"/>
        <v>4.4306671211344086E-5</v>
      </c>
      <c r="AS558" s="13">
        <f t="shared" si="818"/>
        <v>7.6671498050930682E-5</v>
      </c>
      <c r="AT558" s="13">
        <f t="shared" si="819"/>
        <v>6.6338978450143188E-5</v>
      </c>
      <c r="AU558" s="13">
        <f t="shared" si="820"/>
        <v>3.8265936918611718E-5</v>
      </c>
      <c r="AV558" s="13">
        <f t="shared" si="821"/>
        <v>1.6554542621118822E-5</v>
      </c>
      <c r="AW558" s="13">
        <f t="shared" si="822"/>
        <v>1.52593867987625E-7</v>
      </c>
      <c r="AX558" s="13">
        <f t="shared" si="823"/>
        <v>3.7974589819208086E-3</v>
      </c>
      <c r="AY558" s="13">
        <f t="shared" si="824"/>
        <v>2.1040489500341753E-3</v>
      </c>
      <c r="AZ558" s="13">
        <f t="shared" si="825"/>
        <v>5.8289266654575728E-4</v>
      </c>
      <c r="BA558" s="13">
        <f t="shared" si="826"/>
        <v>1.0765397852152467E-4</v>
      </c>
      <c r="BB558" s="13">
        <f t="shared" si="827"/>
        <v>1.4911895135246728E-5</v>
      </c>
      <c r="BC558" s="13">
        <f t="shared" si="828"/>
        <v>1.6524395629661554E-6</v>
      </c>
      <c r="BD558" s="13">
        <f t="shared" si="829"/>
        <v>4.0914817638830756E-6</v>
      </c>
      <c r="BE558" s="13">
        <f t="shared" si="830"/>
        <v>7.080198703906723E-6</v>
      </c>
      <c r="BF558" s="13">
        <f t="shared" si="831"/>
        <v>6.1260463298786215E-6</v>
      </c>
      <c r="BG558" s="13">
        <f t="shared" si="832"/>
        <v>3.5336525809755241E-6</v>
      </c>
      <c r="BH558" s="13">
        <f t="shared" si="833"/>
        <v>1.5287225916983543E-6</v>
      </c>
      <c r="BI558" s="13">
        <f t="shared" si="834"/>
        <v>5.2908263250345144E-7</v>
      </c>
      <c r="BJ558" s="14">
        <f t="shared" si="835"/>
        <v>0.65883894352629402</v>
      </c>
      <c r="BK558" s="14">
        <f t="shared" si="836"/>
        <v>0.22759953539457947</v>
      </c>
      <c r="BL558" s="14">
        <f t="shared" si="837"/>
        <v>0.11070792280325903</v>
      </c>
      <c r="BM558" s="14">
        <f t="shared" si="838"/>
        <v>0.39778652004932619</v>
      </c>
      <c r="BN558" s="14">
        <f t="shared" si="839"/>
        <v>0.60014249901502292</v>
      </c>
    </row>
    <row r="559" spans="1:66" x14ac:dyDescent="0.25">
      <c r="A559" t="s">
        <v>154</v>
      </c>
      <c r="B559" t="s">
        <v>162</v>
      </c>
      <c r="C559" t="s">
        <v>157</v>
      </c>
      <c r="D559" t="s">
        <v>496</v>
      </c>
      <c r="E559" s="10">
        <f>VLOOKUP(A559,home!$A$2:$E$405,3,FALSE)</f>
        <v>1.3447</v>
      </c>
      <c r="F559" s="10">
        <f>VLOOKUP(B559,home!$B$2:$E$405,3,FALSE)</f>
        <v>0.62619999999999998</v>
      </c>
      <c r="G559" s="10">
        <f>VLOOKUP(C559,away!$B$2:$E$405,4,FALSE)</f>
        <v>0.82189999999999996</v>
      </c>
      <c r="H559" s="10">
        <f>VLOOKUP(A559,away!$A$2:$E$405,3,FALSE)</f>
        <v>1.05</v>
      </c>
      <c r="I559" s="10">
        <f>VLOOKUP(C559,away!$B$2:$E$405,3,FALSE)</f>
        <v>1.4035</v>
      </c>
      <c r="J559" s="10">
        <f>VLOOKUP(B559,home!$B$2:$E$405,4,FALSE)</f>
        <v>1.1529</v>
      </c>
      <c r="K559" s="12">
        <f t="shared" si="784"/>
        <v>0.69208183196599993</v>
      </c>
      <c r="L559" s="12">
        <f t="shared" si="785"/>
        <v>1.6989999075000002</v>
      </c>
      <c r="M559" s="13">
        <f t="shared" si="786"/>
        <v>9.153061802357966E-2</v>
      </c>
      <c r="N559" s="13">
        <f t="shared" si="787"/>
        <v>6.3346677802739171E-2</v>
      </c>
      <c r="O559" s="13">
        <f t="shared" si="788"/>
        <v>0.15551051155547968</v>
      </c>
      <c r="P559" s="13">
        <f t="shared" si="789"/>
        <v>0.10762599972728615</v>
      </c>
      <c r="Q559" s="13">
        <f t="shared" si="790"/>
        <v>2.1920542411339835E-2</v>
      </c>
      <c r="R559" s="13">
        <f t="shared" si="791"/>
        <v>0.13210617237401887</v>
      </c>
      <c r="S559" s="13">
        <f t="shared" si="792"/>
        <v>3.163792637758045E-2</v>
      </c>
      <c r="T559" s="13">
        <f t="shared" si="793"/>
        <v>3.7242999529216204E-2</v>
      </c>
      <c r="U559" s="13">
        <f t="shared" si="794"/>
        <v>9.1428281790627133E-2</v>
      </c>
      <c r="V559" s="13">
        <f t="shared" si="795"/>
        <v>4.1334844244968957E-3</v>
      </c>
      <c r="W559" s="13">
        <f t="shared" si="796"/>
        <v>5.0569363832428226E-3</v>
      </c>
      <c r="X559" s="13">
        <f t="shared" si="797"/>
        <v>8.5917344473629403E-3</v>
      </c>
      <c r="Y559" s="13">
        <f t="shared" si="798"/>
        <v>7.2986780156671024E-3</v>
      </c>
      <c r="Z559" s="13">
        <f t="shared" si="799"/>
        <v>7.4816124881212351E-2</v>
      </c>
      <c r="AA559" s="13">
        <f t="shared" si="800"/>
        <v>5.1778880768386465E-2</v>
      </c>
      <c r="AB559" s="13">
        <f t="shared" si="801"/>
        <v>1.7917611329666995E-2</v>
      </c>
      <c r="AC559" s="13">
        <f t="shared" si="802"/>
        <v>3.0377157061602024E-4</v>
      </c>
      <c r="AD559" s="13">
        <f t="shared" si="803"/>
        <v>8.7495344906255248E-4</v>
      </c>
      <c r="AE559" s="13">
        <f t="shared" si="804"/>
        <v>1.4865458290240828E-3</v>
      </c>
      <c r="AF559" s="13">
        <f t="shared" si="805"/>
        <v>1.2628206130032142E-3</v>
      </c>
      <c r="AG559" s="13">
        <f t="shared" si="806"/>
        <v>7.1517736822718453E-4</v>
      </c>
      <c r="AH559" s="13">
        <f t="shared" si="807"/>
        <v>3.1778147313172085E-2</v>
      </c>
      <c r="AI559" s="13">
        <f t="shared" si="808"/>
        <v>2.1993078408985553E-2</v>
      </c>
      <c r="AJ559" s="13">
        <f t="shared" si="809"/>
        <v>7.6105049979313007E-3</v>
      </c>
      <c r="AK559" s="13">
        <f t="shared" si="810"/>
        <v>1.7556974137182305E-3</v>
      </c>
      <c r="AL559" s="13">
        <f t="shared" si="811"/>
        <v>1.4287555216924108E-5</v>
      </c>
      <c r="AM559" s="13">
        <f t="shared" si="812"/>
        <v>1.2110787718243638E-4</v>
      </c>
      <c r="AN559" s="13">
        <f t="shared" si="813"/>
        <v>2.0576227213048076E-4</v>
      </c>
      <c r="AO559" s="13">
        <f t="shared" si="814"/>
        <v>1.747950406583384E-4</v>
      </c>
      <c r="AP559" s="13">
        <f t="shared" si="815"/>
        <v>9.8992252636658531E-5</v>
      </c>
      <c r="AQ559" s="13">
        <f t="shared" si="816"/>
        <v>4.2046957018224905E-5</v>
      </c>
      <c r="AR559" s="13">
        <f t="shared" si="817"/>
        <v>1.0798213869120143E-2</v>
      </c>
      <c r="AS559" s="13">
        <f t="shared" si="818"/>
        <v>7.4732476365013348E-3</v>
      </c>
      <c r="AT559" s="13">
        <f t="shared" si="819"/>
        <v>2.5860494575027115E-3</v>
      </c>
      <c r="AU559" s="13">
        <f t="shared" si="820"/>
        <v>5.9658594870105224E-4</v>
      </c>
      <c r="AV559" s="13">
        <f t="shared" si="821"/>
        <v>1.0322157407554956E-4</v>
      </c>
      <c r="AW559" s="13">
        <f t="shared" si="822"/>
        <v>4.6666606913865995E-7</v>
      </c>
      <c r="AX559" s="13">
        <f t="shared" si="823"/>
        <v>1.3969426917655637E-5</v>
      </c>
      <c r="AY559" s="13">
        <f t="shared" si="824"/>
        <v>2.373405504092494E-5</v>
      </c>
      <c r="AZ559" s="13">
        <f t="shared" si="825"/>
        <v>2.0162078659565699E-5</v>
      </c>
      <c r="BA559" s="13">
        <f t="shared" si="826"/>
        <v>1.1418456592536612E-5</v>
      </c>
      <c r="BB559" s="13">
        <f t="shared" si="827"/>
        <v>4.8499891736281213E-6</v>
      </c>
      <c r="BC559" s="13">
        <f t="shared" si="828"/>
        <v>1.6480262314740347E-6</v>
      </c>
      <c r="BD559" s="13">
        <f t="shared" si="829"/>
        <v>3.0576940608000578E-3</v>
      </c>
      <c r="BE559" s="13">
        <f t="shared" si="830"/>
        <v>2.116174507190061E-3</v>
      </c>
      <c r="BF559" s="13">
        <f t="shared" si="831"/>
        <v>7.3228296484792227E-4</v>
      </c>
      <c r="BG559" s="13">
        <f t="shared" si="832"/>
        <v>1.689332452764813E-4</v>
      </c>
      <c r="BH559" s="13">
        <f t="shared" si="833"/>
        <v>2.9228907467727192E-5</v>
      </c>
      <c r="BI559" s="13">
        <f t="shared" si="834"/>
        <v>4.0457591653258683E-6</v>
      </c>
      <c r="BJ559" s="14">
        <f t="shared" si="835"/>
        <v>0.14851555228112701</v>
      </c>
      <c r="BK559" s="14">
        <f t="shared" si="836"/>
        <v>0.235269821733817</v>
      </c>
      <c r="BL559" s="14">
        <f t="shared" si="837"/>
        <v>0.53954456388263461</v>
      </c>
      <c r="BM559" s="14">
        <f t="shared" si="838"/>
        <v>0.42608227349537586</v>
      </c>
      <c r="BN559" s="14">
        <f t="shared" si="839"/>
        <v>0.57204052189444332</v>
      </c>
    </row>
    <row r="560" spans="1:66" x14ac:dyDescent="0.25">
      <c r="A560" t="s">
        <v>154</v>
      </c>
      <c r="B560" t="s">
        <v>170</v>
      </c>
      <c r="C560" t="s">
        <v>161</v>
      </c>
      <c r="D560" t="s">
        <v>496</v>
      </c>
      <c r="E560" s="10">
        <f>VLOOKUP(A560,home!$A$2:$E$405,3,FALSE)</f>
        <v>1.3447</v>
      </c>
      <c r="F560" s="10">
        <f>VLOOKUP(B560,home!$B$2:$E$405,3,FALSE)</f>
        <v>1.0959000000000001</v>
      </c>
      <c r="G560" s="10">
        <f>VLOOKUP(C560,away!$B$2:$E$405,4,FALSE)</f>
        <v>1.0959000000000001</v>
      </c>
      <c r="H560" s="10">
        <f>VLOOKUP(A560,away!$A$2:$E$405,3,FALSE)</f>
        <v>1.05</v>
      </c>
      <c r="I560" s="10">
        <f>VLOOKUP(C560,away!$B$2:$E$405,3,FALSE)</f>
        <v>0.95240000000000002</v>
      </c>
      <c r="J560" s="10">
        <f>VLOOKUP(B560,home!$B$2:$E$405,4,FALSE)</f>
        <v>1.4035</v>
      </c>
      <c r="K560" s="12">
        <f t="shared" si="784"/>
        <v>1.6149804104070002</v>
      </c>
      <c r="L560" s="12">
        <f t="shared" si="785"/>
        <v>1.4035280700000001</v>
      </c>
      <c r="M560" s="13">
        <f t="shared" si="786"/>
        <v>4.8874060644704134E-2</v>
      </c>
      <c r="N560" s="13">
        <f t="shared" si="787"/>
        <v>7.8930650518240913E-2</v>
      </c>
      <c r="O560" s="13">
        <f t="shared" si="788"/>
        <v>6.8596116009724567E-2</v>
      </c>
      <c r="P560" s="13">
        <f t="shared" si="789"/>
        <v>0.11078138358571119</v>
      </c>
      <c r="Q560" s="13">
        <f t="shared" si="790"/>
        <v>6.3735727183820118E-2</v>
      </c>
      <c r="R560" s="13">
        <f t="shared" si="791"/>
        <v>4.8138287156312416E-2</v>
      </c>
      <c r="S560" s="13">
        <f t="shared" si="792"/>
        <v>6.277621905810632E-2</v>
      </c>
      <c r="T560" s="13">
        <f t="shared" si="793"/>
        <v>8.94548821643536E-2</v>
      </c>
      <c r="U560" s="13">
        <f t="shared" si="794"/>
        <v>7.7742390747991455E-2</v>
      </c>
      <c r="V560" s="13">
        <f t="shared" si="795"/>
        <v>1.5810332633620697E-2</v>
      </c>
      <c r="W560" s="13">
        <f t="shared" si="796"/>
        <v>3.4310650281638135E-2</v>
      </c>
      <c r="X560" s="13">
        <f t="shared" si="797"/>
        <v>4.8155960770232535E-2</v>
      </c>
      <c r="Y560" s="13">
        <f t="shared" si="798"/>
        <v>3.37941213394201E-2</v>
      </c>
      <c r="Z560" s="13">
        <f t="shared" si="799"/>
        <v>2.2521145755201647E-2</v>
      </c>
      <c r="AA560" s="13">
        <f t="shared" si="800"/>
        <v>3.6371209214571425E-2</v>
      </c>
      <c r="AB560" s="13">
        <f t="shared" si="801"/>
        <v>2.9369395192173717E-2</v>
      </c>
      <c r="AC560" s="13">
        <f t="shared" si="802"/>
        <v>2.2398007514091867E-3</v>
      </c>
      <c r="AD560" s="13">
        <f t="shared" si="803"/>
        <v>1.385275701829276E-2</v>
      </c>
      <c r="AE560" s="13">
        <f t="shared" si="804"/>
        <v>1.9442733322063397E-2</v>
      </c>
      <c r="AF560" s="13">
        <f t="shared" si="805"/>
        <v>1.3644210987520165E-2</v>
      </c>
      <c r="AG560" s="13">
        <f t="shared" si="806"/>
        <v>6.3833443713289884E-3</v>
      </c>
      <c r="AH560" s="13">
        <f t="shared" si="807"/>
        <v>7.9022650589967228E-3</v>
      </c>
      <c r="AI560" s="13">
        <f t="shared" si="808"/>
        <v>1.2762003268123425E-2</v>
      </c>
      <c r="AJ560" s="13">
        <f t="shared" si="809"/>
        <v>1.0305192637784724E-2</v>
      </c>
      <c r="AK560" s="13">
        <f t="shared" si="810"/>
        <v>5.5475614118309239E-3</v>
      </c>
      <c r="AL560" s="13">
        <f t="shared" si="811"/>
        <v>2.0307559709533703E-4</v>
      </c>
      <c r="AM560" s="13">
        <f t="shared" si="812"/>
        <v>4.4743862429341766E-3</v>
      </c>
      <c r="AN560" s="13">
        <f t="shared" si="813"/>
        <v>6.2799266879799576E-3</v>
      </c>
      <c r="AO560" s="13">
        <f t="shared" si="814"/>
        <v>4.407026692061001E-3</v>
      </c>
      <c r="AP560" s="13">
        <f t="shared" si="815"/>
        <v>2.06179522251562E-3</v>
      </c>
      <c r="AQ560" s="13">
        <f t="shared" si="816"/>
        <v>7.2344686734814284E-4</v>
      </c>
      <c r="AR560" s="13">
        <f t="shared" si="817"/>
        <v>2.2182101653764213E-3</v>
      </c>
      <c r="AS560" s="13">
        <f t="shared" si="818"/>
        <v>3.5823659632485934E-3</v>
      </c>
      <c r="AT560" s="13">
        <f t="shared" si="819"/>
        <v>2.8927254267776411E-3</v>
      </c>
      <c r="AU560" s="13">
        <f t="shared" si="820"/>
        <v>1.5572316323107067E-3</v>
      </c>
      <c r="AV560" s="13">
        <f t="shared" si="821"/>
        <v>6.2872464516197722E-4</v>
      </c>
      <c r="AW560" s="13">
        <f t="shared" si="822"/>
        <v>1.2786262011401791E-5</v>
      </c>
      <c r="AX560" s="13">
        <f t="shared" si="823"/>
        <v>1.2043410218222118E-3</v>
      </c>
      <c r="AY560" s="13">
        <f t="shared" si="824"/>
        <v>1.690326429979957E-3</v>
      </c>
      <c r="AZ560" s="13">
        <f t="shared" si="825"/>
        <v>1.1862102959698797E-3</v>
      </c>
      <c r="BA560" s="13">
        <f t="shared" si="826"/>
        <v>5.5495981577224462E-4</v>
      </c>
      <c r="BB560" s="13">
        <f t="shared" si="827"/>
        <v>1.9472541978959369E-4</v>
      </c>
      <c r="BC560" s="13">
        <f t="shared" si="828"/>
        <v>5.4660518523445659E-5</v>
      </c>
      <c r="BD560" s="13">
        <f t="shared" si="829"/>
        <v>5.1888670537752373E-4</v>
      </c>
      <c r="BE560" s="13">
        <f t="shared" si="830"/>
        <v>8.3799186440532949E-4</v>
      </c>
      <c r="BF560" s="13">
        <f t="shared" si="831"/>
        <v>6.7667022254752325E-4</v>
      </c>
      <c r="BG560" s="13">
        <f t="shared" si="832"/>
        <v>3.6426971790666507E-4</v>
      </c>
      <c r="BH560" s="13">
        <f t="shared" si="833"/>
        <v>1.4707211463093711E-4</v>
      </c>
      <c r="BI560" s="13">
        <f t="shared" si="834"/>
        <v>4.7503716809219216E-5</v>
      </c>
      <c r="BJ560" s="14">
        <f t="shared" si="835"/>
        <v>0.42453684317160695</v>
      </c>
      <c r="BK560" s="14">
        <f t="shared" si="836"/>
        <v>0.24237519870062685</v>
      </c>
      <c r="BL560" s="14">
        <f t="shared" si="837"/>
        <v>0.31020607287206198</v>
      </c>
      <c r="BM560" s="14">
        <f t="shared" si="838"/>
        <v>0.57890549523301515</v>
      </c>
      <c r="BN560" s="14">
        <f t="shared" si="839"/>
        <v>0.41905622509851337</v>
      </c>
    </row>
    <row r="561" spans="1:66" x14ac:dyDescent="0.25">
      <c r="A561" t="s">
        <v>154</v>
      </c>
      <c r="B561" t="s">
        <v>166</v>
      </c>
      <c r="C561" t="s">
        <v>169</v>
      </c>
      <c r="D561" t="s">
        <v>496</v>
      </c>
      <c r="E561" s="10">
        <f>VLOOKUP(A561,home!$A$2:$E$405,3,FALSE)</f>
        <v>1.3447</v>
      </c>
      <c r="F561" s="10">
        <f>VLOOKUP(B561,home!$B$2:$E$405,3,FALSE)</f>
        <v>0.66539999999999999</v>
      </c>
      <c r="G561" s="10">
        <f>VLOOKUP(C561,away!$B$2:$E$405,4,FALSE)</f>
        <v>0.78280000000000005</v>
      </c>
      <c r="H561" s="10">
        <f>VLOOKUP(A561,away!$A$2:$E$405,3,FALSE)</f>
        <v>1.05</v>
      </c>
      <c r="I561" s="10">
        <f>VLOOKUP(C561,away!$B$2:$E$405,3,FALSE)</f>
        <v>1.1028</v>
      </c>
      <c r="J561" s="10">
        <f>VLOOKUP(B561,home!$B$2:$E$405,4,FALSE)</f>
        <v>1.2531000000000001</v>
      </c>
      <c r="K561" s="12">
        <f t="shared" si="784"/>
        <v>0.70042077386400003</v>
      </c>
      <c r="L561" s="12">
        <f t="shared" si="785"/>
        <v>1.451014614</v>
      </c>
      <c r="M561" s="13">
        <f t="shared" si="786"/>
        <v>0.11631707776807346</v>
      </c>
      <c r="N561" s="13">
        <f t="shared" si="787"/>
        <v>8.1470897623913074E-2</v>
      </c>
      <c r="O561" s="13">
        <f t="shared" si="788"/>
        <v>0.16877777969924909</v>
      </c>
      <c r="P561" s="13">
        <f t="shared" si="789"/>
        <v>0.11821546306799574</v>
      </c>
      <c r="Q561" s="13">
        <f t="shared" si="790"/>
        <v>2.8531954580567953E-2</v>
      </c>
      <c r="R561" s="13">
        <f t="shared" si="791"/>
        <v>0.1224495124310415</v>
      </c>
      <c r="S561" s="13">
        <f t="shared" si="792"/>
        <v>3.0036207873631086E-2</v>
      </c>
      <c r="T561" s="13">
        <f t="shared" si="793"/>
        <v>4.1400283062388341E-2</v>
      </c>
      <c r="U561" s="13">
        <f t="shared" si="794"/>
        <v>8.576618225621957E-2</v>
      </c>
      <c r="V561" s="13">
        <f t="shared" si="795"/>
        <v>3.3918246865671095E-3</v>
      </c>
      <c r="W561" s="13">
        <f t="shared" si="796"/>
        <v>6.6614579023913031E-3</v>
      </c>
      <c r="X561" s="13">
        <f t="shared" si="797"/>
        <v>9.6658727669155665E-3</v>
      </c>
      <c r="Y561" s="13">
        <f t="shared" si="798"/>
        <v>7.0126613209295528E-3</v>
      </c>
      <c r="Z561" s="13">
        <f t="shared" si="799"/>
        <v>5.9225344004871977E-2</v>
      </c>
      <c r="AA561" s="13">
        <f t="shared" si="800"/>
        <v>4.1482661280254046E-2</v>
      </c>
      <c r="AB561" s="13">
        <f t="shared" si="801"/>
        <v>1.4527658857926862E-2</v>
      </c>
      <c r="AC561" s="13">
        <f t="shared" si="802"/>
        <v>2.1544886919328977E-4</v>
      </c>
      <c r="AD561" s="13">
        <f t="shared" si="803"/>
        <v>1.1664558747638434E-3</v>
      </c>
      <c r="AE561" s="13">
        <f t="shared" si="804"/>
        <v>1.6925445208684905E-3</v>
      </c>
      <c r="AF561" s="13">
        <f t="shared" si="805"/>
        <v>1.2279534173129042E-3</v>
      </c>
      <c r="AG561" s="13">
        <f t="shared" si="806"/>
        <v>5.9392611794408835E-4</v>
      </c>
      <c r="AH561" s="13">
        <f t="shared" si="807"/>
        <v>2.1484209917561611E-2</v>
      </c>
      <c r="AI561" s="13">
        <f t="shared" si="808"/>
        <v>1.5047986936315127E-2</v>
      </c>
      <c r="AJ561" s="13">
        <f t="shared" si="809"/>
        <v>5.2699613275146015E-3</v>
      </c>
      <c r="AK561" s="13">
        <f t="shared" si="810"/>
        <v>1.2303967970837102E-3</v>
      </c>
      <c r="AL561" s="13">
        <f t="shared" si="811"/>
        <v>8.7586065014269496E-6</v>
      </c>
      <c r="AM561" s="13">
        <f t="shared" si="812"/>
        <v>1.6340198529606013E-4</v>
      </c>
      <c r="AN561" s="13">
        <f t="shared" si="813"/>
        <v>2.3709866862119637E-4</v>
      </c>
      <c r="AO561" s="13">
        <f t="shared" si="814"/>
        <v>1.7201681656464962E-4</v>
      </c>
      <c r="AP561" s="13">
        <f t="shared" si="815"/>
        <v>8.3199638229687986E-5</v>
      </c>
      <c r="AQ561" s="13">
        <f t="shared" si="816"/>
        <v>3.018097273769756E-5</v>
      </c>
      <c r="AR561" s="13">
        <f t="shared" si="817"/>
        <v>6.2347805121251267E-3</v>
      </c>
      <c r="AS561" s="13">
        <f t="shared" si="818"/>
        <v>4.366969791174867E-3</v>
      </c>
      <c r="AT561" s="13">
        <f t="shared" si="819"/>
        <v>1.5293581802877053E-3</v>
      </c>
      <c r="AU561" s="13">
        <f t="shared" si="820"/>
        <v>3.570647467174512E-4</v>
      </c>
      <c r="AV561" s="13">
        <f t="shared" si="821"/>
        <v>6.2523891553847565E-5</v>
      </c>
      <c r="AW561" s="13">
        <f t="shared" si="822"/>
        <v>2.4726538280442856E-7</v>
      </c>
      <c r="AX561" s="13">
        <f t="shared" si="823"/>
        <v>1.9075024165330059E-5</v>
      </c>
      <c r="AY561" s="13">
        <f t="shared" si="824"/>
        <v>2.7678138826297068E-5</v>
      </c>
      <c r="AZ561" s="13">
        <f t="shared" si="825"/>
        <v>2.0080691962638929E-5</v>
      </c>
      <c r="BA561" s="13">
        <f t="shared" si="826"/>
        <v>9.7124591656738136E-6</v>
      </c>
      <c r="BB561" s="13">
        <f t="shared" si="827"/>
        <v>3.523230046817734E-6</v>
      </c>
      <c r="BC561" s="13">
        <f t="shared" si="828"/>
        <v>1.0224516572832872E-6</v>
      </c>
      <c r="BD561" s="13">
        <f t="shared" si="829"/>
        <v>1.5077929396959961E-3</v>
      </c>
      <c r="BE561" s="13">
        <f t="shared" si="830"/>
        <v>1.0560894976485451E-3</v>
      </c>
      <c r="BF561" s="13">
        <f t="shared" si="831"/>
        <v>3.6985351160631841E-4</v>
      </c>
      <c r="BG561" s="13">
        <f t="shared" si="832"/>
        <v>8.6351027605205164E-5</v>
      </c>
      <c r="BH561" s="13">
        <f t="shared" si="833"/>
        <v>1.5120513394797353E-5</v>
      </c>
      <c r="BI561" s="13">
        <f t="shared" si="834"/>
        <v>2.118144338640989E-6</v>
      </c>
      <c r="BJ561" s="14">
        <f t="shared" si="835"/>
        <v>0.18019099726526849</v>
      </c>
      <c r="BK561" s="14">
        <f t="shared" si="836"/>
        <v>0.26821245901078838</v>
      </c>
      <c r="BL561" s="14">
        <f t="shared" si="837"/>
        <v>0.49162437225931466</v>
      </c>
      <c r="BM561" s="14">
        <f t="shared" si="838"/>
        <v>0.36346305649595911</v>
      </c>
      <c r="BN561" s="14">
        <f t="shared" si="839"/>
        <v>0.63576268517084078</v>
      </c>
    </row>
    <row r="562" spans="1:66" x14ac:dyDescent="0.25">
      <c r="A562" t="s">
        <v>154</v>
      </c>
      <c r="B562" t="s">
        <v>174</v>
      </c>
      <c r="C562" t="s">
        <v>165</v>
      </c>
      <c r="D562" t="s">
        <v>496</v>
      </c>
      <c r="E562" s="10">
        <f>VLOOKUP(A562,home!$A$2:$E$405,3,FALSE)</f>
        <v>1.3447</v>
      </c>
      <c r="F562" s="10">
        <f>VLOOKUP(B562,home!$B$2:$E$405,3,FALSE)</f>
        <v>1.2133</v>
      </c>
      <c r="G562" s="10">
        <f>VLOOKUP(C562,away!$B$2:$E$405,4,FALSE)</f>
        <v>1.4481999999999999</v>
      </c>
      <c r="H562" s="10">
        <f>VLOOKUP(A562,away!$A$2:$E$405,3,FALSE)</f>
        <v>1.05</v>
      </c>
      <c r="I562" s="10">
        <f>VLOOKUP(C562,away!$B$2:$E$405,3,FALSE)</f>
        <v>1.0024999999999999</v>
      </c>
      <c r="J562" s="10">
        <f>VLOOKUP(B562,home!$B$2:$E$405,4,FALSE)</f>
        <v>0.90229999999999999</v>
      </c>
      <c r="K562" s="12">
        <f t="shared" si="784"/>
        <v>2.3627737953820001</v>
      </c>
      <c r="L562" s="12">
        <f t="shared" si="785"/>
        <v>0.94978353749999989</v>
      </c>
      <c r="M562" s="13">
        <f t="shared" si="786"/>
        <v>3.6422909047154464E-2</v>
      </c>
      <c r="N562" s="13">
        <f t="shared" si="787"/>
        <v>8.6059095048198531E-2</v>
      </c>
      <c r="O562" s="13">
        <f t="shared" si="788"/>
        <v>3.4593879400847113E-2</v>
      </c>
      <c r="P562" s="13">
        <f t="shared" si="789"/>
        <v>8.1737511728926723E-2</v>
      </c>
      <c r="Q562" s="13">
        <f t="shared" si="790"/>
        <v>0.1016690873170862</v>
      </c>
      <c r="R562" s="13">
        <f t="shared" si="791"/>
        <v>1.6428348576592474E-2</v>
      </c>
      <c r="S562" s="13">
        <f t="shared" si="792"/>
        <v>4.5857270866166512E-2</v>
      </c>
      <c r="T562" s="13">
        <f t="shared" si="793"/>
        <v>9.6563625406418496E-2</v>
      </c>
      <c r="U562" s="13">
        <f t="shared" si="794"/>
        <v>3.8816471518173877E-2</v>
      </c>
      <c r="V562" s="13">
        <f t="shared" si="795"/>
        <v>1.1434376249382615E-2</v>
      </c>
      <c r="W562" s="13">
        <f t="shared" si="796"/>
        <v>8.0073685104405226E-2</v>
      </c>
      <c r="X562" s="13">
        <f t="shared" si="797"/>
        <v>7.6052667899123044E-2</v>
      </c>
      <c r="Y562" s="13">
        <f t="shared" si="798"/>
        <v>3.6116785976770885E-2</v>
      </c>
      <c r="Z562" s="13">
        <f t="shared" si="799"/>
        <v>5.2011250087863631E-3</v>
      </c>
      <c r="AA562" s="13">
        <f t="shared" si="800"/>
        <v>1.2289081877266394E-2</v>
      </c>
      <c r="AB562" s="13">
        <f t="shared" si="801"/>
        <v>1.451816031445444E-2</v>
      </c>
      <c r="AC562" s="13">
        <f t="shared" si="802"/>
        <v>1.6037596379020714E-3</v>
      </c>
      <c r="AD562" s="13">
        <f t="shared" si="803"/>
        <v>4.729900121608966E-2</v>
      </c>
      <c r="AE562" s="13">
        <f t="shared" si="804"/>
        <v>4.4923812695234433E-2</v>
      </c>
      <c r="AF562" s="13">
        <f t="shared" si="805"/>
        <v>2.1333948869833582E-2</v>
      </c>
      <c r="AG562" s="13">
        <f t="shared" si="806"/>
        <v>6.7542111421448892E-3</v>
      </c>
      <c r="AH562" s="13">
        <f t="shared" si="807"/>
        <v>1.2349857274562073E-3</v>
      </c>
      <c r="AI562" s="13">
        <f t="shared" si="808"/>
        <v>2.917991914504303E-3</v>
      </c>
      <c r="AJ562" s="13">
        <f t="shared" si="809"/>
        <v>3.4472774153636613E-3</v>
      </c>
      <c r="AK562" s="13">
        <f t="shared" si="810"/>
        <v>2.7150455808111493E-3</v>
      </c>
      <c r="AL562" s="13">
        <f t="shared" si="811"/>
        <v>1.4396139752998786E-4</v>
      </c>
      <c r="AM562" s="13">
        <f t="shared" si="812"/>
        <v>2.23513681242236E-2</v>
      </c>
      <c r="AN562" s="13">
        <f t="shared" si="813"/>
        <v>2.1228961484989827E-2</v>
      </c>
      <c r="AO562" s="13">
        <f t="shared" si="814"/>
        <v>1.0081459068332443E-2</v>
      </c>
      <c r="AP562" s="13">
        <f t="shared" si="815"/>
        <v>3.1917346190274143E-3</v>
      </c>
      <c r="AQ562" s="13">
        <f t="shared" si="816"/>
        <v>7.5786424930526775E-4</v>
      </c>
      <c r="AR562" s="13">
        <f t="shared" si="817"/>
        <v>2.3459382259707353E-4</v>
      </c>
      <c r="AS562" s="13">
        <f t="shared" si="818"/>
        <v>5.5429213659085902E-4</v>
      </c>
      <c r="AT562" s="13">
        <f t="shared" si="819"/>
        <v>6.5483346766159116E-4</v>
      </c>
      <c r="AU562" s="13">
        <f t="shared" si="820"/>
        <v>5.157411192433113E-4</v>
      </c>
      <c r="AV562" s="13">
        <f t="shared" si="821"/>
        <v>3.046449004372698E-4</v>
      </c>
      <c r="AW562" s="13">
        <f t="shared" si="822"/>
        <v>8.9740882615373906E-6</v>
      </c>
      <c r="AX562" s="13">
        <f t="shared" si="823"/>
        <v>8.8018711491420123E-3</v>
      </c>
      <c r="AY562" s="13">
        <f t="shared" si="824"/>
        <v>8.3598723166512894E-3</v>
      </c>
      <c r="AZ562" s="13">
        <f t="shared" si="825"/>
        <v>3.9700345509786896E-3</v>
      </c>
      <c r="BA562" s="13">
        <f t="shared" si="826"/>
        <v>1.2568911532752547E-3</v>
      </c>
      <c r="BB562" s="13">
        <f t="shared" si="827"/>
        <v>2.9844363145255644E-4</v>
      </c>
      <c r="BC562" s="13">
        <f t="shared" si="828"/>
        <v>5.6691369605071073E-5</v>
      </c>
      <c r="BD562" s="13">
        <f t="shared" si="829"/>
        <v>3.7135558450315962E-5</v>
      </c>
      <c r="BE562" s="13">
        <f t="shared" si="830"/>
        <v>8.7742924383283149E-5</v>
      </c>
      <c r="BF562" s="13">
        <f t="shared" si="831"/>
        <v>1.0365834123150291E-4</v>
      </c>
      <c r="BG562" s="13">
        <f t="shared" si="832"/>
        <v>8.1640404111520191E-5</v>
      </c>
      <c r="BH562" s="13">
        <f t="shared" si="833"/>
        <v>4.8224451869774194E-5</v>
      </c>
      <c r="BI562" s="13">
        <f t="shared" si="834"/>
        <v>2.2788694234912588E-5</v>
      </c>
      <c r="BJ562" s="14">
        <f t="shared" si="835"/>
        <v>0.67720111239228831</v>
      </c>
      <c r="BK562" s="14">
        <f t="shared" si="836"/>
        <v>0.18555966124371365</v>
      </c>
      <c r="BL562" s="14">
        <f t="shared" si="837"/>
        <v>0.12960653814628106</v>
      </c>
      <c r="BM562" s="14">
        <f t="shared" si="838"/>
        <v>0.63230670744387407</v>
      </c>
      <c r="BN562" s="14">
        <f t="shared" si="839"/>
        <v>0.3569108311188055</v>
      </c>
    </row>
    <row r="563" spans="1:66" x14ac:dyDescent="0.25">
      <c r="A563" t="s">
        <v>154</v>
      </c>
      <c r="B563" t="s">
        <v>172</v>
      </c>
      <c r="C563" t="s">
        <v>173</v>
      </c>
      <c r="D563" t="s">
        <v>496</v>
      </c>
      <c r="E563" s="10">
        <f>VLOOKUP(A563,home!$A$2:$E$405,3,FALSE)</f>
        <v>1.3447</v>
      </c>
      <c r="F563" s="10">
        <f>VLOOKUP(B563,home!$B$2:$E$405,3,FALSE)</f>
        <v>1.0176000000000001</v>
      </c>
      <c r="G563" s="10">
        <f>VLOOKUP(C563,away!$B$2:$E$405,4,FALSE)</f>
        <v>1.409</v>
      </c>
      <c r="H563" s="10">
        <f>VLOOKUP(A563,away!$A$2:$E$405,3,FALSE)</f>
        <v>1.05</v>
      </c>
      <c r="I563" s="10">
        <f>VLOOKUP(C563,away!$B$2:$E$405,3,FALSE)</f>
        <v>1.3032999999999999</v>
      </c>
      <c r="J563" s="10">
        <f>VLOOKUP(B563,home!$B$2:$E$405,4,FALSE)</f>
        <v>0.95240000000000002</v>
      </c>
      <c r="K563" s="12">
        <f t="shared" si="784"/>
        <v>1.9280287084800001</v>
      </c>
      <c r="L563" s="12">
        <f t="shared" si="785"/>
        <v>1.3033260660000001</v>
      </c>
      <c r="M563" s="13">
        <f t="shared" si="786"/>
        <v>3.9503943584350748E-2</v>
      </c>
      <c r="N563" s="13">
        <f t="shared" si="787"/>
        <v>7.6164737328802551E-2</v>
      </c>
      <c r="O563" s="13">
        <f t="shared" si="788"/>
        <v>5.1486519383277814E-2</v>
      </c>
      <c r="P563" s="13">
        <f t="shared" si="789"/>
        <v>9.92674874706716E-2</v>
      </c>
      <c r="Q563" s="13">
        <f t="shared" si="790"/>
        <v>7.3423900071884832E-2</v>
      </c>
      <c r="R563" s="13">
        <f t="shared" si="791"/>
        <v>3.3551861379920112E-2</v>
      </c>
      <c r="S563" s="13">
        <f t="shared" si="792"/>
        <v>6.236107825348583E-2</v>
      </c>
      <c r="T563" s="13">
        <f t="shared" si="793"/>
        <v>9.5695282831066805E-2</v>
      </c>
      <c r="U563" s="13">
        <f t="shared" si="794"/>
        <v>6.468895196342736E-2</v>
      </c>
      <c r="V563" s="13">
        <f t="shared" si="795"/>
        <v>1.7411559996021862E-2</v>
      </c>
      <c r="W563" s="13">
        <f t="shared" si="796"/>
        <v>4.7187795742386893E-2</v>
      </c>
      <c r="X563" s="13">
        <f t="shared" si="797"/>
        <v>6.150108418813667E-2</v>
      </c>
      <c r="Y563" s="13">
        <f t="shared" si="798"/>
        <v>4.0077983054829493E-2</v>
      </c>
      <c r="Z563" s="13">
        <f t="shared" si="799"/>
        <v>1.4576338499756205E-2</v>
      </c>
      <c r="AA563" s="13">
        <f t="shared" si="800"/>
        <v>2.8103599092052255E-2</v>
      </c>
      <c r="AB563" s="13">
        <f t="shared" si="801"/>
        <v>2.7092272930544611E-2</v>
      </c>
      <c r="AC563" s="13">
        <f t="shared" si="802"/>
        <v>2.7345399865892185E-3</v>
      </c>
      <c r="AD563" s="13">
        <f t="shared" si="803"/>
        <v>2.2744856220303072E-2</v>
      </c>
      <c r="AE563" s="13">
        <f t="shared" si="804"/>
        <v>2.9643963979343241E-2</v>
      </c>
      <c r="AF563" s="13">
        <f t="shared" si="805"/>
        <v>1.9317875476921566E-2</v>
      </c>
      <c r="AG563" s="13">
        <f t="shared" si="806"/>
        <v>8.3924968829380206E-3</v>
      </c>
      <c r="AH563" s="13">
        <f t="shared" si="807"/>
        <v>4.7494304783928997E-3</v>
      </c>
      <c r="AI563" s="13">
        <f t="shared" si="808"/>
        <v>9.1570383112714107E-3</v>
      </c>
      <c r="AJ563" s="13">
        <f t="shared" si="809"/>
        <v>8.8275163743912512E-3</v>
      </c>
      <c r="AK563" s="13">
        <f t="shared" si="810"/>
        <v>5.6732349981345378E-3</v>
      </c>
      <c r="AL563" s="13">
        <f t="shared" si="811"/>
        <v>2.7485956006106585E-4</v>
      </c>
      <c r="AM563" s="13">
        <f t="shared" si="812"/>
        <v>8.7705471525988416E-3</v>
      </c>
      <c r="AN563" s="13">
        <f t="shared" si="813"/>
        <v>1.1430882717064153E-2</v>
      </c>
      <c r="AO563" s="13">
        <f t="shared" si="814"/>
        <v>7.449083701269307E-3</v>
      </c>
      <c r="AP563" s="13">
        <f t="shared" si="815"/>
        <v>3.2361949852266819E-3</v>
      </c>
      <c r="AQ563" s="13">
        <f t="shared" si="816"/>
        <v>1.054454319726105E-3</v>
      </c>
      <c r="AR563" s="13">
        <f t="shared" si="817"/>
        <v>1.2380113082288617E-3</v>
      </c>
      <c r="AS563" s="13">
        <f t="shared" si="818"/>
        <v>2.3869213436881276E-3</v>
      </c>
      <c r="AT563" s="13">
        <f t="shared" si="819"/>
        <v>2.3010264377571841E-3</v>
      </c>
      <c r="AU563" s="13">
        <f t="shared" si="820"/>
        <v>1.4788150103224392E-3</v>
      </c>
      <c r="AV563" s="13">
        <f t="shared" si="821"/>
        <v>7.1279944860820296E-4</v>
      </c>
      <c r="AW563" s="13">
        <f t="shared" si="822"/>
        <v>1.9185579589525103E-5</v>
      </c>
      <c r="AX563" s="13">
        <f t="shared" si="823"/>
        <v>2.8183111165480139E-3</v>
      </c>
      <c r="AY563" s="13">
        <f t="shared" si="824"/>
        <v>3.6731783402945916E-3</v>
      </c>
      <c r="AZ563" s="13">
        <f t="shared" si="825"/>
        <v>2.3936745379862798E-3</v>
      </c>
      <c r="BA563" s="13">
        <f t="shared" si="826"/>
        <v>1.0399128062926752E-3</v>
      </c>
      <c r="BB563" s="13">
        <f t="shared" si="827"/>
        <v>3.3883636670211319E-4</v>
      </c>
      <c r="BC563" s="13">
        <f t="shared" si="828"/>
        <v>8.8322853766319617E-5</v>
      </c>
      <c r="BD563" s="13">
        <f t="shared" si="829"/>
        <v>2.6892206800290598E-4</v>
      </c>
      <c r="BE563" s="13">
        <f t="shared" si="830"/>
        <v>5.1848946745341356E-4</v>
      </c>
      <c r="BF563" s="13">
        <f t="shared" si="831"/>
        <v>4.9983128914734404E-4</v>
      </c>
      <c r="BG563" s="13">
        <f t="shared" si="832"/>
        <v>3.2122969162421566E-4</v>
      </c>
      <c r="BH563" s="13">
        <f t="shared" si="833"/>
        <v>1.548350168669164E-4</v>
      </c>
      <c r="BI563" s="13">
        <f t="shared" si="834"/>
        <v>5.970527151947994E-5</v>
      </c>
      <c r="BJ563" s="14">
        <f t="shared" si="835"/>
        <v>0.5164433746740883</v>
      </c>
      <c r="BK563" s="14">
        <f t="shared" si="836"/>
        <v>0.22522664719147492</v>
      </c>
      <c r="BL563" s="14">
        <f t="shared" si="837"/>
        <v>0.24327101126463133</v>
      </c>
      <c r="BM563" s="14">
        <f t="shared" si="838"/>
        <v>0.62246492965033784</v>
      </c>
      <c r="BN563" s="14">
        <f t="shared" si="839"/>
        <v>0.37339844921890764</v>
      </c>
    </row>
    <row r="564" spans="1:66" x14ac:dyDescent="0.25">
      <c r="A564" t="s">
        <v>154</v>
      </c>
      <c r="B564" t="s">
        <v>158</v>
      </c>
      <c r="C564" t="s">
        <v>163</v>
      </c>
      <c r="D564" t="s">
        <v>496</v>
      </c>
      <c r="E564" s="10">
        <f>VLOOKUP(A564,home!$A$2:$E$405,3,FALSE)</f>
        <v>1.3447</v>
      </c>
      <c r="F564" s="10">
        <f>VLOOKUP(B564,home!$B$2:$E$405,3,FALSE)</f>
        <v>0.93940000000000001</v>
      </c>
      <c r="G564" s="10">
        <f>VLOOKUP(C564,away!$B$2:$E$405,4,FALSE)</f>
        <v>0.97850000000000004</v>
      </c>
      <c r="H564" s="10">
        <f>VLOOKUP(A564,away!$A$2:$E$405,3,FALSE)</f>
        <v>1.05</v>
      </c>
      <c r="I564" s="10">
        <f>VLOOKUP(C564,away!$B$2:$E$405,3,FALSE)</f>
        <v>1.3032999999999999</v>
      </c>
      <c r="J564" s="10">
        <f>VLOOKUP(B564,home!$B$2:$E$405,4,FALSE)</f>
        <v>1.1028</v>
      </c>
      <c r="K564" s="12">
        <f t="shared" si="784"/>
        <v>1.2360521396300002</v>
      </c>
      <c r="L564" s="12">
        <f t="shared" si="785"/>
        <v>1.509143202</v>
      </c>
      <c r="M564" s="13">
        <f t="shared" si="786"/>
        <v>6.4235751802396698E-2</v>
      </c>
      <c r="N564" s="13">
        <f t="shared" si="787"/>
        <v>7.9398738456094076E-2</v>
      </c>
      <c r="O564" s="13">
        <f t="shared" si="788"/>
        <v>9.6940948157946211E-2</v>
      </c>
      <c r="P564" s="13">
        <f t="shared" si="789"/>
        <v>0.11982406638839034</v>
      </c>
      <c r="Q564" s="13">
        <f t="shared" si="790"/>
        <v>4.9070490276288938E-2</v>
      </c>
      <c r="R564" s="13">
        <f t="shared" si="791"/>
        <v>7.3148886453999487E-2</v>
      </c>
      <c r="S564" s="13">
        <f t="shared" si="792"/>
        <v>5.5879344769004788E-2</v>
      </c>
      <c r="T564" s="13">
        <f t="shared" si="793"/>
        <v>7.405439681926855E-2</v>
      </c>
      <c r="U564" s="13">
        <f t="shared" si="794"/>
        <v>9.041583761301801E-2</v>
      </c>
      <c r="V564" s="13">
        <f t="shared" si="795"/>
        <v>1.1581799386489103E-2</v>
      </c>
      <c r="W564" s="13">
        <f t="shared" si="796"/>
        <v>2.021789483290002E-2</v>
      </c>
      <c r="X564" s="13">
        <f t="shared" si="797"/>
        <v>3.0511698545821989E-2</v>
      </c>
      <c r="Y564" s="13">
        <f t="shared" si="798"/>
        <v>2.3023261220950275E-2</v>
      </c>
      <c r="Z564" s="13">
        <f t="shared" si="799"/>
        <v>3.6797381575307715E-2</v>
      </c>
      <c r="AA564" s="13">
        <f t="shared" si="800"/>
        <v>4.548348222894065E-2</v>
      </c>
      <c r="AB564" s="13">
        <f t="shared" si="801"/>
        <v>2.8109977763452594E-2</v>
      </c>
      <c r="AC564" s="13">
        <f t="shared" si="802"/>
        <v>1.3502783298668334E-3</v>
      </c>
      <c r="AD564" s="13">
        <f t="shared" si="803"/>
        <v>6.2475930417551021E-3</v>
      </c>
      <c r="AE564" s="13">
        <f t="shared" si="804"/>
        <v>9.4285125678272141E-3</v>
      </c>
      <c r="AF564" s="13">
        <f t="shared" si="805"/>
        <v>7.1144878233540031E-3</v>
      </c>
      <c r="AG564" s="13">
        <f t="shared" si="806"/>
        <v>3.5789269781088214E-3</v>
      </c>
      <c r="AH564" s="13">
        <f t="shared" si="807"/>
        <v>1.3883129563943932E-2</v>
      </c>
      <c r="AI564" s="13">
        <f t="shared" si="808"/>
        <v>1.7160272002273408E-2</v>
      </c>
      <c r="AJ564" s="13">
        <f t="shared" si="809"/>
        <v>1.0605495462521418E-2</v>
      </c>
      <c r="AK564" s="13">
        <f t="shared" si="810"/>
        <v>4.3696484527619523E-3</v>
      </c>
      <c r="AL564" s="13">
        <f t="shared" si="811"/>
        <v>1.0075127056252899E-4</v>
      </c>
      <c r="AM564" s="13">
        <f t="shared" si="812"/>
        <v>1.5444701493597772E-3</v>
      </c>
      <c r="AN564" s="13">
        <f t="shared" si="813"/>
        <v>2.3308266265982319E-3</v>
      </c>
      <c r="AO564" s="13">
        <f t="shared" si="814"/>
        <v>1.7587755792856576E-3</v>
      </c>
      <c r="AP564" s="13">
        <f t="shared" si="815"/>
        <v>8.8474806977418684E-4</v>
      </c>
      <c r="AQ564" s="13">
        <f t="shared" si="816"/>
        <v>3.3380288374558416E-4</v>
      </c>
      <c r="AR564" s="13">
        <f t="shared" si="817"/>
        <v>4.1903261207822447E-3</v>
      </c>
      <c r="AS564" s="13">
        <f t="shared" si="818"/>
        <v>5.1794615673403715E-3</v>
      </c>
      <c r="AT564" s="13">
        <f t="shared" si="819"/>
        <v>3.2010422762212111E-3</v>
      </c>
      <c r="AU564" s="13">
        <f t="shared" si="820"/>
        <v>1.3188850515231047E-3</v>
      </c>
      <c r="AV564" s="13">
        <f t="shared" si="821"/>
        <v>4.0755267246528934E-4</v>
      </c>
      <c r="AW564" s="13">
        <f t="shared" si="822"/>
        <v>5.2205381452340539E-6</v>
      </c>
      <c r="AX564" s="13">
        <f t="shared" si="823"/>
        <v>3.1817427211847023E-4</v>
      </c>
      <c r="AY564" s="13">
        <f t="shared" si="824"/>
        <v>4.8017053981888749E-4</v>
      </c>
      <c r="AZ564" s="13">
        <f t="shared" si="825"/>
        <v>3.6232305298417223E-4</v>
      </c>
      <c r="BA564" s="13">
        <f t="shared" si="826"/>
        <v>1.8226579077964969E-4</v>
      </c>
      <c r="BB564" s="13">
        <f t="shared" si="827"/>
        <v>6.8766294778065684E-5</v>
      </c>
      <c r="BC564" s="13">
        <f t="shared" si="828"/>
        <v>2.0755637258209201E-5</v>
      </c>
      <c r="BD564" s="13">
        <f t="shared" si="829"/>
        <v>1.0539670298902589E-3</v>
      </c>
      <c r="BE564" s="13">
        <f t="shared" si="830"/>
        <v>1.302758202395331E-3</v>
      </c>
      <c r="BF564" s="13">
        <f t="shared" si="831"/>
        <v>8.0513853174564096E-4</v>
      </c>
      <c r="BG564" s="13">
        <f t="shared" si="832"/>
        <v>3.3173106828758542E-4</v>
      </c>
      <c r="BH564" s="13">
        <f t="shared" si="833"/>
        <v>1.0250922418465397E-4</v>
      </c>
      <c r="BI564" s="13">
        <f t="shared" si="834"/>
        <v>2.5341349177050548E-5</v>
      </c>
      <c r="BJ564" s="14">
        <f t="shared" si="835"/>
        <v>0.31093107945886983</v>
      </c>
      <c r="BK564" s="14">
        <f t="shared" si="836"/>
        <v>0.25345216248652924</v>
      </c>
      <c r="BL564" s="14">
        <f t="shared" si="837"/>
        <v>0.3980363907928704</v>
      </c>
      <c r="BM564" s="14">
        <f t="shared" si="838"/>
        <v>0.5161231827767877</v>
      </c>
      <c r="BN564" s="14">
        <f t="shared" si="839"/>
        <v>0.48261888153511578</v>
      </c>
    </row>
    <row r="565" spans="1:66" x14ac:dyDescent="0.25">
      <c r="A565" t="s">
        <v>175</v>
      </c>
      <c r="B565" t="s">
        <v>179</v>
      </c>
      <c r="C565" t="s">
        <v>281</v>
      </c>
      <c r="D565" t="s">
        <v>496</v>
      </c>
      <c r="E565" s="10">
        <f>VLOOKUP(A565,home!$A$2:$E$405,3,FALSE)</f>
        <v>1.1583000000000001</v>
      </c>
      <c r="F565" s="10">
        <f>VLOOKUP(B565,home!$B$2:$E$405,3,FALSE)</f>
        <v>0.76180000000000003</v>
      </c>
      <c r="G565" s="10">
        <f>VLOOKUP(C565,away!$B$2:$E$405,4,FALSE)</f>
        <v>1.0665</v>
      </c>
      <c r="H565" s="10">
        <f>VLOOKUP(A565,away!$A$2:$E$405,3,FALSE)</f>
        <v>1.0458000000000001</v>
      </c>
      <c r="I565" s="10">
        <f>VLOOKUP(C565,away!$B$2:$E$405,3,FALSE)</f>
        <v>0.61870000000000003</v>
      </c>
      <c r="J565" s="10">
        <f>VLOOKUP(B565,home!$B$2:$E$405,4,FALSE)</f>
        <v>1.3499000000000001</v>
      </c>
      <c r="K565" s="12">
        <f t="shared" si="784"/>
        <v>0.94107207051000019</v>
      </c>
      <c r="L565" s="12">
        <f t="shared" si="785"/>
        <v>0.87343451735400013</v>
      </c>
      <c r="M565" s="13">
        <f t="shared" si="786"/>
        <v>0.16291827441555315</v>
      </c>
      <c r="N565" s="13">
        <f t="shared" si="787"/>
        <v>0.153317837828161</v>
      </c>
      <c r="O565" s="13">
        <f t="shared" si="788"/>
        <v>0.14229844438229522</v>
      </c>
      <c r="P565" s="13">
        <f t="shared" si="789"/>
        <v>0.13391309168519866</v>
      </c>
      <c r="Q565" s="13">
        <f t="shared" si="790"/>
        <v>7.2141567545531943E-2</v>
      </c>
      <c r="R565" s="13">
        <f t="shared" si="791"/>
        <v>6.214418654463752E-2</v>
      </c>
      <c r="S565" s="13">
        <f t="shared" si="792"/>
        <v>2.7517962900447425E-2</v>
      </c>
      <c r="T565" s="13">
        <f t="shared" si="793"/>
        <v>6.3010935230292692E-2</v>
      </c>
      <c r="U565" s="13">
        <f t="shared" si="794"/>
        <v>5.8482158301721716E-2</v>
      </c>
      <c r="V565" s="13">
        <f t="shared" si="795"/>
        <v>2.5131997432434536E-3</v>
      </c>
      <c r="W565" s="13">
        <f t="shared" si="796"/>
        <v>2.2630138113303593E-2</v>
      </c>
      <c r="X565" s="13">
        <f t="shared" si="797"/>
        <v>1.9765943760647688E-2</v>
      </c>
      <c r="Y565" s="13">
        <f t="shared" si="798"/>
        <v>8.6321287743138103E-3</v>
      </c>
      <c r="Z565" s="13">
        <f t="shared" si="799"/>
        <v>1.8092959193657478E-2</v>
      </c>
      <c r="AA565" s="13">
        <f t="shared" si="800"/>
        <v>1.7026778570028184E-2</v>
      </c>
      <c r="AB565" s="13">
        <f t="shared" si="801"/>
        <v>8.0117128815058603E-3</v>
      </c>
      <c r="AC565" s="13">
        <f t="shared" si="802"/>
        <v>1.2911011243501772E-4</v>
      </c>
      <c r="AD565" s="13">
        <f t="shared" si="803"/>
        <v>5.3241477325534688E-3</v>
      </c>
      <c r="AE565" s="13">
        <f t="shared" si="804"/>
        <v>4.6502944051042333E-3</v>
      </c>
      <c r="AF565" s="13">
        <f t="shared" si="805"/>
        <v>2.0308638246381112E-3</v>
      </c>
      <c r="AG565" s="13">
        <f t="shared" si="806"/>
        <v>5.9127552149482925E-4</v>
      </c>
      <c r="AH565" s="13">
        <f t="shared" si="807"/>
        <v>3.9507537702044588E-3</v>
      </c>
      <c r="AI565" s="13">
        <f t="shared" si="808"/>
        <v>3.7179440306014996E-3</v>
      </c>
      <c r="AJ565" s="13">
        <f t="shared" si="809"/>
        <v>1.7494266434592242E-3</v>
      </c>
      <c r="AK565" s="13">
        <f t="shared" si="810"/>
        <v>5.4877885118851072E-4</v>
      </c>
      <c r="AL565" s="13">
        <f t="shared" si="811"/>
        <v>4.2449588632142515E-6</v>
      </c>
      <c r="AM565" s="13">
        <f t="shared" si="812"/>
        <v>1.0020813460750436E-3</v>
      </c>
      <c r="AN565" s="13">
        <f t="shared" si="813"/>
        <v>8.7525243685850247E-4</v>
      </c>
      <c r="AO565" s="13">
        <f t="shared" si="814"/>
        <v>3.8223784487520924E-4</v>
      </c>
      <c r="AP565" s="13">
        <f t="shared" si="815"/>
        <v>1.1128657585100386E-4</v>
      </c>
      <c r="AQ565" s="13">
        <f t="shared" si="816"/>
        <v>2.4300384166600222E-5</v>
      </c>
      <c r="AR565" s="13">
        <f t="shared" si="817"/>
        <v>6.9014494249260584E-4</v>
      </c>
      <c r="AS565" s="13">
        <f t="shared" si="818"/>
        <v>6.4947612998352152E-4</v>
      </c>
      <c r="AT565" s="13">
        <f t="shared" si="819"/>
        <v>3.0560192319520731E-4</v>
      </c>
      <c r="AU565" s="13">
        <f t="shared" si="820"/>
        <v>9.5864478204383944E-5</v>
      </c>
      <c r="AV565" s="13">
        <f t="shared" si="821"/>
        <v>2.2553845748040089E-5</v>
      </c>
      <c r="AW565" s="13">
        <f t="shared" si="822"/>
        <v>9.6922413585850922E-8</v>
      </c>
      <c r="AX565" s="13">
        <f t="shared" si="823"/>
        <v>1.5717179452838149E-4</v>
      </c>
      <c r="AY565" s="13">
        <f t="shared" si="824"/>
        <v>1.3727927049555895E-4</v>
      </c>
      <c r="AZ565" s="13">
        <f t="shared" si="825"/>
        <v>5.9952226683998881E-5</v>
      </c>
      <c r="BA565" s="13">
        <f t="shared" si="826"/>
        <v>1.7454781392678727E-5</v>
      </c>
      <c r="BB565" s="13">
        <f t="shared" si="827"/>
        <v>3.8114021403084811E-6</v>
      </c>
      <c r="BC565" s="13">
        <f t="shared" si="828"/>
        <v>6.6580203777246845E-7</v>
      </c>
      <c r="BD565" s="13">
        <f t="shared" si="829"/>
        <v>1.0046606912505552E-4</v>
      </c>
      <c r="BE565" s="13">
        <f t="shared" si="830"/>
        <v>9.4545811687516798E-5</v>
      </c>
      <c r="BF565" s="13">
        <f t="shared" si="831"/>
        <v>4.4487211381409998E-5</v>
      </c>
      <c r="BG565" s="13">
        <f t="shared" si="832"/>
        <v>1.3955224041973187E-5</v>
      </c>
      <c r="BH565" s="13">
        <f t="shared" si="833"/>
        <v>3.2832178959026593E-6</v>
      </c>
      <c r="BI565" s="13">
        <f t="shared" si="834"/>
        <v>6.1794893264652054E-7</v>
      </c>
      <c r="BJ565" s="14">
        <f t="shared" si="835"/>
        <v>0.35486662660114648</v>
      </c>
      <c r="BK565" s="14">
        <f t="shared" si="836"/>
        <v>0.32713316308623641</v>
      </c>
      <c r="BL565" s="14">
        <f t="shared" si="837"/>
        <v>0.2999511807783305</v>
      </c>
      <c r="BM565" s="14">
        <f t="shared" si="838"/>
        <v>0.27317334490991146</v>
      </c>
      <c r="BN565" s="14">
        <f t="shared" si="839"/>
        <v>0.7267334024013774</v>
      </c>
    </row>
    <row r="566" spans="1:66" x14ac:dyDescent="0.25">
      <c r="A566" t="s">
        <v>175</v>
      </c>
      <c r="B566" t="s">
        <v>285</v>
      </c>
      <c r="C566" t="s">
        <v>280</v>
      </c>
      <c r="D566" t="s">
        <v>496</v>
      </c>
      <c r="E566" s="10">
        <f>VLOOKUP(A566,home!$A$2:$E$405,3,FALSE)</f>
        <v>1.1583000000000001</v>
      </c>
      <c r="F566" s="10">
        <f>VLOOKUP(B566,home!$B$2:$E$405,3,FALSE)</f>
        <v>0.91410000000000002</v>
      </c>
      <c r="G566" s="10">
        <f>VLOOKUP(C566,away!$B$2:$E$405,4,FALSE)</f>
        <v>1.1331</v>
      </c>
      <c r="H566" s="10">
        <f>VLOOKUP(A566,away!$A$2:$E$405,3,FALSE)</f>
        <v>1.0458000000000001</v>
      </c>
      <c r="I566" s="10">
        <f>VLOOKUP(C566,away!$B$2:$E$405,3,FALSE)</f>
        <v>1.016</v>
      </c>
      <c r="J566" s="10">
        <f>VLOOKUP(B566,home!$B$2:$E$405,4,FALSE)</f>
        <v>1.0687</v>
      </c>
      <c r="K566" s="12">
        <f t="shared" si="784"/>
        <v>1.199728580193</v>
      </c>
      <c r="L566" s="12">
        <f t="shared" si="785"/>
        <v>1.1355288033599999</v>
      </c>
      <c r="M566" s="13">
        <f t="shared" si="786"/>
        <v>9.6785568306892625E-2</v>
      </c>
      <c r="N566" s="13">
        <f t="shared" si="787"/>
        <v>0.11611641244800089</v>
      </c>
      <c r="O566" s="13">
        <f t="shared" si="788"/>
        <v>0.10990280056204332</v>
      </c>
      <c r="P566" s="13">
        <f t="shared" si="789"/>
        <v>0.13185353087753465</v>
      </c>
      <c r="Q566" s="13">
        <f t="shared" si="790"/>
        <v>6.9654089321672469E-2</v>
      </c>
      <c r="R566" s="13">
        <f t="shared" si="791"/>
        <v>6.2398897804064907E-2</v>
      </c>
      <c r="S566" s="13">
        <f t="shared" si="792"/>
        <v>4.4906885161191151E-2</v>
      </c>
      <c r="T566" s="13">
        <f t="shared" si="793"/>
        <v>7.9094224696569293E-2</v>
      </c>
      <c r="U566" s="13">
        <f t="shared" si="794"/>
        <v>7.4861741068078885E-2</v>
      </c>
      <c r="V566" s="13">
        <f t="shared" si="795"/>
        <v>6.7975370396361314E-3</v>
      </c>
      <c r="W566" s="13">
        <f t="shared" si="796"/>
        <v>2.7855333895508833E-2</v>
      </c>
      <c r="X566" s="13">
        <f t="shared" si="797"/>
        <v>3.1630533965560391E-2</v>
      </c>
      <c r="Y566" s="13">
        <f t="shared" si="798"/>
        <v>1.7958691191775317E-2</v>
      </c>
      <c r="Z566" s="13">
        <f t="shared" si="799"/>
        <v>2.3618581918144248E-2</v>
      </c>
      <c r="AA566" s="13">
        <f t="shared" si="800"/>
        <v>2.8335887750827255E-2</v>
      </c>
      <c r="AB566" s="13">
        <f t="shared" si="801"/>
        <v>1.6997687189904107E-2</v>
      </c>
      <c r="AC566" s="13">
        <f t="shared" si="802"/>
        <v>5.7877899284586602E-4</v>
      </c>
      <c r="AD566" s="13">
        <f t="shared" si="803"/>
        <v>8.3547100463151926E-3</v>
      </c>
      <c r="AE566" s="13">
        <f t="shared" si="804"/>
        <v>9.4870139013120622E-3</v>
      </c>
      <c r="AF566" s="13">
        <f t="shared" si="805"/>
        <v>5.386388771408286E-3</v>
      </c>
      <c r="AG566" s="13">
        <f t="shared" si="806"/>
        <v>2.0387998653429969E-3</v>
      </c>
      <c r="AH566" s="13">
        <f t="shared" si="807"/>
        <v>6.7048950156426224E-3</v>
      </c>
      <c r="AI566" s="13">
        <f t="shared" si="808"/>
        <v>8.0440541774600451E-3</v>
      </c>
      <c r="AJ566" s="13">
        <f t="shared" si="809"/>
        <v>4.8253408486598559E-3</v>
      </c>
      <c r="AK566" s="13">
        <f t="shared" si="810"/>
        <v>1.9296997751033246E-3</v>
      </c>
      <c r="AL566" s="13">
        <f t="shared" si="811"/>
        <v>3.1539435120116361E-5</v>
      </c>
      <c r="AM566" s="13">
        <f t="shared" si="812"/>
        <v>2.0046768843579844E-3</v>
      </c>
      <c r="AN566" s="13">
        <f t="shared" si="813"/>
        <v>2.2763683436184748E-3</v>
      </c>
      <c r="AO566" s="13">
        <f t="shared" si="814"/>
        <v>1.2924409106178363E-3</v>
      </c>
      <c r="AP566" s="13">
        <f t="shared" si="815"/>
        <v>4.8920129354912672E-4</v>
      </c>
      <c r="AQ566" s="13">
        <f t="shared" si="816"/>
        <v>1.3887553986650109E-4</v>
      </c>
      <c r="AR566" s="13">
        <f t="shared" si="817"/>
        <v>1.5227202827534179E-3</v>
      </c>
      <c r="AS566" s="13">
        <f t="shared" si="818"/>
        <v>1.826851042858841E-3</v>
      </c>
      <c r="AT566" s="13">
        <f t="shared" si="819"/>
        <v>1.0958627039365696E-3</v>
      </c>
      <c r="AU566" s="13">
        <f t="shared" si="820"/>
        <v>4.3824593529342748E-4</v>
      </c>
      <c r="AV566" s="13">
        <f t="shared" si="821"/>
        <v>1.3144404343123434E-4</v>
      </c>
      <c r="AW566" s="13">
        <f t="shared" si="822"/>
        <v>1.1935278836900332E-6</v>
      </c>
      <c r="AX566" s="13">
        <f t="shared" si="823"/>
        <v>4.0084469203608824E-4</v>
      </c>
      <c r="AY566" s="13">
        <f t="shared" si="824"/>
        <v>4.5517069348094706E-4</v>
      </c>
      <c r="AZ566" s="13">
        <f t="shared" si="825"/>
        <v>2.5842971644648061E-4</v>
      </c>
      <c r="BA566" s="13">
        <f t="shared" si="826"/>
        <v>9.7818128889712059E-5</v>
      </c>
      <c r="BB566" s="13">
        <f t="shared" si="827"/>
        <v>2.7768825711262266E-5</v>
      </c>
      <c r="BC566" s="13">
        <f t="shared" si="828"/>
        <v>6.3064602861244027E-6</v>
      </c>
      <c r="BD566" s="13">
        <f t="shared" si="829"/>
        <v>2.8818212342116462E-4</v>
      </c>
      <c r="BE566" s="13">
        <f t="shared" si="830"/>
        <v>3.4574032976907764E-4</v>
      </c>
      <c r="BF566" s="13">
        <f t="shared" si="831"/>
        <v>2.0739727747465762E-4</v>
      </c>
      <c r="BG566" s="13">
        <f t="shared" si="832"/>
        <v>8.29401470801882E-5</v>
      </c>
      <c r="BH566" s="13">
        <f t="shared" si="833"/>
        <v>2.4876416224378209E-5</v>
      </c>
      <c r="BI566" s="13">
        <f t="shared" si="834"/>
        <v>5.9689895034326759E-6</v>
      </c>
      <c r="BJ566" s="14">
        <f t="shared" si="835"/>
        <v>0.37502409959232619</v>
      </c>
      <c r="BK566" s="14">
        <f t="shared" si="836"/>
        <v>0.28140901050670147</v>
      </c>
      <c r="BL566" s="14">
        <f t="shared" si="837"/>
        <v>0.31997123348353085</v>
      </c>
      <c r="BM566" s="14">
        <f t="shared" si="838"/>
        <v>0.41285764901489674</v>
      </c>
      <c r="BN566" s="14">
        <f t="shared" si="839"/>
        <v>0.58671129932020893</v>
      </c>
    </row>
    <row r="567" spans="1:66" x14ac:dyDescent="0.25">
      <c r="A567" t="s">
        <v>175</v>
      </c>
      <c r="B567" t="s">
        <v>278</v>
      </c>
      <c r="C567" t="s">
        <v>177</v>
      </c>
      <c r="D567" t="s">
        <v>496</v>
      </c>
      <c r="E567" s="10">
        <f>VLOOKUP(A567,home!$A$2:$E$405,3,FALSE)</f>
        <v>1.1583000000000001</v>
      </c>
      <c r="F567" s="10">
        <f>VLOOKUP(B567,home!$B$2:$E$405,3,FALSE)</f>
        <v>0.9173</v>
      </c>
      <c r="G567" s="10">
        <f>VLOOKUP(C567,away!$B$2:$E$405,4,FALSE)</f>
        <v>1.0072000000000001</v>
      </c>
      <c r="H567" s="10">
        <f>VLOOKUP(A567,away!$A$2:$E$405,3,FALSE)</f>
        <v>1.0458000000000001</v>
      </c>
      <c r="I567" s="10">
        <f>VLOOKUP(C567,away!$B$2:$E$405,3,FALSE)</f>
        <v>1.2218</v>
      </c>
      <c r="J567" s="10">
        <f>VLOOKUP(B567,home!$B$2:$E$405,4,FALSE)</f>
        <v>1.6734</v>
      </c>
      <c r="K567" s="12">
        <f t="shared" si="784"/>
        <v>1.0701586518480004</v>
      </c>
      <c r="L567" s="12">
        <f t="shared" si="785"/>
        <v>2.1382009734960001</v>
      </c>
      <c r="M567" s="13">
        <f t="shared" si="786"/>
        <v>4.0422867563718441E-2</v>
      </c>
      <c r="N567" s="13">
        <f t="shared" si="787"/>
        <v>4.3258881455819194E-2</v>
      </c>
      <c r="O567" s="13">
        <f t="shared" si="788"/>
        <v>8.6432214776242661E-2</v>
      </c>
      <c r="P567" s="13">
        <f t="shared" si="789"/>
        <v>9.2496182441180658E-2</v>
      </c>
      <c r="Q567" s="13">
        <f t="shared" si="790"/>
        <v>2.3146933129605966E-2</v>
      </c>
      <c r="R567" s="13">
        <f t="shared" si="791"/>
        <v>9.2404722887988733E-2</v>
      </c>
      <c r="S567" s="13">
        <f t="shared" si="792"/>
        <v>5.2912771172815128E-2</v>
      </c>
      <c r="T567" s="13">
        <f t="shared" si="793"/>
        <v>4.9492794951170288E-2</v>
      </c>
      <c r="U567" s="13">
        <f t="shared" si="794"/>
        <v>9.888771367019808E-2</v>
      </c>
      <c r="V567" s="13">
        <f t="shared" si="795"/>
        <v>1.3452862013903928E-2</v>
      </c>
      <c r="W567" s="13">
        <f t="shared" si="796"/>
        <v>8.2569635841316467E-3</v>
      </c>
      <c r="X567" s="13">
        <f t="shared" si="797"/>
        <v>1.7655047573711308E-2</v>
      </c>
      <c r="Y567" s="13">
        <f t="shared" si="798"/>
        <v>1.887501995461386E-2</v>
      </c>
      <c r="Z567" s="13">
        <f t="shared" si="799"/>
        <v>6.5859956144908541E-2</v>
      </c>
      <c r="AA567" s="13">
        <f t="shared" si="800"/>
        <v>7.0480601878803756E-2</v>
      </c>
      <c r="AB567" s="13">
        <f t="shared" si="801"/>
        <v>3.7712712944028136E-2</v>
      </c>
      <c r="AC567" s="13">
        <f t="shared" si="802"/>
        <v>1.9239394280240012E-3</v>
      </c>
      <c r="AD567" s="13">
        <f t="shared" si="803"/>
        <v>2.2090652543880888E-3</v>
      </c>
      <c r="AE567" s="13">
        <f t="shared" si="804"/>
        <v>4.7234254774488E-3</v>
      </c>
      <c r="AF567" s="13">
        <f t="shared" si="805"/>
        <v>5.0498164770584174E-3</v>
      </c>
      <c r="AG567" s="13">
        <f t="shared" si="806"/>
        <v>3.5991741690741502E-3</v>
      </c>
      <c r="AH567" s="13">
        <f t="shared" si="807"/>
        <v>3.5205455585861828E-2</v>
      </c>
      <c r="AI567" s="13">
        <f t="shared" si="808"/>
        <v>3.7675422887460543E-2</v>
      </c>
      <c r="AJ567" s="13">
        <f t="shared" si="809"/>
        <v>2.0159339882524038E-2</v>
      </c>
      <c r="AK567" s="13">
        <f t="shared" si="810"/>
        <v>7.1912306636091839E-3</v>
      </c>
      <c r="AL567" s="13">
        <f t="shared" si="811"/>
        <v>1.760954262433517E-4</v>
      </c>
      <c r="AM567" s="13">
        <f t="shared" si="812"/>
        <v>4.7281005889604353E-4</v>
      </c>
      <c r="AN567" s="13">
        <f t="shared" si="813"/>
        <v>1.0109629282102214E-3</v>
      </c>
      <c r="AO567" s="13">
        <f t="shared" si="814"/>
        <v>1.0808209586337313E-3</v>
      </c>
      <c r="AP567" s="13">
        <f t="shared" si="815"/>
        <v>7.7033747530850811E-4</v>
      </c>
      <c r="AQ567" s="13">
        <f t="shared" si="816"/>
        <v>4.1178408490627569E-4</v>
      </c>
      <c r="AR567" s="13">
        <f t="shared" si="817"/>
        <v>1.5055267881211993E-2</v>
      </c>
      <c r="AS567" s="13">
        <f t="shared" si="818"/>
        <v>1.6111525178968328E-2</v>
      </c>
      <c r="AT567" s="13">
        <f t="shared" si="819"/>
        <v>8.6209440323699281E-3</v>
      </c>
      <c r="AU567" s="13">
        <f t="shared" si="820"/>
        <v>3.0752592811126894E-3</v>
      </c>
      <c r="AV567" s="13">
        <f t="shared" si="821"/>
        <v>8.2275383158965148E-4</v>
      </c>
      <c r="AW567" s="13">
        <f t="shared" si="822"/>
        <v>1.1192890761637691E-5</v>
      </c>
      <c r="AX567" s="13">
        <f t="shared" si="823"/>
        <v>8.4330295868060589E-5</v>
      </c>
      <c r="AY567" s="13">
        <f t="shared" si="824"/>
        <v>1.8031512072029285E-4</v>
      </c>
      <c r="AZ567" s="13">
        <f t="shared" si="825"/>
        <v>1.9277498333008952E-4</v>
      </c>
      <c r="BA567" s="13">
        <f t="shared" si="826"/>
        <v>1.3739721900735754E-4</v>
      </c>
      <c r="BB567" s="13">
        <f t="shared" si="827"/>
        <v>7.344571685929374E-5</v>
      </c>
      <c r="BC567" s="13">
        <f t="shared" si="828"/>
        <v>3.1408340657530703E-5</v>
      </c>
      <c r="BD567" s="13">
        <f t="shared" si="829"/>
        <v>5.3651980733084243E-3</v>
      </c>
      <c r="BE567" s="13">
        <f t="shared" si="830"/>
        <v>5.741613137029233E-3</v>
      </c>
      <c r="BF567" s="13">
        <f t="shared" si="831"/>
        <v>3.0722184870779858E-3</v>
      </c>
      <c r="BG567" s="13">
        <f t="shared" si="832"/>
        <v>1.095920398104627E-3</v>
      </c>
      <c r="BH567" s="13">
        <f t="shared" si="833"/>
        <v>2.9320217394209283E-4</v>
      </c>
      <c r="BI567" s="13">
        <f t="shared" si="834"/>
        <v>6.275456863695461E-5</v>
      </c>
      <c r="BJ567" s="14">
        <f t="shared" si="835"/>
        <v>0.18071350920941912</v>
      </c>
      <c r="BK567" s="14">
        <f t="shared" si="836"/>
        <v>0.20156503316660576</v>
      </c>
      <c r="BL567" s="14">
        <f t="shared" si="837"/>
        <v>0.54546607222006882</v>
      </c>
      <c r="BM567" s="14">
        <f t="shared" si="838"/>
        <v>0.61527364625648773</v>
      </c>
      <c r="BN567" s="14">
        <f t="shared" si="839"/>
        <v>0.3781618022545557</v>
      </c>
    </row>
    <row r="568" spans="1:66" x14ac:dyDescent="0.25">
      <c r="A568" t="s">
        <v>24</v>
      </c>
      <c r="B568" t="s">
        <v>293</v>
      </c>
      <c r="C568" t="s">
        <v>292</v>
      </c>
      <c r="D568" t="s">
        <v>496</v>
      </c>
      <c r="E568" s="10">
        <f>VLOOKUP(A568,home!$A$2:$E$405,3,FALSE)</f>
        <v>1.6263000000000001</v>
      </c>
      <c r="F568" s="10">
        <f>VLOOKUP(B568,home!$B$2:$E$405,3,FALSE)</f>
        <v>0.9385</v>
      </c>
      <c r="G568" s="10">
        <f>VLOOKUP(C568,away!$B$2:$E$405,4,FALSE)</f>
        <v>0.74429999999999996</v>
      </c>
      <c r="H568" s="10">
        <f>VLOOKUP(A568,away!$A$2:$E$405,3,FALSE)</f>
        <v>1.4262999999999999</v>
      </c>
      <c r="I568" s="10">
        <f>VLOOKUP(C568,away!$B$2:$E$405,3,FALSE)</f>
        <v>1.5128999999999999</v>
      </c>
      <c r="J568" s="10">
        <f>VLOOKUP(B568,home!$B$2:$E$405,4,FALSE)</f>
        <v>1.107</v>
      </c>
      <c r="K568" s="12">
        <f t="shared" si="784"/>
        <v>1.136012101965</v>
      </c>
      <c r="L568" s="12">
        <f t="shared" si="785"/>
        <v>2.3887391418899999</v>
      </c>
      <c r="M568" s="13">
        <f t="shared" si="786"/>
        <v>2.9459134598480593E-2</v>
      </c>
      <c r="N568" s="13">
        <f t="shared" si="787"/>
        <v>3.3465933417289796E-2</v>
      </c>
      <c r="O568" s="13">
        <f t="shared" si="788"/>
        <v>7.0370187901596534E-2</v>
      </c>
      <c r="P568" s="13">
        <f t="shared" si="789"/>
        <v>7.9941385073764692E-2</v>
      </c>
      <c r="Q568" s="13">
        <f t="shared" si="790"/>
        <v>1.9008852682798061E-2</v>
      </c>
      <c r="R568" s="13">
        <f t="shared" si="791"/>
        <v>8.4048011131348896E-2</v>
      </c>
      <c r="S568" s="13">
        <f t="shared" si="792"/>
        <v>5.4232966570592497E-2</v>
      </c>
      <c r="T568" s="13">
        <f t="shared" si="793"/>
        <v>4.5407190445820457E-2</v>
      </c>
      <c r="U568" s="13">
        <f t="shared" si="794"/>
        <v>9.5479557791301392E-2</v>
      </c>
      <c r="V568" s="13">
        <f t="shared" si="795"/>
        <v>1.6352062398012915E-2</v>
      </c>
      <c r="W568" s="13">
        <f t="shared" si="796"/>
        <v>7.1980955640428184E-3</v>
      </c>
      <c r="X568" s="13">
        <f t="shared" si="797"/>
        <v>1.7194372620893853E-2</v>
      </c>
      <c r="Y568" s="13">
        <f t="shared" si="798"/>
        <v>2.0536435449885454E-2</v>
      </c>
      <c r="Z568" s="13">
        <f t="shared" si="799"/>
        <v>6.6922924662486505E-2</v>
      </c>
      <c r="AA568" s="13">
        <f t="shared" si="800"/>
        <v>7.6025252315476646E-2</v>
      </c>
      <c r="AB568" s="13">
        <f t="shared" si="801"/>
        <v>4.3182803342662057E-2</v>
      </c>
      <c r="AC568" s="13">
        <f t="shared" si="802"/>
        <v>2.7733471610898908E-3</v>
      </c>
      <c r="AD568" s="13">
        <f t="shared" si="803"/>
        <v>2.0442809179633059E-3</v>
      </c>
      <c r="AE568" s="13">
        <f t="shared" si="804"/>
        <v>4.8832538457577682E-3</v>
      </c>
      <c r="AF568" s="13">
        <f t="shared" si="805"/>
        <v>5.8324098005732277E-3</v>
      </c>
      <c r="AG568" s="13">
        <f t="shared" si="806"/>
        <v>4.6440351940573721E-3</v>
      </c>
      <c r="AH568" s="13">
        <f t="shared" si="807"/>
        <v>3.9965352407759266E-2</v>
      </c>
      <c r="AI568" s="13">
        <f t="shared" si="808"/>
        <v>4.5401123994510587E-2</v>
      </c>
      <c r="AJ568" s="13">
        <f t="shared" si="809"/>
        <v>2.5788113150288786E-2</v>
      </c>
      <c r="AK568" s="13">
        <f t="shared" si="810"/>
        <v>9.7652028751902733E-3</v>
      </c>
      <c r="AL568" s="13">
        <f t="shared" si="811"/>
        <v>3.0103425150765156E-4</v>
      </c>
      <c r="AM568" s="13">
        <f t="shared" si="812"/>
        <v>4.6446557252448692E-4</v>
      </c>
      <c r="AN568" s="13">
        <f t="shared" si="813"/>
        <v>1.1094870931495902E-3</v>
      </c>
      <c r="AO568" s="13">
        <f t="shared" si="814"/>
        <v>1.3251376234140917E-3</v>
      </c>
      <c r="AP568" s="13">
        <f t="shared" si="815"/>
        <v>1.0551360364801103E-3</v>
      </c>
      <c r="AQ568" s="13">
        <f t="shared" si="816"/>
        <v>6.3011118758967842E-4</v>
      </c>
      <c r="AR568" s="13">
        <f t="shared" si="817"/>
        <v>1.9093360323168471E-2</v>
      </c>
      <c r="AS568" s="13">
        <f t="shared" si="818"/>
        <v>2.1690288394297749E-2</v>
      </c>
      <c r="AT568" s="13">
        <f t="shared" si="819"/>
        <v>1.2320215055516616E-2</v>
      </c>
      <c r="AU568" s="13">
        <f t="shared" si="820"/>
        <v>4.6653044672927569E-3</v>
      </c>
      <c r="AV568" s="13">
        <f t="shared" si="821"/>
        <v>1.3249605835489872E-3</v>
      </c>
      <c r="AW568" s="13">
        <f t="shared" si="822"/>
        <v>2.2691598744579151E-5</v>
      </c>
      <c r="AX568" s="13">
        <f t="shared" si="823"/>
        <v>8.7939751888986673E-5</v>
      </c>
      <c r="AY568" s="13">
        <f t="shared" si="824"/>
        <v>2.1006512746531752E-4</v>
      </c>
      <c r="AZ568" s="13">
        <f t="shared" si="825"/>
        <v>2.5089539616125804E-4</v>
      </c>
      <c r="BA568" s="13">
        <f t="shared" si="826"/>
        <v>1.9977455111013171E-4</v>
      </c>
      <c r="BB568" s="13">
        <f t="shared" si="827"/>
        <v>1.1930232244756895E-4</v>
      </c>
      <c r="BC568" s="13">
        <f t="shared" si="828"/>
        <v>5.6996425469778009E-5</v>
      </c>
      <c r="BD568" s="13">
        <f t="shared" si="829"/>
        <v>7.6015095256936737E-3</v>
      </c>
      <c r="BE568" s="13">
        <f t="shared" si="830"/>
        <v>8.635406814390241E-3</v>
      </c>
      <c r="BF568" s="13">
        <f t="shared" si="831"/>
        <v>4.9049633232691719E-3</v>
      </c>
      <c r="BG568" s="13">
        <f t="shared" si="832"/>
        <v>1.8573658983094144E-3</v>
      </c>
      <c r="BH568" s="13">
        <f t="shared" si="833"/>
        <v>5.27497534564147E-4</v>
      </c>
      <c r="BI568" s="13">
        <f t="shared" si="834"/>
        <v>1.1984871660431436E-4</v>
      </c>
      <c r="BJ568" s="14">
        <f t="shared" si="835"/>
        <v>0.16572417102678313</v>
      </c>
      <c r="BK568" s="14">
        <f t="shared" si="836"/>
        <v>0.18326999518091358</v>
      </c>
      <c r="BL568" s="14">
        <f t="shared" si="837"/>
        <v>0.57276632554679008</v>
      </c>
      <c r="BM568" s="14">
        <f t="shared" si="838"/>
        <v>0.67220253808297392</v>
      </c>
      <c r="BN568" s="14">
        <f t="shared" si="839"/>
        <v>0.31629350480527857</v>
      </c>
    </row>
    <row r="569" spans="1:66" x14ac:dyDescent="0.25">
      <c r="A569" t="s">
        <v>24</v>
      </c>
      <c r="B569" t="s">
        <v>183</v>
      </c>
      <c r="C569" t="s">
        <v>182</v>
      </c>
      <c r="D569" t="s">
        <v>496</v>
      </c>
      <c r="E569" s="10">
        <f>VLOOKUP(A569,home!$A$2:$E$405,3,FALSE)</f>
        <v>1.6263000000000001</v>
      </c>
      <c r="F569" s="10">
        <f>VLOOKUP(B569,home!$B$2:$E$405,3,FALSE)</f>
        <v>0.90620000000000001</v>
      </c>
      <c r="G569" s="10">
        <f>VLOOKUP(C569,away!$B$2:$E$405,4,FALSE)</f>
        <v>1.0680000000000001</v>
      </c>
      <c r="H569" s="10">
        <f>VLOOKUP(A569,away!$A$2:$E$405,3,FALSE)</f>
        <v>1.4262999999999999</v>
      </c>
      <c r="I569" s="10">
        <f>VLOOKUP(C569,away!$B$2:$E$405,3,FALSE)</f>
        <v>0.92249999999999999</v>
      </c>
      <c r="J569" s="10">
        <f>VLOOKUP(B569,home!$B$2:$E$405,4,FALSE)</f>
        <v>1.2177</v>
      </c>
      <c r="K569" s="12">
        <f t="shared" si="784"/>
        <v>1.5739682680800002</v>
      </c>
      <c r="L569" s="12">
        <f t="shared" si="785"/>
        <v>1.6022030829749998</v>
      </c>
      <c r="M569" s="13">
        <f t="shared" si="786"/>
        <v>4.1745177177893569E-2</v>
      </c>
      <c r="N569" s="13">
        <f t="shared" si="787"/>
        <v>6.5705584223381894E-2</v>
      </c>
      <c r="O569" s="13">
        <f t="shared" si="788"/>
        <v>6.6884251573758671E-2</v>
      </c>
      <c r="P569" s="13">
        <f t="shared" si="789"/>
        <v>0.10527368961137598</v>
      </c>
      <c r="Q569" s="13">
        <f t="shared" si="790"/>
        <v>5.1709252301630496E-2</v>
      </c>
      <c r="R569" s="13">
        <f t="shared" si="791"/>
        <v>5.3581077036975823E-2</v>
      </c>
      <c r="S569" s="13">
        <f t="shared" si="792"/>
        <v>6.6370240070876788E-2</v>
      </c>
      <c r="T569" s="13">
        <f t="shared" si="793"/>
        <v>8.2848723456004483E-2</v>
      </c>
      <c r="U569" s="13">
        <f t="shared" si="794"/>
        <v>8.4334915025749912E-2</v>
      </c>
      <c r="V569" s="13">
        <f t="shared" si="795"/>
        <v>1.8597065244684994E-2</v>
      </c>
      <c r="W569" s="13">
        <f t="shared" si="796"/>
        <v>2.7129574096303049E-2</v>
      </c>
      <c r="X569" s="13">
        <f t="shared" si="797"/>
        <v>4.3467087256895437E-2</v>
      </c>
      <c r="Y569" s="13">
        <f t="shared" si="798"/>
        <v>3.4821550605470604E-2</v>
      </c>
      <c r="Z569" s="13">
        <f t="shared" si="799"/>
        <v>2.8615922272587878E-2</v>
      </c>
      <c r="AA569" s="13">
        <f t="shared" si="800"/>
        <v>4.5040553618897049E-2</v>
      </c>
      <c r="AB569" s="13">
        <f t="shared" si="801"/>
        <v>3.5446201086449892E-2</v>
      </c>
      <c r="AC569" s="13">
        <f t="shared" si="802"/>
        <v>2.931149486305558E-3</v>
      </c>
      <c r="AD569" s="13">
        <f t="shared" si="803"/>
        <v>1.0675272188526532E-2</v>
      </c>
      <c r="AE569" s="13">
        <f t="shared" si="804"/>
        <v>1.7103954012054483E-2</v>
      </c>
      <c r="AF569" s="13">
        <f t="shared" si="805"/>
        <v>1.3702003924588155E-2</v>
      </c>
      <c r="AG569" s="13">
        <f t="shared" si="806"/>
        <v>7.3177976436368973E-3</v>
      </c>
      <c r="AH569" s="13">
        <f t="shared" si="807"/>
        <v>1.1462129721828321E-2</v>
      </c>
      <c r="AI569" s="13">
        <f t="shared" si="808"/>
        <v>1.8041028466774418E-2</v>
      </c>
      <c r="AJ569" s="13">
        <f t="shared" si="809"/>
        <v>1.4198003165115458E-2</v>
      </c>
      <c r="AK569" s="13">
        <f t="shared" si="810"/>
        <v>7.4490688173303819E-3</v>
      </c>
      <c r="AL569" s="13">
        <f t="shared" si="811"/>
        <v>2.9567288207777196E-4</v>
      </c>
      <c r="AM569" s="13">
        <f t="shared" si="812"/>
        <v>3.3605079355715412E-3</v>
      </c>
      <c r="AN569" s="13">
        <f t="shared" si="813"/>
        <v>5.3842161747346762E-3</v>
      </c>
      <c r="AO569" s="13">
        <f t="shared" si="814"/>
        <v>4.3133038772818792E-3</v>
      </c>
      <c r="AP569" s="13">
        <f t="shared" si="815"/>
        <v>2.3035962566630161E-3</v>
      </c>
      <c r="AQ569" s="13">
        <f t="shared" si="816"/>
        <v>9.2270725608878867E-4</v>
      </c>
      <c r="AR569" s="13">
        <f t="shared" si="817"/>
        <v>3.6729319155545427E-3</v>
      </c>
      <c r="AS569" s="13">
        <f t="shared" si="818"/>
        <v>5.7810782859011416E-3</v>
      </c>
      <c r="AT569" s="13">
        <f t="shared" si="819"/>
        <v>4.5496168886473582E-3</v>
      </c>
      <c r="AU569" s="13">
        <f t="shared" si="820"/>
        <v>2.3869842048839349E-3</v>
      </c>
      <c r="AV569" s="13">
        <f t="shared" si="821"/>
        <v>9.3925934872387032E-4</v>
      </c>
      <c r="AW569" s="13">
        <f t="shared" si="822"/>
        <v>2.0712023465684197E-5</v>
      </c>
      <c r="AX569" s="13">
        <f t="shared" si="823"/>
        <v>8.8155547587010603E-4</v>
      </c>
      <c r="AY569" s="13">
        <f t="shared" si="824"/>
        <v>1.412430901252577E-3</v>
      </c>
      <c r="AZ569" s="13">
        <f t="shared" si="825"/>
        <v>1.1315005722380182E-3</v>
      </c>
      <c r="BA569" s="13">
        <f t="shared" si="826"/>
        <v>6.042979017425765E-4</v>
      </c>
      <c r="BB569" s="13">
        <f t="shared" si="827"/>
        <v>2.4205199030182003E-4</v>
      </c>
      <c r="BC569" s="13">
        <f t="shared" si="828"/>
        <v>7.7563289020362157E-5</v>
      </c>
      <c r="BD569" s="13">
        <f t="shared" si="829"/>
        <v>9.8079713977645977E-4</v>
      </c>
      <c r="BE569" s="13">
        <f t="shared" si="830"/>
        <v>1.5437435754317723E-3</v>
      </c>
      <c r="BF569" s="13">
        <f t="shared" si="831"/>
        <v>1.214901700890987E-3</v>
      </c>
      <c r="BG569" s="13">
        <f t="shared" si="832"/>
        <v>6.3740557534627796E-4</v>
      </c>
      <c r="BH569" s="13">
        <f t="shared" si="833"/>
        <v>2.5081403737307921E-4</v>
      </c>
      <c r="BI569" s="13">
        <f t="shared" si="834"/>
        <v>7.8954667202851619E-5</v>
      </c>
      <c r="BJ569" s="14">
        <f t="shared" si="835"/>
        <v>0.37511453133925743</v>
      </c>
      <c r="BK569" s="14">
        <f t="shared" si="836"/>
        <v>0.23662542537446721</v>
      </c>
      <c r="BL569" s="14">
        <f t="shared" si="837"/>
        <v>0.35847371585261217</v>
      </c>
      <c r="BM569" s="14">
        <f t="shared" si="838"/>
        <v>0.61253884403612147</v>
      </c>
      <c r="BN569" s="14">
        <f t="shared" si="839"/>
        <v>0.38489903192501645</v>
      </c>
    </row>
    <row r="570" spans="1:66" x14ac:dyDescent="0.25">
      <c r="A570" t="s">
        <v>24</v>
      </c>
      <c r="B570" t="s">
        <v>295</v>
      </c>
      <c r="C570" t="s">
        <v>294</v>
      </c>
      <c r="D570" t="s">
        <v>496</v>
      </c>
      <c r="E570" s="10">
        <f>VLOOKUP(A570,home!$A$2:$E$405,3,FALSE)</f>
        <v>1.6263000000000001</v>
      </c>
      <c r="F570" s="10">
        <f>VLOOKUP(B570,home!$B$2:$E$405,3,FALSE)</f>
        <v>1.2945</v>
      </c>
      <c r="G570" s="10">
        <f>VLOOKUP(C570,away!$B$2:$E$405,4,FALSE)</f>
        <v>0.55020000000000002</v>
      </c>
      <c r="H570" s="10">
        <f>VLOOKUP(A570,away!$A$2:$E$405,3,FALSE)</f>
        <v>1.4262999999999999</v>
      </c>
      <c r="I570" s="10">
        <f>VLOOKUP(C570,away!$B$2:$E$405,3,FALSE)</f>
        <v>1.3284</v>
      </c>
      <c r="J570" s="10">
        <f>VLOOKUP(B570,home!$B$2:$E$405,4,FALSE)</f>
        <v>0.66420000000000001</v>
      </c>
      <c r="K570" s="12">
        <f t="shared" si="784"/>
        <v>1.15830599157</v>
      </c>
      <c r="L570" s="12">
        <f t="shared" si="785"/>
        <v>1.258457694264</v>
      </c>
      <c r="M570" s="13">
        <f t="shared" si="786"/>
        <v>8.9209861922871156E-2</v>
      </c>
      <c r="N570" s="13">
        <f t="shared" si="787"/>
        <v>0.10333231757239407</v>
      </c>
      <c r="O570" s="13">
        <f t="shared" si="788"/>
        <v>0.11226683714106626</v>
      </c>
      <c r="P570" s="13">
        <f t="shared" si="789"/>
        <v>0.13003935011511047</v>
      </c>
      <c r="Q570" s="13">
        <f t="shared" si="790"/>
        <v>5.9845221283459045E-2</v>
      </c>
      <c r="R570" s="13">
        <f t="shared" si="791"/>
        <v>7.0641532505429122E-2</v>
      </c>
      <c r="S570" s="13">
        <f t="shared" si="792"/>
        <v>4.7388910300580032E-2</v>
      </c>
      <c r="T570" s="13">
        <f t="shared" si="793"/>
        <v>7.5312679189100742E-2</v>
      </c>
      <c r="U570" s="13">
        <f t="shared" si="794"/>
        <v>8.1824510354725474E-2</v>
      </c>
      <c r="V570" s="13">
        <f t="shared" si="795"/>
        <v>7.6753137244432315E-3</v>
      </c>
      <c r="W570" s="13">
        <f t="shared" si="796"/>
        <v>2.3106359459821032E-2</v>
      </c>
      <c r="X570" s="13">
        <f t="shared" si="797"/>
        <v>2.9078375848641543E-2</v>
      </c>
      <c r="Y570" s="13">
        <f t="shared" si="798"/>
        <v>1.8296952911711711E-2</v>
      </c>
      <c r="Z570" s="13">
        <f t="shared" si="799"/>
        <v>2.9633126705352574E-2</v>
      </c>
      <c r="AA570" s="13">
        <f t="shared" si="800"/>
        <v>3.4324228211762862E-2</v>
      </c>
      <c r="AB570" s="13">
        <f t="shared" si="801"/>
        <v>1.9878979596850484E-2</v>
      </c>
      <c r="AC570" s="13">
        <f t="shared" si="802"/>
        <v>6.992590190863056E-4</v>
      </c>
      <c r="AD570" s="13">
        <f t="shared" si="803"/>
        <v>6.6910586514202126E-3</v>
      </c>
      <c r="AE570" s="13">
        <f t="shared" si="804"/>
        <v>8.4204142426514712E-3</v>
      </c>
      <c r="AF570" s="13">
        <f t="shared" si="805"/>
        <v>5.298367546277459E-3</v>
      </c>
      <c r="AG570" s="13">
        <f t="shared" si="806"/>
        <v>2.2225904685505122E-3</v>
      </c>
      <c r="AH570" s="13">
        <f t="shared" si="807"/>
        <v>9.3230090768627472E-3</v>
      </c>
      <c r="AI570" s="13">
        <f t="shared" si="808"/>
        <v>1.0798897273191615E-2</v>
      </c>
      <c r="AJ570" s="13">
        <f t="shared" si="809"/>
        <v>6.2542137069433934E-3</v>
      </c>
      <c r="AK570" s="13">
        <f t="shared" si="810"/>
        <v>2.4147644031039177E-3</v>
      </c>
      <c r="AL570" s="13">
        <f t="shared" si="811"/>
        <v>4.077180995201171E-5</v>
      </c>
      <c r="AM570" s="13">
        <f t="shared" si="812"/>
        <v>1.5500586651772637E-3</v>
      </c>
      <c r="AN570" s="13">
        <f t="shared" si="813"/>
        <v>1.9506832537529129E-3</v>
      </c>
      <c r="AO570" s="13">
        <f t="shared" si="814"/>
        <v>1.2274261748786443E-3</v>
      </c>
      <c r="AP570" s="13">
        <f t="shared" si="815"/>
        <v>5.1488797130568649E-4</v>
      </c>
      <c r="AQ570" s="13">
        <f t="shared" si="816"/>
        <v>1.6199118229340579E-4</v>
      </c>
      <c r="AR570" s="13">
        <f t="shared" si="817"/>
        <v>2.3465225012942047E-3</v>
      </c>
      <c r="AS570" s="13">
        <f t="shared" si="818"/>
        <v>2.7179910726029006E-3</v>
      </c>
      <c r="AT570" s="13">
        <f t="shared" si="819"/>
        <v>1.574132672214856E-3</v>
      </c>
      <c r="AU570" s="13">
        <f t="shared" si="820"/>
        <v>6.0777576858418746E-4</v>
      </c>
      <c r="AV570" s="13">
        <f t="shared" si="821"/>
        <v>1.7599757857053155E-4</v>
      </c>
      <c r="AW570" s="13">
        <f t="shared" si="822"/>
        <v>1.6508948534064335E-6</v>
      </c>
      <c r="AX570" s="13">
        <f t="shared" si="823"/>
        <v>2.9924037319330329E-4</v>
      </c>
      <c r="AY570" s="13">
        <f t="shared" si="824"/>
        <v>3.7658135007954334E-4</v>
      </c>
      <c r="AZ570" s="13">
        <f t="shared" si="825"/>
        <v>2.3695584876196318E-4</v>
      </c>
      <c r="BA570" s="13">
        <f t="shared" si="826"/>
        <v>9.9399637025116401E-5</v>
      </c>
      <c r="BB570" s="13">
        <f t="shared" si="827"/>
        <v>3.1272559505326647E-5</v>
      </c>
      <c r="BC570" s="13">
        <f t="shared" si="828"/>
        <v>7.8710386257614144E-6</v>
      </c>
      <c r="BD570" s="13">
        <f t="shared" si="829"/>
        <v>4.9216654941955026E-4</v>
      </c>
      <c r="BE570" s="13">
        <f t="shared" si="830"/>
        <v>5.7007946304299753E-4</v>
      </c>
      <c r="BF570" s="13">
        <f t="shared" si="831"/>
        <v>3.3016322885685639E-4</v>
      </c>
      <c r="BG570" s="13">
        <f t="shared" si="832"/>
        <v>1.2747668206033127E-4</v>
      </c>
      <c r="BH570" s="13">
        <f t="shared" si="833"/>
        <v>3.6914251153986415E-5</v>
      </c>
      <c r="BI570" s="13">
        <f t="shared" si="834"/>
        <v>8.5515996571964518E-6</v>
      </c>
      <c r="BJ570" s="14">
        <f t="shared" si="835"/>
        <v>0.33806070522862675</v>
      </c>
      <c r="BK570" s="14">
        <f t="shared" si="836"/>
        <v>0.27543004824212275</v>
      </c>
      <c r="BL570" s="14">
        <f t="shared" si="837"/>
        <v>0.35671474363739331</v>
      </c>
      <c r="BM570" s="14">
        <f t="shared" si="838"/>
        <v>0.4341285728179391</v>
      </c>
      <c r="BN570" s="14">
        <f t="shared" si="839"/>
        <v>0.56533512054033008</v>
      </c>
    </row>
    <row r="571" spans="1:66" x14ac:dyDescent="0.25">
      <c r="A571" t="s">
        <v>24</v>
      </c>
      <c r="B571" t="s">
        <v>26</v>
      </c>
      <c r="C571" t="s">
        <v>25</v>
      </c>
      <c r="D571" t="s">
        <v>496</v>
      </c>
      <c r="E571" s="10">
        <f>VLOOKUP(A571,home!$A$2:$E$405,3,FALSE)</f>
        <v>1.6263000000000001</v>
      </c>
      <c r="F571" s="10">
        <f>VLOOKUP(B571,home!$B$2:$E$405,3,FALSE)</f>
        <v>1.3592</v>
      </c>
      <c r="G571" s="10">
        <f>VLOOKUP(C571,away!$B$2:$E$405,4,FALSE)</f>
        <v>1.0356000000000001</v>
      </c>
      <c r="H571" s="10">
        <f>VLOOKUP(A571,away!$A$2:$E$405,3,FALSE)</f>
        <v>1.4262999999999999</v>
      </c>
      <c r="I571" s="10">
        <f>VLOOKUP(C571,away!$B$2:$E$405,3,FALSE)</f>
        <v>0.92249999999999999</v>
      </c>
      <c r="J571" s="10">
        <f>VLOOKUP(B571,home!$B$2:$E$405,4,FALSE)</f>
        <v>0.66420000000000001</v>
      </c>
      <c r="K571" s="12">
        <f t="shared" si="784"/>
        <v>2.2891595837760006</v>
      </c>
      <c r="L571" s="12">
        <f t="shared" si="785"/>
        <v>0.87392895434999995</v>
      </c>
      <c r="M571" s="13">
        <f t="shared" si="786"/>
        <v>4.2294909704507597E-2</v>
      </c>
      <c r="N571" s="13">
        <f t="shared" si="787"/>
        <v>9.6819797895014145E-2</v>
      </c>
      <c r="O571" s="13">
        <f t="shared" si="788"/>
        <v>3.6962746212387987E-2</v>
      </c>
      <c r="P571" s="13">
        <f t="shared" si="789"/>
        <v>8.4613624734768036E-2</v>
      </c>
      <c r="Q571" s="13">
        <f t="shared" si="790"/>
        <v>0.11081798412531356</v>
      </c>
      <c r="R571" s="13">
        <f t="shared" si="791"/>
        <v>1.6151407073648327E-2</v>
      </c>
      <c r="S571" s="13">
        <f t="shared" si="792"/>
        <v>4.2318718379916097E-2</v>
      </c>
      <c r="T571" s="13">
        <f t="shared" si="793"/>
        <v>9.6847044989810172E-2</v>
      </c>
      <c r="U571" s="13">
        <f t="shared" si="794"/>
        <v>3.697314829410956E-2</v>
      </c>
      <c r="V571" s="13">
        <f t="shared" si="795"/>
        <v>9.4068061651214428E-3</v>
      </c>
      <c r="W571" s="13">
        <f t="shared" si="796"/>
        <v>8.4560016805066071E-2</v>
      </c>
      <c r="X571" s="13">
        <f t="shared" si="797"/>
        <v>7.3899447066269816E-2</v>
      </c>
      <c r="Y571" s="13">
        <f t="shared" si="798"/>
        <v>3.2291433250834174E-2</v>
      </c>
      <c r="Z571" s="13">
        <f t="shared" si="799"/>
        <v>4.7050607650515582E-3</v>
      </c>
      <c r="AA571" s="13">
        <f t="shared" si="800"/>
        <v>1.0770634942566217E-2</v>
      </c>
      <c r="AB571" s="13">
        <f t="shared" si="801"/>
        <v>1.2327851101064066E-2</v>
      </c>
      <c r="AC571" s="13">
        <f t="shared" si="802"/>
        <v>1.1761816793810595E-3</v>
      </c>
      <c r="AD571" s="13">
        <f t="shared" si="803"/>
        <v>4.8392843218394183E-2</v>
      </c>
      <c r="AE571" s="13">
        <f t="shared" si="804"/>
        <v>4.2291906871874708E-2</v>
      </c>
      <c r="AF571" s="13">
        <f t="shared" si="805"/>
        <v>1.8480060975002523E-2</v>
      </c>
      <c r="AG571" s="13">
        <f t="shared" si="806"/>
        <v>5.3834201214027315E-3</v>
      </c>
      <c r="AH571" s="13">
        <f t="shared" si="807"/>
        <v>1.0279722086386797E-3</v>
      </c>
      <c r="AI571" s="13">
        <f t="shared" si="808"/>
        <v>2.3531924332606162E-3</v>
      </c>
      <c r="AJ571" s="13">
        <f t="shared" si="809"/>
        <v>2.6934165055338536E-3</v>
      </c>
      <c r="AK571" s="13">
        <f t="shared" si="810"/>
        <v>2.0552200689144288E-3</v>
      </c>
      <c r="AL571" s="13">
        <f t="shared" si="811"/>
        <v>9.4121014499720423E-5</v>
      </c>
      <c r="AM571" s="13">
        <f t="shared" si="812"/>
        <v>2.2155788167911271E-2</v>
      </c>
      <c r="AN571" s="13">
        <f t="shared" si="813"/>
        <v>1.9362584786382798E-2</v>
      </c>
      <c r="AO571" s="13">
        <f t="shared" si="814"/>
        <v>8.4607617379383673E-3</v>
      </c>
      <c r="AP571" s="13">
        <f t="shared" si="815"/>
        <v>2.464701552880322E-3</v>
      </c>
      <c r="AQ571" s="13">
        <f t="shared" si="816"/>
        <v>5.3849351272338016E-4</v>
      </c>
      <c r="AR571" s="13">
        <f t="shared" si="817"/>
        <v>1.7967493547929228E-4</v>
      </c>
      <c r="AS571" s="13">
        <f t="shared" si="818"/>
        <v>4.1130460051675652E-4</v>
      </c>
      <c r="AT571" s="13">
        <f t="shared" si="819"/>
        <v>4.7077093406204637E-4</v>
      </c>
      <c r="AU571" s="13">
        <f t="shared" si="820"/>
        <v>3.5922326515710438E-4</v>
      </c>
      <c r="AV571" s="13">
        <f t="shared" si="821"/>
        <v>2.0557984503742329E-4</v>
      </c>
      <c r="AW571" s="13">
        <f t="shared" si="822"/>
        <v>5.2304167833899015E-6</v>
      </c>
      <c r="AX571" s="13">
        <f t="shared" si="823"/>
        <v>8.4530224701141743E-3</v>
      </c>
      <c r="AY571" s="13">
        <f t="shared" si="824"/>
        <v>7.387341088403933E-3</v>
      </c>
      <c r="AZ571" s="13">
        <f t="shared" si="825"/>
        <v>3.2280056364078196E-3</v>
      </c>
      <c r="BA571" s="13">
        <f t="shared" si="826"/>
        <v>9.4034919682059741E-4</v>
      </c>
      <c r="BB571" s="13">
        <f t="shared" si="827"/>
        <v>2.0544959757532171E-4</v>
      </c>
      <c r="BC571" s="13">
        <f t="shared" si="828"/>
        <v>3.5909670396125845E-5</v>
      </c>
      <c r="BD571" s="13">
        <f t="shared" si="829"/>
        <v>2.6170521414386936E-5</v>
      </c>
      <c r="BE571" s="13">
        <f t="shared" si="830"/>
        <v>5.9908499908158912E-5</v>
      </c>
      <c r="BF571" s="13">
        <f t="shared" si="831"/>
        <v>6.8570058357202821E-5</v>
      </c>
      <c r="BG571" s="13">
        <f t="shared" si="832"/>
        <v>5.2322602082823496E-5</v>
      </c>
      <c r="BH571" s="13">
        <f t="shared" si="833"/>
        <v>2.9943696501498394E-5</v>
      </c>
      <c r="BI571" s="13">
        <f t="shared" si="834"/>
        <v>1.3709179964016974E-5</v>
      </c>
      <c r="BJ571" s="14">
        <f t="shared" si="835"/>
        <v>0.68301636273653621</v>
      </c>
      <c r="BK571" s="14">
        <f t="shared" si="836"/>
        <v>0.18729170276659787</v>
      </c>
      <c r="BL571" s="14">
        <f t="shared" si="837"/>
        <v>0.12319276697860446</v>
      </c>
      <c r="BM571" s="14">
        <f t="shared" si="838"/>
        <v>0.60316331282952984</v>
      </c>
      <c r="BN571" s="14">
        <f t="shared" si="839"/>
        <v>0.38766046974563967</v>
      </c>
    </row>
    <row r="572" spans="1:66" x14ac:dyDescent="0.25">
      <c r="A572" t="s">
        <v>32</v>
      </c>
      <c r="B572" t="s">
        <v>212</v>
      </c>
      <c r="C572" t="s">
        <v>330</v>
      </c>
      <c r="D572" t="s">
        <v>496</v>
      </c>
      <c r="E572" s="10">
        <f>VLOOKUP(A572,home!$A$2:$E$405,3,FALSE)</f>
        <v>1.268</v>
      </c>
      <c r="F572" s="10">
        <f>VLOOKUP(B572,home!$B$2:$E$405,3,FALSE)</f>
        <v>0.78859999999999997</v>
      </c>
      <c r="G572" s="10">
        <f>VLOOKUP(C572,away!$B$2:$E$405,4,FALSE)</f>
        <v>1.1133999999999999</v>
      </c>
      <c r="H572" s="10">
        <f>VLOOKUP(A572,away!$A$2:$E$405,3,FALSE)</f>
        <v>1.1471</v>
      </c>
      <c r="I572" s="10">
        <f>VLOOKUP(C572,away!$B$2:$E$405,3,FALSE)</f>
        <v>0.71789999999999998</v>
      </c>
      <c r="J572" s="10">
        <f>VLOOKUP(B572,home!$B$2:$E$405,4,FALSE)</f>
        <v>1.1282000000000001</v>
      </c>
      <c r="K572" s="12">
        <f t="shared" si="784"/>
        <v>1.11333854032</v>
      </c>
      <c r="L572" s="12">
        <f t="shared" si="785"/>
        <v>0.92907618613800003</v>
      </c>
      <c r="M572" s="13">
        <f t="shared" si="786"/>
        <v>0.12971510589747395</v>
      </c>
      <c r="N572" s="13">
        <f t="shared" si="787"/>
        <v>0.14441682665734784</v>
      </c>
      <c r="O572" s="13">
        <f t="shared" si="788"/>
        <v>0.12051521587171188</v>
      </c>
      <c r="P572" s="13">
        <f t="shared" si="789"/>
        <v>0.13417423452496138</v>
      </c>
      <c r="Q572" s="13">
        <f t="shared" si="790"/>
        <v>8.0392409494169093E-2</v>
      </c>
      <c r="R572" s="13">
        <f t="shared" si="791"/>
        <v>5.5983908566843904E-2</v>
      </c>
      <c r="S572" s="13">
        <f t="shared" si="792"/>
        <v>3.4696662901752925E-2</v>
      </c>
      <c r="T572" s="13">
        <f t="shared" si="793"/>
        <v>7.4690673207286951E-2</v>
      </c>
      <c r="U572" s="13">
        <f t="shared" si="794"/>
        <v>6.2329043045218337E-2</v>
      </c>
      <c r="V572" s="13">
        <f t="shared" si="795"/>
        <v>3.9877118510373757E-3</v>
      </c>
      <c r="W572" s="13">
        <f t="shared" si="796"/>
        <v>2.9834655946348633E-2</v>
      </c>
      <c r="X572" s="13">
        <f t="shared" si="797"/>
        <v>2.7718668361372989E-2</v>
      </c>
      <c r="Y572" s="13">
        <f t="shared" si="798"/>
        <v>1.2876377343004231E-2</v>
      </c>
      <c r="Z572" s="13">
        <f t="shared" si="799"/>
        <v>1.7337772085460619E-2</v>
      </c>
      <c r="AA572" s="13">
        <f t="shared" si="800"/>
        <v>1.9302809866027566E-2</v>
      </c>
      <c r="AB572" s="13">
        <f t="shared" si="801"/>
        <v>1.0745281080158816E-2</v>
      </c>
      <c r="AC572" s="13">
        <f t="shared" si="802"/>
        <v>2.5779967058248582E-4</v>
      </c>
      <c r="AD572" s="13">
        <f t="shared" si="803"/>
        <v>8.3040180755642994E-3</v>
      </c>
      <c r="AE572" s="13">
        <f t="shared" si="804"/>
        <v>7.7150654432662936E-3</v>
      </c>
      <c r="AF572" s="13">
        <f t="shared" si="805"/>
        <v>3.5839417889174624E-3</v>
      </c>
      <c r="AG572" s="13">
        <f t="shared" si="806"/>
        <v>1.1099183228626794E-3</v>
      </c>
      <c r="AH572" s="13">
        <f t="shared" si="807"/>
        <v>4.0270277913224076E-3</v>
      </c>
      <c r="AI572" s="13">
        <f t="shared" si="808"/>
        <v>4.4834452430189626E-3</v>
      </c>
      <c r="AJ572" s="13">
        <f t="shared" si="809"/>
        <v>2.4957961912336906E-3</v>
      </c>
      <c r="AK572" s="13">
        <f t="shared" si="810"/>
        <v>9.2622202949477726E-4</v>
      </c>
      <c r="AL572" s="13">
        <f t="shared" si="811"/>
        <v>1.0666475032917767E-5</v>
      </c>
      <c r="AM572" s="13">
        <f t="shared" si="812"/>
        <v>1.8490366726079304E-3</v>
      </c>
      <c r="AN572" s="13">
        <f t="shared" si="813"/>
        <v>1.7178959398158737E-3</v>
      </c>
      <c r="AO572" s="13">
        <f t="shared" si="814"/>
        <v>7.9802810397304339E-4</v>
      </c>
      <c r="AP572" s="13">
        <f t="shared" si="815"/>
        <v>2.4714296909007154E-4</v>
      </c>
      <c r="AQ572" s="13">
        <f t="shared" si="816"/>
        <v>5.7403661788256322E-5</v>
      </c>
      <c r="AR572" s="13">
        <f t="shared" si="817"/>
        <v>7.4828312436671124E-4</v>
      </c>
      <c r="AS572" s="13">
        <f t="shared" si="818"/>
        <v>8.330924414285233E-4</v>
      </c>
      <c r="AT572" s="13">
        <f t="shared" si="819"/>
        <v>4.637569613458288E-4</v>
      </c>
      <c r="AU572" s="13">
        <f t="shared" si="820"/>
        <v>1.7210616613600119E-4</v>
      </c>
      <c r="AV572" s="13">
        <f t="shared" si="821"/>
        <v>4.7903106946481746E-5</v>
      </c>
      <c r="AW572" s="13">
        <f t="shared" si="822"/>
        <v>3.0647636790029399E-7</v>
      </c>
      <c r="AX572" s="13">
        <f t="shared" si="823"/>
        <v>3.4310063167991046E-4</v>
      </c>
      <c r="AY572" s="13">
        <f t="shared" si="824"/>
        <v>3.1876662634270985E-4</v>
      </c>
      <c r="AZ572" s="13">
        <f t="shared" si="825"/>
        <v>1.4807924073528087E-4</v>
      </c>
      <c r="BA572" s="13">
        <f t="shared" si="826"/>
        <v>4.5858965409515182E-5</v>
      </c>
      <c r="BB572" s="13">
        <f t="shared" si="827"/>
        <v>1.0651618170726708E-5</v>
      </c>
      <c r="BC572" s="13">
        <f t="shared" si="828"/>
        <v>1.9792329572513982E-6</v>
      </c>
      <c r="BD572" s="13">
        <f t="shared" si="829"/>
        <v>1.1586867188967512E-4</v>
      </c>
      <c r="BE572" s="13">
        <f t="shared" si="830"/>
        <v>1.2900105803046792E-4</v>
      </c>
      <c r="BF572" s="13">
        <f t="shared" si="831"/>
        <v>7.1810924823688407E-5</v>
      </c>
      <c r="BG572" s="13">
        <f t="shared" si="832"/>
        <v>2.6649956740744824E-5</v>
      </c>
      <c r="BH572" s="13">
        <f t="shared" si="833"/>
        <v>7.4176059843329979E-6</v>
      </c>
      <c r="BI572" s="13">
        <f t="shared" si="834"/>
        <v>1.6516613238532391E-6</v>
      </c>
      <c r="BJ572" s="14">
        <f t="shared" si="835"/>
        <v>0.39618049830271107</v>
      </c>
      <c r="BK572" s="14">
        <f t="shared" si="836"/>
        <v>0.30316094794718373</v>
      </c>
      <c r="BL572" s="14">
        <f t="shared" si="837"/>
        <v>0.28342629136404662</v>
      </c>
      <c r="BM572" s="14">
        <f t="shared" si="838"/>
        <v>0.33458934853691918</v>
      </c>
      <c r="BN572" s="14">
        <f t="shared" si="839"/>
        <v>0.66519770101250808</v>
      </c>
    </row>
    <row r="573" spans="1:66" x14ac:dyDescent="0.25">
      <c r="A573" t="s">
        <v>32</v>
      </c>
      <c r="B573" t="s">
        <v>210</v>
      </c>
      <c r="C573" t="s">
        <v>211</v>
      </c>
      <c r="D573" t="s">
        <v>496</v>
      </c>
      <c r="E573" s="10">
        <f>VLOOKUP(A573,home!$A$2:$E$405,3,FALSE)</f>
        <v>1.268</v>
      </c>
      <c r="F573" s="10">
        <f>VLOOKUP(B573,home!$B$2:$E$405,3,FALSE)</f>
        <v>0.88139999999999996</v>
      </c>
      <c r="G573" s="10">
        <f>VLOOKUP(C573,away!$B$2:$E$405,4,FALSE)</f>
        <v>1.6700999999999999</v>
      </c>
      <c r="H573" s="10">
        <f>VLOOKUP(A573,away!$A$2:$E$405,3,FALSE)</f>
        <v>1.1471</v>
      </c>
      <c r="I573" s="10">
        <f>VLOOKUP(C573,away!$B$2:$E$405,3,FALSE)</f>
        <v>0.92300000000000004</v>
      </c>
      <c r="J573" s="10">
        <f>VLOOKUP(B573,home!$B$2:$E$405,4,FALSE)</f>
        <v>1.0256000000000001</v>
      </c>
      <c r="K573" s="12">
        <f t="shared" si="784"/>
        <v>1.8665291455199997</v>
      </c>
      <c r="L573" s="12">
        <f t="shared" si="785"/>
        <v>1.0858778964800002</v>
      </c>
      <c r="M573" s="13">
        <f t="shared" si="786"/>
        <v>5.2213873580598529E-2</v>
      </c>
      <c r="N573" s="13">
        <f t="shared" si="787"/>
        <v>9.7458716838683845E-2</v>
      </c>
      <c r="O573" s="13">
        <f t="shared" si="788"/>
        <v>5.669789121077299E-2</v>
      </c>
      <c r="P573" s="13">
        <f t="shared" si="789"/>
        <v>0.10582826643443</v>
      </c>
      <c r="Q573" s="13">
        <f t="shared" si="790"/>
        <v>9.0954767732192104E-2</v>
      </c>
      <c r="R573" s="13">
        <f t="shared" si="791"/>
        <v>3.0783493421403029E-2</v>
      </c>
      <c r="S573" s="13">
        <f t="shared" si="792"/>
        <v>5.3623784295704059E-2</v>
      </c>
      <c r="T573" s="13">
        <f t="shared" si="793"/>
        <v>9.8765771859859769E-2</v>
      </c>
      <c r="U573" s="13">
        <f t="shared" si="794"/>
        <v>5.7458287671971926E-2</v>
      </c>
      <c r="V573" s="13">
        <f t="shared" si="795"/>
        <v>1.2076211726261792E-2</v>
      </c>
      <c r="W573" s="13">
        <f t="shared" si="796"/>
        <v>5.6589908298712847E-2</v>
      </c>
      <c r="X573" s="13">
        <f t="shared" si="797"/>
        <v>6.1449730585402422E-2</v>
      </c>
      <c r="Y573" s="13">
        <f t="shared" si="798"/>
        <v>3.3363452093669754E-2</v>
      </c>
      <c r="Z573" s="13">
        <f t="shared" si="799"/>
        <v>1.114237169424635E-2</v>
      </c>
      <c r="AA573" s="13">
        <f t="shared" si="800"/>
        <v>2.0797561517527867E-2</v>
      </c>
      <c r="AB573" s="13">
        <f t="shared" si="801"/>
        <v>1.9409627364105463E-2</v>
      </c>
      <c r="AC573" s="13">
        <f t="shared" si="802"/>
        <v>1.5297712854427765E-3</v>
      </c>
      <c r="AD573" s="13">
        <f t="shared" si="803"/>
        <v>2.6406678295462928E-2</v>
      </c>
      <c r="AE573" s="13">
        <f t="shared" si="804"/>
        <v>2.867442828050136E-2</v>
      </c>
      <c r="AF573" s="13">
        <f t="shared" si="805"/>
        <v>1.5568463931998722E-2</v>
      </c>
      <c r="AG573" s="13">
        <f t="shared" si="806"/>
        <v>5.6351502886345089E-3</v>
      </c>
      <c r="AH573" s="13">
        <f t="shared" si="807"/>
        <v>3.0248137842866303E-3</v>
      </c>
      <c r="AI573" s="13">
        <f t="shared" si="808"/>
        <v>5.6459030881416397E-3</v>
      </c>
      <c r="AJ573" s="13">
        <f t="shared" si="809"/>
        <v>5.2691213333988726E-3</v>
      </c>
      <c r="AK573" s="13">
        <f t="shared" si="810"/>
        <v>3.2783228466900663E-3</v>
      </c>
      <c r="AL573" s="13">
        <f t="shared" si="811"/>
        <v>1.2402300927141668E-4</v>
      </c>
      <c r="AM573" s="13">
        <f t="shared" si="812"/>
        <v>9.8577669349703915E-3</v>
      </c>
      <c r="AN573" s="13">
        <f t="shared" si="813"/>
        <v>1.0704331223335748E-2</v>
      </c>
      <c r="AO573" s="13">
        <f t="shared" si="814"/>
        <v>5.811798336010505E-3</v>
      </c>
      <c r="AP573" s="13">
        <f t="shared" si="815"/>
        <v>2.1036344506243508E-3</v>
      </c>
      <c r="AQ573" s="13">
        <f t="shared" si="816"/>
        <v>5.7107253805170762E-4</v>
      </c>
      <c r="AR573" s="13">
        <f t="shared" si="817"/>
        <v>6.5691568586497516E-4</v>
      </c>
      <c r="AS573" s="13">
        <f t="shared" si="818"/>
        <v>1.2261522738162367E-3</v>
      </c>
      <c r="AT573" s="13">
        <f t="shared" si="819"/>
        <v>1.1443244779618127E-3</v>
      </c>
      <c r="AU573" s="13">
        <f t="shared" si="820"/>
        <v>7.1197166334922726E-4</v>
      </c>
      <c r="AV573" s="13">
        <f t="shared" si="821"/>
        <v>3.322289651064217E-4</v>
      </c>
      <c r="AW573" s="13">
        <f t="shared" si="822"/>
        <v>6.9825737709532672E-6</v>
      </c>
      <c r="AX573" s="13">
        <f t="shared" si="823"/>
        <v>3.06663488231093E-3</v>
      </c>
      <c r="AY573" s="13">
        <f t="shared" si="824"/>
        <v>3.3299910352759857E-3</v>
      </c>
      <c r="AZ573" s="13">
        <f t="shared" si="825"/>
        <v>1.8079818303413727E-3</v>
      </c>
      <c r="BA573" s="13">
        <f t="shared" si="826"/>
        <v>6.5441583560171682E-4</v>
      </c>
      <c r="BB573" s="13">
        <f t="shared" si="827"/>
        <v>1.7765392274659845E-4</v>
      </c>
      <c r="BC573" s="13">
        <f t="shared" si="828"/>
        <v>3.8582093586699369E-5</v>
      </c>
      <c r="BD573" s="13">
        <f t="shared" si="829"/>
        <v>1.188883705219626E-4</v>
      </c>
      <c r="BE573" s="13">
        <f t="shared" si="830"/>
        <v>2.2190860864262398E-4</v>
      </c>
      <c r="BF573" s="13">
        <f t="shared" si="831"/>
        <v>2.0709944283662452E-4</v>
      </c>
      <c r="BG573" s="13">
        <f t="shared" si="832"/>
        <v>1.288523820251709E-4</v>
      </c>
      <c r="BH573" s="13">
        <f t="shared" si="833"/>
        <v>6.012668162991475E-5</v>
      </c>
      <c r="BI573" s="13">
        <f t="shared" si="834"/>
        <v>2.2445640737127576E-5</v>
      </c>
      <c r="BJ573" s="14">
        <f t="shared" si="835"/>
        <v>0.55299093128797416</v>
      </c>
      <c r="BK573" s="14">
        <f t="shared" si="836"/>
        <v>0.22872592136698455</v>
      </c>
      <c r="BL573" s="14">
        <f t="shared" si="837"/>
        <v>0.20719593643079059</v>
      </c>
      <c r="BM573" s="14">
        <f t="shared" si="838"/>
        <v>0.56279514310041023</v>
      </c>
      <c r="BN573" s="14">
        <f t="shared" si="839"/>
        <v>0.43393700921808048</v>
      </c>
    </row>
    <row r="574" spans="1:66" x14ac:dyDescent="0.25">
      <c r="A574" t="s">
        <v>32</v>
      </c>
      <c r="B574" t="s">
        <v>36</v>
      </c>
      <c r="C574" t="s">
        <v>33</v>
      </c>
      <c r="D574" t="s">
        <v>496</v>
      </c>
      <c r="E574" s="10">
        <f>VLOOKUP(A574,home!$A$2:$E$405,3,FALSE)</f>
        <v>1.268</v>
      </c>
      <c r="F574" s="10">
        <f>VLOOKUP(B574,home!$B$2:$E$405,3,FALSE)</f>
        <v>1.4380999999999999</v>
      </c>
      <c r="G574" s="10">
        <f>VLOOKUP(C574,away!$B$2:$E$405,4,FALSE)</f>
        <v>0.46389999999999998</v>
      </c>
      <c r="H574" s="10">
        <f>VLOOKUP(A574,away!$A$2:$E$405,3,FALSE)</f>
        <v>1.1471</v>
      </c>
      <c r="I574" s="10">
        <f>VLOOKUP(C574,away!$B$2:$E$405,3,FALSE)</f>
        <v>1.5896999999999999</v>
      </c>
      <c r="J574" s="10">
        <f>VLOOKUP(B574,home!$B$2:$E$405,4,FALSE)</f>
        <v>0.76919999999999999</v>
      </c>
      <c r="K574" s="12">
        <f t="shared" si="784"/>
        <v>0.84592666011999995</v>
      </c>
      <c r="L574" s="12">
        <f t="shared" si="785"/>
        <v>1.4026707140039998</v>
      </c>
      <c r="M574" s="13">
        <f t="shared" si="786"/>
        <v>0.10554716396911135</v>
      </c>
      <c r="N574" s="13">
        <f t="shared" si="787"/>
        <v>8.9285159901528355E-2</v>
      </c>
      <c r="O574" s="13">
        <f t="shared" si="788"/>
        <v>0.14804791584565064</v>
      </c>
      <c r="P574" s="13">
        <f t="shared" si="789"/>
        <v>0.12523767898903806</v>
      </c>
      <c r="Q574" s="13">
        <f t="shared" si="790"/>
        <v>3.7764348556890009E-2</v>
      </c>
      <c r="R574" s="13">
        <f t="shared" si="791"/>
        <v>0.10383123791301145</v>
      </c>
      <c r="S574" s="13">
        <f t="shared" si="792"/>
        <v>3.7150397151247599E-2</v>
      </c>
      <c r="T574" s="13">
        <f t="shared" si="793"/>
        <v>5.2970945754188821E-2</v>
      </c>
      <c r="U574" s="13">
        <f t="shared" si="794"/>
        <v>8.7833612303878886E-2</v>
      </c>
      <c r="V574" s="13">
        <f t="shared" si="795"/>
        <v>4.8978941291168802E-3</v>
      </c>
      <c r="W574" s="13">
        <f t="shared" si="796"/>
        <v>1.0648623082112504E-2</v>
      </c>
      <c r="X574" s="13">
        <f t="shared" si="797"/>
        <v>1.4936511741746218E-2</v>
      </c>
      <c r="Y574" s="13">
        <f t="shared" si="798"/>
        <v>1.0475503794762149E-2</v>
      </c>
      <c r="Z574" s="13">
        <f t="shared" si="799"/>
        <v>4.8547012206454333E-2</v>
      </c>
      <c r="AA574" s="13">
        <f t="shared" si="800"/>
        <v>4.1067211894610788E-2</v>
      </c>
      <c r="AB574" s="13">
        <f t="shared" si="801"/>
        <v>1.7369924699224215E-2</v>
      </c>
      <c r="AC574" s="13">
        <f t="shared" si="802"/>
        <v>3.6322677322489868E-4</v>
      </c>
      <c r="AD574" s="13">
        <f t="shared" si="803"/>
        <v>2.251988539682042E-3</v>
      </c>
      <c r="AE574" s="13">
        <f t="shared" si="804"/>
        <v>3.1587983728846346E-3</v>
      </c>
      <c r="AF574" s="13">
        <f t="shared" si="805"/>
        <v>2.215376984544382E-3</v>
      </c>
      <c r="AG574" s="13">
        <f t="shared" si="806"/>
        <v>1.0358148055662991E-3</v>
      </c>
      <c r="AH574" s="13">
        <f t="shared" si="807"/>
        <v>1.7023868068597046E-2</v>
      </c>
      <c r="AI574" s="13">
        <f t="shared" si="808"/>
        <v>1.4400943857591813E-2</v>
      </c>
      <c r="AJ574" s="13">
        <f t="shared" si="809"/>
        <v>6.0910711700141338E-3</v>
      </c>
      <c r="AK574" s="13">
        <f t="shared" si="810"/>
        <v>1.7175331638010927E-3</v>
      </c>
      <c r="AL574" s="13">
        <f t="shared" si="811"/>
        <v>1.7239564310293236E-5</v>
      </c>
      <c r="AM574" s="13">
        <f t="shared" si="812"/>
        <v>3.8100342880034927E-4</v>
      </c>
      <c r="AN574" s="13">
        <f t="shared" si="813"/>
        <v>5.3442235151335803E-4</v>
      </c>
      <c r="AO574" s="13">
        <f t="shared" si="814"/>
        <v>3.7480929068846932E-4</v>
      </c>
      <c r="AP574" s="13">
        <f t="shared" si="815"/>
        <v>1.7524467179510939E-4</v>
      </c>
      <c r="AQ574" s="13">
        <f t="shared" si="816"/>
        <v>6.1452642228060656E-5</v>
      </c>
      <c r="AR574" s="13">
        <f t="shared" si="817"/>
        <v>4.7757762357777817E-3</v>
      </c>
      <c r="AS574" s="13">
        <f t="shared" si="818"/>
        <v>4.0399564406119644E-3</v>
      </c>
      <c r="AT574" s="13">
        <f t="shared" si="819"/>
        <v>1.7087534294185805E-3</v>
      </c>
      <c r="AU574" s="13">
        <f t="shared" si="820"/>
        <v>4.8182669383888541E-4</v>
      </c>
      <c r="AV574" s="13">
        <f t="shared" si="821"/>
        <v>1.0189751146894749E-4</v>
      </c>
      <c r="AW574" s="13">
        <f t="shared" si="822"/>
        <v>5.6821438866557584E-7</v>
      </c>
      <c r="AX574" s="13">
        <f t="shared" si="823"/>
        <v>5.3716826336557928E-5</v>
      </c>
      <c r="AY574" s="13">
        <f t="shared" si="824"/>
        <v>7.5347019151528571E-5</v>
      </c>
      <c r="AZ574" s="13">
        <f t="shared" si="825"/>
        <v>5.284352857567382E-5</v>
      </c>
      <c r="BA574" s="13">
        <f t="shared" si="826"/>
        <v>2.4707356652577066E-5</v>
      </c>
      <c r="BB574" s="13">
        <f t="shared" si="827"/>
        <v>8.6640713992554337E-6</v>
      </c>
      <c r="BC574" s="13">
        <f t="shared" si="828"/>
        <v>2.4305678431550506E-6</v>
      </c>
      <c r="BD574" s="13">
        <f t="shared" si="829"/>
        <v>1.1164735770936255E-3</v>
      </c>
      <c r="BE574" s="13">
        <f t="shared" si="830"/>
        <v>9.4445476418303993E-4</v>
      </c>
      <c r="BF574" s="13">
        <f t="shared" si="831"/>
        <v>3.9946973214989047E-4</v>
      </c>
      <c r="BG574" s="13">
        <f t="shared" si="832"/>
        <v>1.1264069877886263E-4</v>
      </c>
      <c r="BH574" s="13">
        <f t="shared" si="833"/>
        <v>2.3821442527896551E-5</v>
      </c>
      <c r="BI574" s="13">
        <f t="shared" si="834"/>
        <v>4.0302386633728132E-6</v>
      </c>
      <c r="BJ574" s="14">
        <f t="shared" si="835"/>
        <v>0.2264877132888895</v>
      </c>
      <c r="BK574" s="14">
        <f t="shared" si="836"/>
        <v>0.27328894759520062</v>
      </c>
      <c r="BL574" s="14">
        <f t="shared" si="837"/>
        <v>0.45109241968089281</v>
      </c>
      <c r="BM574" s="14">
        <f t="shared" si="838"/>
        <v>0.38962780879144443</v>
      </c>
      <c r="BN574" s="14">
        <f t="shared" si="839"/>
        <v>0.60971350517522982</v>
      </c>
    </row>
    <row r="575" spans="1:66" x14ac:dyDescent="0.25">
      <c r="A575" t="s">
        <v>32</v>
      </c>
      <c r="B575" t="s">
        <v>34</v>
      </c>
      <c r="C575" t="s">
        <v>35</v>
      </c>
      <c r="D575" t="s">
        <v>496</v>
      </c>
      <c r="E575" s="10">
        <f>VLOOKUP(A575,home!$A$2:$E$405,3,FALSE)</f>
        <v>1.268</v>
      </c>
      <c r="F575" s="10">
        <f>VLOOKUP(B575,home!$B$2:$E$405,3,FALSE)</f>
        <v>0.55669999999999997</v>
      </c>
      <c r="G575" s="10">
        <f>VLOOKUP(C575,away!$B$2:$E$405,4,FALSE)</f>
        <v>0.64949999999999997</v>
      </c>
      <c r="H575" s="10">
        <f>VLOOKUP(A575,away!$A$2:$E$405,3,FALSE)</f>
        <v>1.1471</v>
      </c>
      <c r="I575" s="10">
        <f>VLOOKUP(C575,away!$B$2:$E$405,3,FALSE)</f>
        <v>1.7435</v>
      </c>
      <c r="J575" s="10">
        <f>VLOOKUP(B575,home!$B$2:$E$405,4,FALSE)</f>
        <v>0.92300000000000004</v>
      </c>
      <c r="K575" s="12">
        <f t="shared" si="784"/>
        <v>0.45847919219999994</v>
      </c>
      <c r="L575" s="12">
        <f t="shared" si="785"/>
        <v>1.8459712485500002</v>
      </c>
      <c r="M575" s="13">
        <f t="shared" si="786"/>
        <v>9.9813639092392187E-2</v>
      </c>
      <c r="N575" s="13">
        <f t="shared" si="787"/>
        <v>4.5762476621622306E-2</v>
      </c>
      <c r="O575" s="13">
        <f t="shared" si="788"/>
        <v>0.18425310797770234</v>
      </c>
      <c r="P575" s="13">
        <f t="shared" si="789"/>
        <v>8.4476216105956334E-2</v>
      </c>
      <c r="Q575" s="13">
        <f t="shared" si="790"/>
        <v>1.049057165727639E-2</v>
      </c>
      <c r="R575" s="13">
        <f t="shared" si="791"/>
        <v>0.17006296989140862</v>
      </c>
      <c r="S575" s="13">
        <f t="shared" si="792"/>
        <v>1.7873887658215241E-2</v>
      </c>
      <c r="T575" s="13">
        <f t="shared" si="793"/>
        <v>1.9365293660185742E-2</v>
      </c>
      <c r="U575" s="13">
        <f t="shared" si="794"/>
        <v>7.7970333058945934E-2</v>
      </c>
      <c r="V575" s="13">
        <f t="shared" si="795"/>
        <v>1.6808194976588382E-3</v>
      </c>
      <c r="W575" s="13">
        <f t="shared" si="796"/>
        <v>1.6032362730480983E-3</v>
      </c>
      <c r="X575" s="13">
        <f t="shared" si="797"/>
        <v>2.9595280646792471E-3</v>
      </c>
      <c r="Y575" s="13">
        <f t="shared" si="798"/>
        <v>2.7316018583373584E-3</v>
      </c>
      <c r="Z575" s="13">
        <f t="shared" si="799"/>
        <v>0.10464378428752157</v>
      </c>
      <c r="AA575" s="13">
        <f t="shared" si="800"/>
        <v>4.7976997688893935E-2</v>
      </c>
      <c r="AB575" s="13">
        <f t="shared" si="801"/>
        <v>1.0998227572292678E-2</v>
      </c>
      <c r="AC575" s="13">
        <f t="shared" si="802"/>
        <v>8.8908986042917561E-5</v>
      </c>
      <c r="AD575" s="13">
        <f t="shared" si="803"/>
        <v>1.8376261784320761E-4</v>
      </c>
      <c r="AE575" s="13">
        <f t="shared" si="804"/>
        <v>3.3922050909684253E-4</v>
      </c>
      <c r="AF575" s="13">
        <f t="shared" si="805"/>
        <v>3.1309565335563261E-4</v>
      </c>
      <c r="AG575" s="13">
        <f t="shared" si="806"/>
        <v>1.9265519138015843E-4</v>
      </c>
      <c r="AH575" s="13">
        <f t="shared" si="807"/>
        <v>4.8292354283558263E-2</v>
      </c>
      <c r="AI575" s="13">
        <f t="shared" si="808"/>
        <v>2.2141039581362001E-2</v>
      </c>
      <c r="AJ575" s="13">
        <f t="shared" si="809"/>
        <v>5.0756029708655375E-3</v>
      </c>
      <c r="AK575" s="13">
        <f t="shared" si="810"/>
        <v>7.756861166701174E-4</v>
      </c>
      <c r="AL575" s="13">
        <f t="shared" si="811"/>
        <v>3.009887140482158E-6</v>
      </c>
      <c r="AM575" s="13">
        <f t="shared" si="812"/>
        <v>1.6850267317062227E-5</v>
      </c>
      <c r="AN575" s="13">
        <f t="shared" si="813"/>
        <v>3.1105108997678621E-5</v>
      </c>
      <c r="AO575" s="13">
        <f t="shared" si="814"/>
        <v>2.870956844636433E-5</v>
      </c>
      <c r="AP575" s="13">
        <f t="shared" si="815"/>
        <v>1.7665679303422288E-5</v>
      </c>
      <c r="AQ575" s="13">
        <f t="shared" si="816"/>
        <v>8.1525840200555837E-6</v>
      </c>
      <c r="AR575" s="13">
        <f t="shared" si="817"/>
        <v>1.7829259506447804E-2</v>
      </c>
      <c r="AS575" s="13">
        <f t="shared" si="818"/>
        <v>8.1743444960403599E-3</v>
      </c>
      <c r="AT575" s="13">
        <f t="shared" si="819"/>
        <v>1.8738834306545498E-3</v>
      </c>
      <c r="AU575" s="13">
        <f t="shared" si="820"/>
        <v>2.863788538544876E-4</v>
      </c>
      <c r="AV575" s="13">
        <f t="shared" si="821"/>
        <v>3.2824686394591822E-5</v>
      </c>
      <c r="AW575" s="13">
        <f t="shared" si="822"/>
        <v>7.0760724921947094E-8</v>
      </c>
      <c r="AX575" s="13">
        <f t="shared" si="823"/>
        <v>1.2875828246467922E-6</v>
      </c>
      <c r="AY575" s="13">
        <f t="shared" si="824"/>
        <v>2.3768408744247748E-6</v>
      </c>
      <c r="AZ575" s="13">
        <f t="shared" si="825"/>
        <v>2.1937899582832883E-6</v>
      </c>
      <c r="BA575" s="13">
        <f t="shared" si="826"/>
        <v>1.349891062782885E-6</v>
      </c>
      <c r="BB575" s="13">
        <f t="shared" si="827"/>
        <v>6.2296502264295218E-7</v>
      </c>
      <c r="BC575" s="13">
        <f t="shared" si="828"/>
        <v>2.2999510413023798E-7</v>
      </c>
      <c r="BD575" s="13">
        <f t="shared" si="829"/>
        <v>5.4853834053065669E-3</v>
      </c>
      <c r="BE575" s="13">
        <f t="shared" si="830"/>
        <v>2.5149341525722399E-3</v>
      </c>
      <c r="BF575" s="13">
        <f t="shared" si="831"/>
        <v>5.7652248935375597E-4</v>
      </c>
      <c r="BG575" s="13">
        <f t="shared" si="832"/>
        <v>8.8107855068014388E-5</v>
      </c>
      <c r="BH575" s="13">
        <f t="shared" si="833"/>
        <v>1.0098904554514474E-5</v>
      </c>
      <c r="BI575" s="13">
        <f t="shared" si="834"/>
        <v>9.260275204517395E-7</v>
      </c>
      <c r="BJ575" s="14">
        <f t="shared" si="835"/>
        <v>8.4051986379756458E-2</v>
      </c>
      <c r="BK575" s="14">
        <f t="shared" si="836"/>
        <v>0.20393885806828038</v>
      </c>
      <c r="BL575" s="14">
        <f t="shared" si="837"/>
        <v>0.60441898294946661</v>
      </c>
      <c r="BM575" s="14">
        <f t="shared" si="838"/>
        <v>0.40219232425851759</v>
      </c>
      <c r="BN575" s="14">
        <f t="shared" si="839"/>
        <v>0.59485898134635828</v>
      </c>
    </row>
    <row r="576" spans="1:66" x14ac:dyDescent="0.25">
      <c r="A576" t="s">
        <v>213</v>
      </c>
      <c r="B576" t="s">
        <v>218</v>
      </c>
      <c r="C576" t="s">
        <v>214</v>
      </c>
      <c r="D576" t="s">
        <v>496</v>
      </c>
      <c r="E576" s="10">
        <f>VLOOKUP(A576,home!$A$2:$E$405,3,FALSE)</f>
        <v>1.2675000000000001</v>
      </c>
      <c r="F576" s="10">
        <f>VLOOKUP(B576,home!$B$2:$E$405,3,FALSE)</f>
        <v>0.872</v>
      </c>
      <c r="G576" s="10">
        <f>VLOOKUP(C576,away!$B$2:$E$405,4,FALSE)</f>
        <v>0.74739999999999995</v>
      </c>
      <c r="H576" s="10">
        <f>VLOOKUP(A576,away!$A$2:$E$405,3,FALSE)</f>
        <v>1.1535</v>
      </c>
      <c r="I576" s="10">
        <f>VLOOKUP(C576,away!$B$2:$E$405,3,FALSE)</f>
        <v>1.6881999999999999</v>
      </c>
      <c r="J576" s="10">
        <f>VLOOKUP(B576,home!$B$2:$E$405,4,FALSE)</f>
        <v>0.95820000000000005</v>
      </c>
      <c r="K576" s="12">
        <f t="shared" si="784"/>
        <v>0.82607132400000005</v>
      </c>
      <c r="L576" s="12">
        <f t="shared" si="785"/>
        <v>1.8659399423399998</v>
      </c>
      <c r="M576" s="13">
        <f t="shared" si="786"/>
        <v>6.7744549927001921E-2</v>
      </c>
      <c r="N576" s="13">
        <f t="shared" si="787"/>
        <v>5.5961830051982575E-2</v>
      </c>
      <c r="O576" s="13">
        <f t="shared" si="788"/>
        <v>0.12640726158463919</v>
      </c>
      <c r="P576" s="13">
        <f t="shared" si="789"/>
        <v>0.10442141394043725</v>
      </c>
      <c r="Q576" s="13">
        <f t="shared" si="790"/>
        <v>2.3114231522252116E-2</v>
      </c>
      <c r="R576" s="13">
        <f t="shared" si="791"/>
        <v>0.11793417919629949</v>
      </c>
      <c r="S576" s="13">
        <f t="shared" si="792"/>
        <v>4.0238778252529382E-2</v>
      </c>
      <c r="T576" s="13">
        <f t="shared" si="793"/>
        <v>4.3129767833864525E-2</v>
      </c>
      <c r="U576" s="13">
        <f t="shared" si="794"/>
        <v>9.742204355354038E-2</v>
      </c>
      <c r="V576" s="13">
        <f t="shared" si="795"/>
        <v>6.8915590912109782E-3</v>
      </c>
      <c r="W576" s="13">
        <f t="shared" si="796"/>
        <v>6.3646679456097815E-3</v>
      </c>
      <c r="X576" s="13">
        <f t="shared" si="797"/>
        <v>1.1876088139444362E-2</v>
      </c>
      <c r="Y576" s="13">
        <f t="shared" si="798"/>
        <v>1.1080033609069785E-2</v>
      </c>
      <c r="Z576" s="13">
        <f t="shared" si="799"/>
        <v>7.3352698509819431E-2</v>
      </c>
      <c r="AA576" s="13">
        <f t="shared" si="800"/>
        <v>6.0594560776979361E-2</v>
      </c>
      <c r="AB576" s="13">
        <f t="shared" si="801"/>
        <v>2.5027714524118904E-2</v>
      </c>
      <c r="AC576" s="13">
        <f t="shared" si="802"/>
        <v>6.6391534940242263E-4</v>
      </c>
      <c r="AD576" s="13">
        <f t="shared" si="803"/>
        <v>1.314417419162558E-3</v>
      </c>
      <c r="AE576" s="13">
        <f t="shared" si="804"/>
        <v>2.4526239633228752E-3</v>
      </c>
      <c r="AF576" s="13">
        <f t="shared" si="805"/>
        <v>2.2882245083521938E-3</v>
      </c>
      <c r="AG576" s="13">
        <f t="shared" si="806"/>
        <v>1.4232298357252223E-3</v>
      </c>
      <c r="AH576" s="13">
        <f t="shared" si="807"/>
        <v>3.4217932506973983E-2</v>
      </c>
      <c r="AI576" s="13">
        <f t="shared" si="808"/>
        <v>2.8266452810578636E-2</v>
      </c>
      <c r="AJ576" s="13">
        <f t="shared" si="809"/>
        <v>1.1675053049009107E-2</v>
      </c>
      <c r="AK576" s="13">
        <f t="shared" si="810"/>
        <v>3.2148088433217301E-3</v>
      </c>
      <c r="AL576" s="13">
        <f t="shared" si="811"/>
        <v>4.0934350938083503E-5</v>
      </c>
      <c r="AM576" s="13">
        <f t="shared" si="812"/>
        <v>2.1716050754725551E-4</v>
      </c>
      <c r="AN576" s="13">
        <f t="shared" si="813"/>
        <v>4.0520846493125111E-4</v>
      </c>
      <c r="AO576" s="13">
        <f t="shared" si="814"/>
        <v>3.7804732984474934E-4</v>
      </c>
      <c r="AP576" s="13">
        <f t="shared" si="815"/>
        <v>2.3513787095076746E-4</v>
      </c>
      <c r="AQ576" s="13">
        <f t="shared" si="816"/>
        <v>1.096882863409564E-4</v>
      </c>
      <c r="AR576" s="13">
        <f t="shared" si="817"/>
        <v>1.2769721401811401E-2</v>
      </c>
      <c r="AS576" s="13">
        <f t="shared" si="818"/>
        <v>1.054870066550548E-2</v>
      </c>
      <c r="AT576" s="13">
        <f t="shared" si="819"/>
        <v>4.356989562616897E-3</v>
      </c>
      <c r="AU576" s="13">
        <f t="shared" si="820"/>
        <v>1.1997280455483738E-3</v>
      </c>
      <c r="AV576" s="13">
        <f t="shared" si="821"/>
        <v>2.4776523375651935E-4</v>
      </c>
      <c r="AW576" s="13">
        <f t="shared" si="822"/>
        <v>1.752671866549758E-6</v>
      </c>
      <c r="AX576" s="13">
        <f t="shared" si="823"/>
        <v>2.9898344665012216E-5</v>
      </c>
      <c r="AY576" s="13">
        <f t="shared" si="824"/>
        <v>5.5788515520294342E-5</v>
      </c>
      <c r="AZ576" s="13">
        <f t="shared" si="825"/>
        <v>5.2049009716586113E-5</v>
      </c>
      <c r="BA576" s="13">
        <f t="shared" si="826"/>
        <v>3.2373442063140261E-5</v>
      </c>
      <c r="BB576" s="13">
        <f t="shared" si="827"/>
        <v>1.5101724654160822E-5</v>
      </c>
      <c r="BC576" s="13">
        <f t="shared" si="828"/>
        <v>5.6357822460838779E-6</v>
      </c>
      <c r="BD576" s="13">
        <f t="shared" si="829"/>
        <v>3.9712555360323061E-3</v>
      </c>
      <c r="BE576" s="13">
        <f t="shared" si="830"/>
        <v>3.2805403185925367E-3</v>
      </c>
      <c r="BF576" s="13">
        <f t="shared" si="831"/>
        <v>1.3549801422075593E-3</v>
      </c>
      <c r="BG576" s="13">
        <f t="shared" si="832"/>
        <v>3.7310341335570227E-4</v>
      </c>
      <c r="BH576" s="13">
        <f t="shared" si="833"/>
        <v>7.7052507664916066E-5</v>
      </c>
      <c r="BI576" s="13">
        <f t="shared" si="834"/>
        <v>1.2730173404855477E-5</v>
      </c>
      <c r="BJ576" s="14">
        <f t="shared" si="835"/>
        <v>0.16054120410726622</v>
      </c>
      <c r="BK576" s="14">
        <f t="shared" si="836"/>
        <v>0.2200569394270403</v>
      </c>
      <c r="BL576" s="14">
        <f t="shared" si="837"/>
        <v>0.54295257384595719</v>
      </c>
      <c r="BM576" s="14">
        <f t="shared" si="838"/>
        <v>0.50126591382381691</v>
      </c>
      <c r="BN576" s="14">
        <f t="shared" si="839"/>
        <v>0.49558346622261257</v>
      </c>
    </row>
    <row r="577" spans="1:66" x14ac:dyDescent="0.25">
      <c r="A577" t="s">
        <v>213</v>
      </c>
      <c r="B577" t="s">
        <v>315</v>
      </c>
      <c r="C577" t="s">
        <v>221</v>
      </c>
      <c r="D577" t="s">
        <v>496</v>
      </c>
      <c r="E577" s="10">
        <f>VLOOKUP(A577,home!$A$2:$E$405,3,FALSE)</f>
        <v>1.2675000000000001</v>
      </c>
      <c r="F577" s="10">
        <f>VLOOKUP(B577,home!$B$2:$E$405,3,FALSE)</f>
        <v>2.3668999999999998</v>
      </c>
      <c r="G577" s="10">
        <f>VLOOKUP(C577,away!$B$2:$E$405,4,FALSE)</f>
        <v>0.83050000000000002</v>
      </c>
      <c r="H577" s="10">
        <f>VLOOKUP(A577,away!$A$2:$E$405,3,FALSE)</f>
        <v>1.1535</v>
      </c>
      <c r="I577" s="10">
        <f>VLOOKUP(C577,away!$B$2:$E$405,3,FALSE)</f>
        <v>0.59319999999999995</v>
      </c>
      <c r="J577" s="10">
        <f>VLOOKUP(B577,home!$B$2:$E$405,4,FALSE)</f>
        <v>0.1825</v>
      </c>
      <c r="K577" s="12">
        <f t="shared" si="784"/>
        <v>2.4915379953749999</v>
      </c>
      <c r="L577" s="12">
        <f t="shared" si="785"/>
        <v>0.12487675649999998</v>
      </c>
      <c r="M577" s="13">
        <f t="shared" si="786"/>
        <v>7.3064347618717315E-2</v>
      </c>
      <c r="N577" s="13">
        <f t="shared" si="787"/>
        <v>0.18204259819932106</v>
      </c>
      <c r="O577" s="13">
        <f t="shared" si="788"/>
        <v>9.124038746413916E-3</v>
      </c>
      <c r="P577" s="13">
        <f t="shared" si="789"/>
        <v>2.2732889207963954E-2</v>
      </c>
      <c r="Q577" s="13">
        <f t="shared" si="790"/>
        <v>0.22678302509519652</v>
      </c>
      <c r="R577" s="13">
        <f t="shared" si="791"/>
        <v>5.6969018241624788E-4</v>
      </c>
      <c r="S577" s="13">
        <f t="shared" si="792"/>
        <v>1.768250414136239E-3</v>
      </c>
      <c r="T577" s="13">
        <f t="shared" si="793"/>
        <v>2.8319928603146242E-2</v>
      </c>
      <c r="U577" s="13">
        <f t="shared" si="794"/>
        <v>1.4194047350821963E-3</v>
      </c>
      <c r="V577" s="13">
        <f t="shared" si="795"/>
        <v>6.1129435242272674E-5</v>
      </c>
      <c r="W577" s="13">
        <f t="shared" si="796"/>
        <v>0.18834617457692146</v>
      </c>
      <c r="X577" s="13">
        <f t="shared" si="797"/>
        <v>2.3520059380348707E-2</v>
      </c>
      <c r="Y577" s="13">
        <f t="shared" si="798"/>
        <v>1.4685543640526732E-3</v>
      </c>
      <c r="Z577" s="13">
        <f t="shared" si="799"/>
        <v>2.3713687396678124E-5</v>
      </c>
      <c r="AA577" s="13">
        <f t="shared" si="800"/>
        <v>5.9083553159268814E-5</v>
      </c>
      <c r="AB577" s="13">
        <f t="shared" si="801"/>
        <v>7.3604458799038443E-5</v>
      </c>
      <c r="AC577" s="13">
        <f t="shared" si="802"/>
        <v>1.188719878434935E-6</v>
      </c>
      <c r="AD577" s="13">
        <f t="shared" si="803"/>
        <v>0.1173179125604831</v>
      </c>
      <c r="AE577" s="13">
        <f t="shared" si="804"/>
        <v>1.4650280399903738E-2</v>
      </c>
      <c r="AF577" s="13">
        <f t="shared" si="805"/>
        <v>9.1473974907775092E-4</v>
      </c>
      <c r="AG577" s="13">
        <f t="shared" si="806"/>
        <v>3.8076577635484467E-5</v>
      </c>
      <c r="AH577" s="13">
        <f t="shared" si="807"/>
        <v>7.4032209168802317E-7</v>
      </c>
      <c r="AI577" s="13">
        <f t="shared" si="808"/>
        <v>1.8445406202562042E-6</v>
      </c>
      <c r="AJ577" s="13">
        <f t="shared" si="809"/>
        <v>2.297871519690451E-6</v>
      </c>
      <c r="AK577" s="13">
        <f t="shared" si="810"/>
        <v>1.9084113999329506E-6</v>
      </c>
      <c r="AL577" s="13">
        <f t="shared" si="811"/>
        <v>1.4794103103080649E-8</v>
      </c>
      <c r="AM577" s="13">
        <f t="shared" si="812"/>
        <v>5.8460407336505094E-2</v>
      </c>
      <c r="AN577" s="13">
        <f t="shared" si="813"/>
        <v>7.3003460518515596E-3</v>
      </c>
      <c r="AO577" s="13">
        <f t="shared" si="814"/>
        <v>4.5582176814140175E-4</v>
      </c>
      <c r="AP577" s="13">
        <f t="shared" si="815"/>
        <v>1.8973847982531097E-5</v>
      </c>
      <c r="AQ577" s="13">
        <f t="shared" si="816"/>
        <v>5.92348148595638E-7</v>
      </c>
      <c r="AR577" s="13">
        <f t="shared" si="817"/>
        <v>1.8489804315059175E-8</v>
      </c>
      <c r="AS577" s="13">
        <f t="shared" si="818"/>
        <v>4.6068049978018564E-8</v>
      </c>
      <c r="AT577" s="13">
        <f t="shared" si="819"/>
        <v>5.7390148446533847E-8</v>
      </c>
      <c r="AU577" s="13">
        <f t="shared" si="820"/>
        <v>4.7663245138250206E-8</v>
      </c>
      <c r="AV577" s="13">
        <f t="shared" si="821"/>
        <v>2.968869656120577E-8</v>
      </c>
      <c r="AW577" s="13">
        <f t="shared" si="822"/>
        <v>1.2786016623796995E-10</v>
      </c>
      <c r="AX577" s="13">
        <f t="shared" si="823"/>
        <v>2.4276054350667004E-2</v>
      </c>
      <c r="AY577" s="13">
        <f t="shared" si="824"/>
        <v>3.0315149279290087E-3</v>
      </c>
      <c r="AZ577" s="13">
        <f t="shared" si="825"/>
        <v>1.8928287574055292E-4</v>
      </c>
      <c r="BA577" s="13">
        <f t="shared" si="826"/>
        <v>7.8790105278242622E-6</v>
      </c>
      <c r="BB577" s="13">
        <f t="shared" si="827"/>
        <v>2.4597631978601171E-7</v>
      </c>
      <c r="BC577" s="13">
        <f t="shared" si="828"/>
        <v>6.1433449981367781E-9</v>
      </c>
      <c r="BD577" s="13">
        <f t="shared" si="829"/>
        <v>3.8482446519738252E-10</v>
      </c>
      <c r="BE577" s="13">
        <f t="shared" si="830"/>
        <v>9.588047765891429E-10</v>
      </c>
      <c r="BF577" s="13">
        <f t="shared" si="831"/>
        <v>1.1944492655094439E-9</v>
      </c>
      <c r="BG577" s="13">
        <f t="shared" si="832"/>
        <v>9.9200524285484707E-10</v>
      </c>
      <c r="BH577" s="13">
        <f t="shared" si="833"/>
        <v>6.1790468854601367E-10</v>
      </c>
      <c r="BI577" s="13">
        <f t="shared" si="834"/>
        <v>3.0790660180654956E-10</v>
      </c>
      <c r="BJ577" s="14">
        <f t="shared" si="835"/>
        <v>0.8771424741432452</v>
      </c>
      <c r="BK577" s="14">
        <f t="shared" si="836"/>
        <v>0.10065933511797033</v>
      </c>
      <c r="BL577" s="14">
        <f t="shared" si="837"/>
        <v>1.1252816577341713E-2</v>
      </c>
      <c r="BM577" s="14">
        <f t="shared" si="838"/>
        <v>0.47173023567585587</v>
      </c>
      <c r="BN577" s="14">
        <f t="shared" si="839"/>
        <v>0.51431658905002908</v>
      </c>
    </row>
    <row r="578" spans="1:66" x14ac:dyDescent="0.25">
      <c r="A578" t="s">
        <v>213</v>
      </c>
      <c r="B578" t="s">
        <v>222</v>
      </c>
      <c r="C578" t="s">
        <v>215</v>
      </c>
      <c r="D578" t="s">
        <v>496</v>
      </c>
      <c r="E578" s="10">
        <f>VLOOKUP(A578,home!$A$2:$E$405,3,FALSE)</f>
        <v>1.2675000000000001</v>
      </c>
      <c r="F578" s="10">
        <f>VLOOKUP(B578,home!$B$2:$E$405,3,FALSE)</f>
        <v>0.37369999999999998</v>
      </c>
      <c r="G578" s="10">
        <f>VLOOKUP(C578,away!$B$2:$E$405,4,FALSE)</f>
        <v>1.2041999999999999</v>
      </c>
      <c r="H578" s="10">
        <f>VLOOKUP(A578,away!$A$2:$E$405,3,FALSE)</f>
        <v>1.1535</v>
      </c>
      <c r="I578" s="10">
        <f>VLOOKUP(C578,away!$B$2:$E$405,3,FALSE)</f>
        <v>1.0038</v>
      </c>
      <c r="J578" s="10">
        <f>VLOOKUP(B578,home!$B$2:$E$405,4,FALSE)</f>
        <v>0.68440000000000001</v>
      </c>
      <c r="K578" s="12">
        <f t="shared" si="784"/>
        <v>0.57038709195000004</v>
      </c>
      <c r="L578" s="12">
        <f t="shared" si="785"/>
        <v>0.79245533051999995</v>
      </c>
      <c r="M578" s="13">
        <f t="shared" si="786"/>
        <v>0.25593227444041827</v>
      </c>
      <c r="N578" s="13">
        <f t="shared" si="787"/>
        <v>0.1459804657542195</v>
      </c>
      <c r="O578" s="13">
        <f t="shared" si="788"/>
        <v>0.20281489513241702</v>
      </c>
      <c r="P578" s="13">
        <f t="shared" si="789"/>
        <v>0.11568299823872355</v>
      </c>
      <c r="Q578" s="13">
        <f t="shared" si="790"/>
        <v>4.1632686671527912E-2</v>
      </c>
      <c r="R578" s="13">
        <f t="shared" si="791"/>
        <v>8.0360872378269319E-2</v>
      </c>
      <c r="S578" s="13">
        <f t="shared" si="792"/>
        <v>1.3072360755165336E-2</v>
      </c>
      <c r="T578" s="13">
        <f t="shared" si="793"/>
        <v>3.2992044476721251E-2</v>
      </c>
      <c r="U578" s="13">
        <f t="shared" si="794"/>
        <v>4.5836804302406116E-2</v>
      </c>
      <c r="V578" s="13">
        <f t="shared" si="795"/>
        <v>6.5653214508590925E-4</v>
      </c>
      <c r="W578" s="13">
        <f t="shared" si="796"/>
        <v>7.9155823602127789E-3</v>
      </c>
      <c r="X578" s="13">
        <f t="shared" si="797"/>
        <v>6.2727454355206999E-3</v>
      </c>
      <c r="Y578" s="13">
        <f t="shared" si="798"/>
        <v>2.4854352786866881E-3</v>
      </c>
      <c r="Z578" s="13">
        <f t="shared" si="799"/>
        <v>2.1227467227132316E-2</v>
      </c>
      <c r="AA578" s="13">
        <f t="shared" si="800"/>
        <v>1.2107873301147931E-2</v>
      </c>
      <c r="AB578" s="13">
        <f t="shared" si="801"/>
        <v>3.4530873209704079E-3</v>
      </c>
      <c r="AC578" s="13">
        <f t="shared" si="802"/>
        <v>1.854729125842428E-5</v>
      </c>
      <c r="AD578" s="13">
        <f t="shared" si="803"/>
        <v>1.128736500883121E-3</v>
      </c>
      <c r="AE578" s="13">
        <f t="shared" si="804"/>
        <v>8.9447325687732194E-4</v>
      </c>
      <c r="AF578" s="13">
        <f t="shared" si="805"/>
        <v>3.544150502100094E-4</v>
      </c>
      <c r="AG578" s="13">
        <f t="shared" si="806"/>
        <v>9.36193652518118E-5</v>
      </c>
      <c r="AH578" s="13">
        <f t="shared" si="807"/>
        <v>4.2054548893949014E-3</v>
      </c>
      <c r="AI578" s="13">
        <f t="shared" si="808"/>
        <v>2.3987371846888668E-3</v>
      </c>
      <c r="AJ578" s="13">
        <f t="shared" si="809"/>
        <v>6.8410436356350639E-4</v>
      </c>
      <c r="AK578" s="13">
        <f t="shared" si="810"/>
        <v>1.3006809950776469E-4</v>
      </c>
      <c r="AL578" s="13">
        <f t="shared" si="811"/>
        <v>3.3533969354551149E-7</v>
      </c>
      <c r="AM578" s="13">
        <f t="shared" si="812"/>
        <v>1.2876334606330846E-4</v>
      </c>
      <c r="AN578" s="13">
        <f t="shared" si="813"/>
        <v>1.0203919996346025E-4</v>
      </c>
      <c r="AO578" s="13">
        <f t="shared" si="814"/>
        <v>4.0430753966520122E-5</v>
      </c>
      <c r="AP578" s="13">
        <f t="shared" si="815"/>
        <v>1.0679855499237168E-5</v>
      </c>
      <c r="AQ578" s="13">
        <f t="shared" si="816"/>
        <v>2.1158271048884573E-6</v>
      </c>
      <c r="AR578" s="13">
        <f t="shared" si="817"/>
        <v>6.6652702887247753E-4</v>
      </c>
      <c r="AS578" s="13">
        <f t="shared" si="818"/>
        <v>3.8017841370464612E-4</v>
      </c>
      <c r="AT578" s="13">
        <f t="shared" si="819"/>
        <v>1.0842442990757858E-4</v>
      </c>
      <c r="AU578" s="13">
        <f t="shared" si="820"/>
        <v>2.0614631757106789E-5</v>
      </c>
      <c r="AV578" s="13">
        <f t="shared" si="821"/>
        <v>2.9395799648890648E-6</v>
      </c>
      <c r="AW578" s="13">
        <f t="shared" si="822"/>
        <v>4.2104347573351016E-9</v>
      </c>
      <c r="AX578" s="13">
        <f t="shared" si="823"/>
        <v>1.2240825085133662E-5</v>
      </c>
      <c r="AY578" s="13">
        <f t="shared" si="824"/>
        <v>9.7003070886771025E-6</v>
      </c>
      <c r="AZ578" s="13">
        <f t="shared" si="825"/>
        <v>3.8435300300515551E-6</v>
      </c>
      <c r="BA578" s="13">
        <f t="shared" si="826"/>
        <v>1.015275286776017E-6</v>
      </c>
      <c r="BB578" s="13">
        <f t="shared" si="827"/>
        <v>2.0114007823771906E-7</v>
      </c>
      <c r="BC578" s="13">
        <f t="shared" si="828"/>
        <v>3.1878905436138069E-8</v>
      </c>
      <c r="BD578" s="13">
        <f t="shared" si="829"/>
        <v>8.8032149494275425E-5</v>
      </c>
      <c r="BE578" s="13">
        <f t="shared" si="830"/>
        <v>5.0212401748147424E-5</v>
      </c>
      <c r="BF578" s="13">
        <f t="shared" si="831"/>
        <v>1.4320252906475452E-5</v>
      </c>
      <c r="BG578" s="13">
        <f t="shared" si="832"/>
        <v>2.7226958037710239E-6</v>
      </c>
      <c r="BH578" s="13">
        <f t="shared" si="833"/>
        <v>3.8824763544435549E-7</v>
      </c>
      <c r="BI578" s="13">
        <f t="shared" si="834"/>
        <v>4.4290287947513955E-8</v>
      </c>
      <c r="BJ578" s="14">
        <f t="shared" si="835"/>
        <v>0.24006126608918285</v>
      </c>
      <c r="BK578" s="14">
        <f t="shared" si="836"/>
        <v>0.38537274851743381</v>
      </c>
      <c r="BL578" s="14">
        <f t="shared" si="837"/>
        <v>0.35332630109444857</v>
      </c>
      <c r="BM578" s="14">
        <f t="shared" si="838"/>
        <v>0.15757389421596793</v>
      </c>
      <c r="BN578" s="14">
        <f t="shared" si="839"/>
        <v>0.84240419261557542</v>
      </c>
    </row>
    <row r="579" spans="1:66" x14ac:dyDescent="0.25">
      <c r="A579" t="s">
        <v>342</v>
      </c>
      <c r="B579" t="s">
        <v>364</v>
      </c>
      <c r="C579" t="s">
        <v>409</v>
      </c>
      <c r="D579" t="s">
        <v>496</v>
      </c>
      <c r="E579" s="10">
        <f>VLOOKUP(A579,home!$A$2:$E$405,3,FALSE)</f>
        <v>1.1741999999999999</v>
      </c>
      <c r="F579" s="10">
        <f>VLOOKUP(B579,home!$B$2:$E$405,3,FALSE)</f>
        <v>0.89419999999999999</v>
      </c>
      <c r="G579" s="10">
        <f>VLOOKUP(C579,away!$B$2:$E$405,4,FALSE)</f>
        <v>1.022</v>
      </c>
      <c r="H579" s="10">
        <f>VLOOKUP(A579,away!$A$2:$E$405,3,FALSE)</f>
        <v>0.85970000000000002</v>
      </c>
      <c r="I579" s="10">
        <f>VLOOKUP(C579,away!$B$2:$E$405,3,FALSE)</f>
        <v>1.0468999999999999</v>
      </c>
      <c r="J579" s="10">
        <f>VLOOKUP(B579,home!$B$2:$E$405,4,FALSE)</f>
        <v>1.0468999999999999</v>
      </c>
      <c r="K579" s="12">
        <f t="shared" si="784"/>
        <v>1.0730689720799997</v>
      </c>
      <c r="L579" s="12">
        <f t="shared" si="785"/>
        <v>0.94223086471700002</v>
      </c>
      <c r="M579" s="13">
        <f t="shared" si="786"/>
        <v>0.13328043499552295</v>
      </c>
      <c r="N579" s="13">
        <f t="shared" si="787"/>
        <v>0.14301909937902102</v>
      </c>
      <c r="O579" s="13">
        <f t="shared" si="788"/>
        <v>0.12558093951568949</v>
      </c>
      <c r="P579" s="13">
        <f t="shared" si="789"/>
        <v>0.13475700967894153</v>
      </c>
      <c r="Q579" s="13">
        <f t="shared" si="790"/>
        <v>7.67346789792267E-2</v>
      </c>
      <c r="R579" s="13">
        <f t="shared" si="791"/>
        <v>5.9163118615920676E-2</v>
      </c>
      <c r="S579" s="13">
        <f t="shared" si="792"/>
        <v>3.4062485724593292E-2</v>
      </c>
      <c r="T579" s="13">
        <f t="shared" si="793"/>
        <v>7.2301782928378189E-2</v>
      </c>
      <c r="U579" s="13">
        <f t="shared" si="794"/>
        <v>6.3486106878233098E-2</v>
      </c>
      <c r="V579" s="13">
        <f t="shared" si="795"/>
        <v>3.8266504412561193E-3</v>
      </c>
      <c r="W579" s="13">
        <f t="shared" si="796"/>
        <v>2.7447201031709192E-2</v>
      </c>
      <c r="X579" s="13">
        <f t="shared" si="797"/>
        <v>2.5861599962168687E-2</v>
      </c>
      <c r="Y579" s="13">
        <f t="shared" si="798"/>
        <v>1.2183798847659666E-2</v>
      </c>
      <c r="Z579" s="13">
        <f t="shared" si="799"/>
        <v>1.8581772137611131E-2</v>
      </c>
      <c r="AA579" s="13">
        <f t="shared" si="800"/>
        <v>1.9939523127131153E-2</v>
      </c>
      <c r="AB579" s="13">
        <f t="shared" si="801"/>
        <v>1.0698241792898005E-2</v>
      </c>
      <c r="AC579" s="13">
        <f t="shared" si="802"/>
        <v>2.4181529840051097E-4</v>
      </c>
      <c r="AD579" s="13">
        <f t="shared" si="803"/>
        <v>7.3631849493923218E-3</v>
      </c>
      <c r="AE579" s="13">
        <f t="shared" si="804"/>
        <v>6.937820121937127E-3</v>
      </c>
      <c r="AF579" s="13">
        <f t="shared" si="805"/>
        <v>3.26851412637191E-3</v>
      </c>
      <c r="AG579" s="13">
        <f t="shared" si="806"/>
        <v>1.0265649638770452E-3</v>
      </c>
      <c r="AH579" s="13">
        <f t="shared" si="807"/>
        <v>4.3770798072988977E-3</v>
      </c>
      <c r="AI579" s="13">
        <f t="shared" si="808"/>
        <v>4.6969085295303506E-3</v>
      </c>
      <c r="AJ579" s="13">
        <f t="shared" si="809"/>
        <v>2.5200534038684582E-3</v>
      </c>
      <c r="AK579" s="13">
        <f t="shared" si="810"/>
        <v>9.0139703855861048E-4</v>
      </c>
      <c r="AL579" s="13">
        <f t="shared" si="811"/>
        <v>9.7797719547264168E-6</v>
      </c>
      <c r="AM579" s="13">
        <f t="shared" si="812"/>
        <v>1.5802410609758691E-3</v>
      </c>
      <c r="AN579" s="13">
        <f t="shared" si="813"/>
        <v>1.4889519013446025E-3</v>
      </c>
      <c r="AO579" s="13">
        <f t="shared" si="814"/>
        <v>7.0146821876297292E-4</v>
      </c>
      <c r="AP579" s="13">
        <f t="shared" si="815"/>
        <v>2.2031500211217662E-4</v>
      </c>
      <c r="AQ579" s="13">
        <f t="shared" si="816"/>
        <v>5.1896898737570956E-5</v>
      </c>
      <c r="AR579" s="13">
        <f t="shared" si="817"/>
        <v>8.2484393835331228E-4</v>
      </c>
      <c r="AS579" s="13">
        <f t="shared" si="818"/>
        <v>8.8511443705520734E-4</v>
      </c>
      <c r="AT579" s="13">
        <f t="shared" si="819"/>
        <v>4.748944195719995E-4</v>
      </c>
      <c r="AU579" s="13">
        <f t="shared" si="820"/>
        <v>1.6986482221888457E-4</v>
      </c>
      <c r="AV579" s="13">
        <f t="shared" si="821"/>
        <v>4.5569167542742582E-5</v>
      </c>
      <c r="AW579" s="13">
        <f t="shared" si="822"/>
        <v>2.746699768810315E-7</v>
      </c>
      <c r="AX579" s="13">
        <f t="shared" si="823"/>
        <v>2.8261794182333057E-4</v>
      </c>
      <c r="AY579" s="13">
        <f t="shared" si="824"/>
        <v>2.662913477087356E-4</v>
      </c>
      <c r="AZ579" s="13">
        <f t="shared" si="825"/>
        <v>1.254539634091286E-4</v>
      </c>
      <c r="BA579" s="13">
        <f t="shared" si="826"/>
        <v>3.9402198808386047E-5</v>
      </c>
      <c r="BB579" s="13">
        <f t="shared" si="827"/>
        <v>9.2814919637441817E-6</v>
      </c>
      <c r="BC579" s="13">
        <f t="shared" si="828"/>
        <v>1.7490616397725137E-6</v>
      </c>
      <c r="BD579" s="13">
        <f t="shared" si="829"/>
        <v>1.2953223621520283E-4</v>
      </c>
      <c r="BE579" s="13">
        <f t="shared" si="830"/>
        <v>1.389970235666714E-4</v>
      </c>
      <c r="BF579" s="13">
        <f t="shared" si="831"/>
        <v>7.4576696600433788E-5</v>
      </c>
      <c r="BG579" s="13">
        <f t="shared" si="832"/>
        <v>2.6675313054049837E-5</v>
      </c>
      <c r="BH579" s="13">
        <f t="shared" si="833"/>
        <v>7.156112689705363E-6</v>
      </c>
      <c r="BI579" s="13">
        <f t="shared" si="834"/>
        <v>1.5358004976061556E-6</v>
      </c>
      <c r="BJ579" s="14">
        <f t="shared" si="835"/>
        <v>0.38091191437702815</v>
      </c>
      <c r="BK579" s="14">
        <f t="shared" si="836"/>
        <v>0.30644446725837782</v>
      </c>
      <c r="BL579" s="14">
        <f t="shared" si="837"/>
        <v>0.29414212867649453</v>
      </c>
      <c r="BM579" s="14">
        <f t="shared" si="838"/>
        <v>0.32727898460745747</v>
      </c>
      <c r="BN579" s="14">
        <f t="shared" si="839"/>
        <v>0.67253528116432237</v>
      </c>
    </row>
    <row r="580" spans="1:66" x14ac:dyDescent="0.25">
      <c r="A580" t="s">
        <v>342</v>
      </c>
      <c r="B580" t="s">
        <v>398</v>
      </c>
      <c r="C580" t="s">
        <v>402</v>
      </c>
      <c r="D580" t="s">
        <v>496</v>
      </c>
      <c r="E580" s="10">
        <f>VLOOKUP(A580,home!$A$2:$E$405,3,FALSE)</f>
        <v>1.1741999999999999</v>
      </c>
      <c r="F580" s="10">
        <f>VLOOKUP(B580,home!$B$2:$E$405,3,FALSE)</f>
        <v>0.76649999999999996</v>
      </c>
      <c r="G580" s="10">
        <f>VLOOKUP(C580,away!$B$2:$E$405,4,FALSE)</f>
        <v>0.93679999999999997</v>
      </c>
      <c r="H580" s="10">
        <f>VLOOKUP(A580,away!$A$2:$E$405,3,FALSE)</f>
        <v>0.85970000000000002</v>
      </c>
      <c r="I580" s="10">
        <f>VLOOKUP(C580,away!$B$2:$E$405,3,FALSE)</f>
        <v>1.0468999999999999</v>
      </c>
      <c r="J580" s="10">
        <f>VLOOKUP(B580,home!$B$2:$E$405,4,FALSE)</f>
        <v>0.87239999999999995</v>
      </c>
      <c r="K580" s="12">
        <f t="shared" si="784"/>
        <v>0.8431427642399999</v>
      </c>
      <c r="L580" s="12">
        <f t="shared" si="785"/>
        <v>0.78517738693200001</v>
      </c>
      <c r="M580" s="13">
        <f t="shared" si="786"/>
        <v>0.19625898279329509</v>
      </c>
      <c r="N580" s="13">
        <f t="shared" si="787"/>
        <v>0.16547434125926941</v>
      </c>
      <c r="O580" s="13">
        <f t="shared" si="788"/>
        <v>0.1540981152715718</v>
      </c>
      <c r="P580" s="13">
        <f t="shared" si="789"/>
        <v>0.12992671087424718</v>
      </c>
      <c r="Q580" s="13">
        <f t="shared" si="790"/>
        <v>6.9759246750066728E-2</v>
      </c>
      <c r="R580" s="13">
        <f t="shared" si="791"/>
        <v>6.0497177740039432E-2</v>
      </c>
      <c r="S580" s="13">
        <f t="shared" si="792"/>
        <v>2.1503410899132783E-2</v>
      </c>
      <c r="T580" s="13">
        <f t="shared" si="793"/>
        <v>5.4773383077562007E-2</v>
      </c>
      <c r="U580" s="13">
        <f t="shared" si="794"/>
        <v>5.1007757668455438E-2</v>
      </c>
      <c r="V580" s="13">
        <f t="shared" si="795"/>
        <v>1.5817350743715646E-3</v>
      </c>
      <c r="W580" s="13">
        <f t="shared" si="796"/>
        <v>1.9605668045383835E-2</v>
      </c>
      <c r="X580" s="13">
        <f t="shared" si="797"/>
        <v>1.539392720493069E-2</v>
      </c>
      <c r="Y580" s="13">
        <f t="shared" si="798"/>
        <v>6.0434817686944534E-3</v>
      </c>
      <c r="Z580" s="13">
        <f t="shared" si="799"/>
        <v>1.5833671978228311E-2</v>
      </c>
      <c r="AA580" s="13">
        <f t="shared" si="800"/>
        <v>1.3350045959792844E-2</v>
      </c>
      <c r="AB580" s="13">
        <f t="shared" si="801"/>
        <v>5.6279973266353906E-3</v>
      </c>
      <c r="AC580" s="13">
        <f t="shared" si="802"/>
        <v>6.5445932958893498E-5</v>
      </c>
      <c r="AD580" s="13">
        <f t="shared" si="803"/>
        <v>4.1325942876391892E-3</v>
      </c>
      <c r="AE580" s="13">
        <f t="shared" si="804"/>
        <v>3.2448195840186485E-3</v>
      </c>
      <c r="AF580" s="13">
        <f t="shared" si="805"/>
        <v>1.2738794810227708E-3</v>
      </c>
      <c r="AG580" s="13">
        <f t="shared" si="806"/>
        <v>3.3340712072525057E-4</v>
      </c>
      <c r="AH580" s="13">
        <f t="shared" si="807"/>
        <v>3.1080602973509331E-3</v>
      </c>
      <c r="AI580" s="13">
        <f t="shared" si="808"/>
        <v>2.6205385505330618E-3</v>
      </c>
      <c r="AJ580" s="13">
        <f t="shared" si="809"/>
        <v>1.104744058646964E-3</v>
      </c>
      <c r="AK580" s="13">
        <f t="shared" si="810"/>
        <v>3.1048565312843935E-4</v>
      </c>
      <c r="AL580" s="13">
        <f t="shared" si="811"/>
        <v>1.7330518457646926E-6</v>
      </c>
      <c r="AM580" s="13">
        <f t="shared" si="812"/>
        <v>6.9687339423250816E-4</v>
      </c>
      <c r="AN580" s="13">
        <f t="shared" si="813"/>
        <v>5.4716923070591424E-4</v>
      </c>
      <c r="AO580" s="13">
        <f t="shared" si="814"/>
        <v>2.1481245338763119E-4</v>
      </c>
      <c r="AP580" s="13">
        <f t="shared" si="815"/>
        <v>5.6221960277117449E-5</v>
      </c>
      <c r="AQ580" s="13">
        <f t="shared" si="816"/>
        <v>1.1036052964645442E-5</v>
      </c>
      <c r="AR580" s="13">
        <f t="shared" si="817"/>
        <v>4.8807573254022025E-4</v>
      </c>
      <c r="AS580" s="13">
        <f t="shared" si="818"/>
        <v>4.1151752229242418E-4</v>
      </c>
      <c r="AT580" s="13">
        <f t="shared" si="819"/>
        <v>1.7348401063941514E-4</v>
      </c>
      <c r="AU580" s="13">
        <f t="shared" si="820"/>
        <v>4.8757262760652687E-5</v>
      </c>
      <c r="AV580" s="13">
        <f t="shared" si="821"/>
        <v>1.0277333325198174E-5</v>
      </c>
      <c r="AW580" s="13">
        <f t="shared" si="822"/>
        <v>3.1869698521420873E-8</v>
      </c>
      <c r="AX580" s="13">
        <f t="shared" si="823"/>
        <v>9.7927293323084639E-5</v>
      </c>
      <c r="AY580" s="13">
        <f t="shared" si="824"/>
        <v>7.6890296280743081E-5</v>
      </c>
      <c r="AZ580" s="13">
        <f t="shared" si="825"/>
        <v>3.0186260957070567E-5</v>
      </c>
      <c r="BA580" s="13">
        <f t="shared" si="826"/>
        <v>7.900523166506709E-6</v>
      </c>
      <c r="BB580" s="13">
        <f t="shared" si="827"/>
        <v>1.5508280338183666E-6</v>
      </c>
      <c r="BC580" s="13">
        <f t="shared" si="828"/>
        <v>2.4353502063487937E-7</v>
      </c>
      <c r="BD580" s="13">
        <f t="shared" si="829"/>
        <v>6.3871004716808621E-5</v>
      </c>
      <c r="BE580" s="13">
        <f t="shared" si="830"/>
        <v>5.3852375471716095E-5</v>
      </c>
      <c r="BF580" s="13">
        <f t="shared" si="831"/>
        <v>2.2702620358056537E-5</v>
      </c>
      <c r="BG580" s="13">
        <f t="shared" si="832"/>
        <v>6.380516694727697E-6</v>
      </c>
      <c r="BH580" s="13">
        <f t="shared" si="833"/>
        <v>1.3449216208180438E-6</v>
      </c>
      <c r="BI580" s="13">
        <f t="shared" si="834"/>
        <v>2.2679218661253341E-7</v>
      </c>
      <c r="BJ580" s="14">
        <f t="shared" si="835"/>
        <v>0.34177556040766266</v>
      </c>
      <c r="BK580" s="14">
        <f t="shared" si="836"/>
        <v>0.34941490892213189</v>
      </c>
      <c r="BL580" s="14">
        <f t="shared" si="837"/>
        <v>0.29300541261876095</v>
      </c>
      <c r="BM580" s="14">
        <f t="shared" si="838"/>
        <v>0.2239381208117121</v>
      </c>
      <c r="BN580" s="14">
        <f t="shared" si="839"/>
        <v>0.77601457468848967</v>
      </c>
    </row>
    <row r="581" spans="1:66" x14ac:dyDescent="0.25">
      <c r="A581" t="s">
        <v>342</v>
      </c>
      <c r="B581" t="s">
        <v>348</v>
      </c>
      <c r="C581" t="s">
        <v>343</v>
      </c>
      <c r="D581" t="s">
        <v>496</v>
      </c>
      <c r="E581" s="10">
        <f>VLOOKUP(A581,home!$A$2:$E$405,3,FALSE)</f>
        <v>1.1741999999999999</v>
      </c>
      <c r="F581" s="10">
        <f>VLOOKUP(B581,home!$B$2:$E$405,3,FALSE)</f>
        <v>1.3626</v>
      </c>
      <c r="G581" s="10">
        <f>VLOOKUP(C581,away!$B$2:$E$405,4,FALSE)</f>
        <v>1.1496999999999999</v>
      </c>
      <c r="H581" s="10">
        <f>VLOOKUP(A581,away!$A$2:$E$405,3,FALSE)</f>
        <v>0.85970000000000002</v>
      </c>
      <c r="I581" s="10">
        <f>VLOOKUP(C581,away!$B$2:$E$405,3,FALSE)</f>
        <v>0.69789999999999996</v>
      </c>
      <c r="J581" s="10">
        <f>VLOOKUP(B581,home!$B$2:$E$405,4,FALSE)</f>
        <v>0.98870000000000002</v>
      </c>
      <c r="K581" s="12">
        <f t="shared" si="784"/>
        <v>1.8394796685239998</v>
      </c>
      <c r="L581" s="12">
        <f t="shared" si="785"/>
        <v>0.59320480368100004</v>
      </c>
      <c r="M581" s="13">
        <f t="shared" si="786"/>
        <v>8.7800817082548555E-2</v>
      </c>
      <c r="N581" s="13">
        <f t="shared" si="787"/>
        <v>0.16150781790314275</v>
      </c>
      <c r="O581" s="13">
        <f t="shared" si="788"/>
        <v>5.2083866460484608E-2</v>
      </c>
      <c r="P581" s="13">
        <f t="shared" si="789"/>
        <v>9.5807213412180486E-2</v>
      </c>
      <c r="Q581" s="13">
        <f t="shared" si="790"/>
        <v>0.1485451736702538</v>
      </c>
      <c r="R581" s="13">
        <f t="shared" si="791"/>
        <v>1.5448199889319595E-2</v>
      </c>
      <c r="S581" s="13">
        <f t="shared" si="792"/>
        <v>2.6135924604144534E-2</v>
      </c>
      <c r="T581" s="13">
        <f t="shared" si="793"/>
        <v>8.8117710584822956E-2</v>
      </c>
      <c r="U581" s="13">
        <f t="shared" si="794"/>
        <v>2.8416649611698094E-2</v>
      </c>
      <c r="V581" s="13">
        <f t="shared" si="795"/>
        <v>3.16880132083473E-3</v>
      </c>
      <c r="W581" s="13">
        <f t="shared" si="796"/>
        <v>9.1081942274599495E-2</v>
      </c>
      <c r="X581" s="13">
        <f t="shared" si="797"/>
        <v>5.4030245685887962E-2</v>
      </c>
      <c r="Y581" s="13">
        <f t="shared" si="798"/>
        <v>1.6025500642466682E-2</v>
      </c>
      <c r="Z581" s="13">
        <f t="shared" si="799"/>
        <v>3.0546487941895593E-3</v>
      </c>
      <c r="AA581" s="13">
        <f t="shared" si="800"/>
        <v>5.6189643513930455E-3</v>
      </c>
      <c r="AB581" s="13">
        <f t="shared" si="801"/>
        <v>5.1679853412743264E-3</v>
      </c>
      <c r="AC581" s="13">
        <f t="shared" si="802"/>
        <v>2.1610990826584481E-4</v>
      </c>
      <c r="AD581" s="13">
        <f t="shared" si="803"/>
        <v>4.1885845245950619E-2</v>
      </c>
      <c r="AE581" s="13">
        <f t="shared" si="804"/>
        <v>2.4846884606136883E-2</v>
      </c>
      <c r="AF581" s="13">
        <f t="shared" si="805"/>
        <v>7.3696456524339447E-3</v>
      </c>
      <c r="AG581" s="13">
        <f t="shared" si="806"/>
        <v>1.4572364008168714E-3</v>
      </c>
      <c r="AH581" s="13">
        <f t="shared" si="807"/>
        <v>4.5300808456790522E-4</v>
      </c>
      <c r="AI581" s="13">
        <f t="shared" si="808"/>
        <v>8.3329916123966216E-4</v>
      </c>
      <c r="AJ581" s="13">
        <f t="shared" si="809"/>
        <v>7.6641843244923066E-4</v>
      </c>
      <c r="AK581" s="13">
        <f t="shared" si="810"/>
        <v>4.6993704135746484E-4</v>
      </c>
      <c r="AL581" s="13">
        <f t="shared" si="811"/>
        <v>9.4326630615504241E-6</v>
      </c>
      <c r="AM581" s="13">
        <f t="shared" si="812"/>
        <v>1.5409632145773747E-2</v>
      </c>
      <c r="AN581" s="13">
        <f t="shared" si="813"/>
        <v>9.1410678118301423E-3</v>
      </c>
      <c r="AO581" s="13">
        <f t="shared" si="814"/>
        <v>2.7112626683757036E-3</v>
      </c>
      <c r="AP581" s="13">
        <f t="shared" si="815"/>
        <v>5.3611134630714467E-4</v>
      </c>
      <c r="AQ581" s="13">
        <f t="shared" si="816"/>
        <v>7.9505956484321574E-5</v>
      </c>
      <c r="AR581" s="13">
        <f t="shared" si="817"/>
        <v>5.3745314374402021E-5</v>
      </c>
      <c r="AS581" s="13">
        <f t="shared" si="818"/>
        <v>9.8863413070143173E-5</v>
      </c>
      <c r="AT581" s="13">
        <f t="shared" si="819"/>
        <v>9.0928619151709145E-5</v>
      </c>
      <c r="AU581" s="13">
        <f t="shared" si="820"/>
        <v>5.5753782072176991E-5</v>
      </c>
      <c r="AV581" s="13">
        <f t="shared" si="821"/>
        <v>2.5639487141271884E-5</v>
      </c>
      <c r="AW581" s="13">
        <f t="shared" si="822"/>
        <v>2.8591139993273901E-7</v>
      </c>
      <c r="AX581" s="13">
        <f t="shared" si="823"/>
        <v>4.7242841719307765E-3</v>
      </c>
      <c r="AY581" s="13">
        <f t="shared" si="824"/>
        <v>2.8024680647434522E-3</v>
      </c>
      <c r="AZ581" s="13">
        <f t="shared" si="825"/>
        <v>8.3121875908420564E-4</v>
      </c>
      <c r="BA581" s="13">
        <f t="shared" si="826"/>
        <v>1.6436098693283692E-4</v>
      </c>
      <c r="BB581" s="13">
        <f t="shared" si="827"/>
        <v>2.4374931746577229E-5</v>
      </c>
      <c r="BC581" s="13">
        <f t="shared" si="828"/>
        <v>2.8918653202932248E-6</v>
      </c>
      <c r="BD581" s="13">
        <f t="shared" si="829"/>
        <v>5.3136631103734618E-6</v>
      </c>
      <c r="BE581" s="13">
        <f t="shared" si="830"/>
        <v>9.7743752569179804E-6</v>
      </c>
      <c r="BF581" s="13">
        <f t="shared" si="831"/>
        <v>8.9898822788123372E-6</v>
      </c>
      <c r="BG581" s="13">
        <f t="shared" si="832"/>
        <v>5.5122352247664998E-6</v>
      </c>
      <c r="BH581" s="13">
        <f t="shared" si="833"/>
        <v>2.5349111560199513E-6</v>
      </c>
      <c r="BI581" s="13">
        <f t="shared" si="834"/>
        <v>9.3258350660267301E-7</v>
      </c>
      <c r="BJ581" s="14">
        <f t="shared" si="835"/>
        <v>0.67129518137504118</v>
      </c>
      <c r="BK581" s="14">
        <f t="shared" si="836"/>
        <v>0.21594076705577916</v>
      </c>
      <c r="BL581" s="14">
        <f t="shared" si="837"/>
        <v>0.1096163166401271</v>
      </c>
      <c r="BM581" s="14">
        <f t="shared" si="838"/>
        <v>0.4359116432938635</v>
      </c>
      <c r="BN581" s="14">
        <f t="shared" si="839"/>
        <v>0.5611930884179297</v>
      </c>
    </row>
    <row r="582" spans="1:66" x14ac:dyDescent="0.25">
      <c r="A582" t="s">
        <v>342</v>
      </c>
      <c r="B582" t="s">
        <v>392</v>
      </c>
      <c r="C582" t="s">
        <v>436</v>
      </c>
      <c r="D582" t="s">
        <v>496</v>
      </c>
      <c r="E582" s="10">
        <f>VLOOKUP(A582,home!$A$2:$E$405,3,FALSE)</f>
        <v>1.1741999999999999</v>
      </c>
      <c r="F582" s="10">
        <f>VLOOKUP(B582,home!$B$2:$E$405,3,FALSE)</f>
        <v>1.32</v>
      </c>
      <c r="G582" s="10">
        <f>VLOOKUP(C582,away!$B$2:$E$405,4,FALSE)</f>
        <v>1.0544</v>
      </c>
      <c r="H582" s="10">
        <f>VLOOKUP(A582,away!$A$2:$E$405,3,FALSE)</f>
        <v>0.85970000000000002</v>
      </c>
      <c r="I582" s="10">
        <f>VLOOKUP(C582,away!$B$2:$E$405,3,FALSE)</f>
        <v>0.77549999999999997</v>
      </c>
      <c r="J582" s="10">
        <f>VLOOKUP(B582,home!$B$2:$E$405,4,FALSE)</f>
        <v>1.2214</v>
      </c>
      <c r="K582" s="12">
        <f t="shared" si="784"/>
        <v>1.6342609535999999</v>
      </c>
      <c r="L582" s="12">
        <f t="shared" si="785"/>
        <v>0.81430414329</v>
      </c>
      <c r="M582" s="13">
        <f t="shared" si="786"/>
        <v>8.6417498314475302E-2</v>
      </c>
      <c r="N582" s="13">
        <f t="shared" si="787"/>
        <v>0.1412287432031408</v>
      </c>
      <c r="O582" s="13">
        <f t="shared" si="788"/>
        <v>7.0370126930233826E-2</v>
      </c>
      <c r="P582" s="13">
        <f t="shared" si="789"/>
        <v>0.11500315074195697</v>
      </c>
      <c r="Q582" s="13">
        <f t="shared" si="790"/>
        <v>0.11540231027144721</v>
      </c>
      <c r="R582" s="13">
        <f t="shared" si="791"/>
        <v>2.8651342961566302E-2</v>
      </c>
      <c r="S582" s="13">
        <f t="shared" si="792"/>
        <v>3.8261130380240108E-2</v>
      </c>
      <c r="T582" s="13">
        <f t="shared" si="793"/>
        <v>9.397257939927757E-2</v>
      </c>
      <c r="U582" s="13">
        <f t="shared" si="794"/>
        <v>4.6823771070289989E-2</v>
      </c>
      <c r="V582" s="13">
        <f t="shared" si="795"/>
        <v>5.6574840236177535E-3</v>
      </c>
      <c r="W582" s="13">
        <f t="shared" si="796"/>
        <v>6.2865829877286117E-2</v>
      </c>
      <c r="X582" s="13">
        <f t="shared" si="797"/>
        <v>5.1191905740438352E-2</v>
      </c>
      <c r="Y582" s="13">
        <f t="shared" si="798"/>
        <v>2.0842890473675039E-2</v>
      </c>
      <c r="Z582" s="13">
        <f t="shared" si="799"/>
        <v>7.7769690948087423E-3</v>
      </c>
      <c r="AA582" s="13">
        <f t="shared" si="800"/>
        <v>1.2709596928999863E-2</v>
      </c>
      <c r="AB582" s="13">
        <f t="shared" si="801"/>
        <v>1.0385398998529475E-2</v>
      </c>
      <c r="AC582" s="13">
        <f t="shared" si="802"/>
        <v>4.7055609445314036E-4</v>
      </c>
      <c r="AD582" s="13">
        <f t="shared" si="803"/>
        <v>2.5684792771027233E-2</v>
      </c>
      <c r="AE582" s="13">
        <f t="shared" si="804"/>
        <v>2.0915233172992514E-2</v>
      </c>
      <c r="AF582" s="13">
        <f t="shared" si="805"/>
        <v>8.5156805153221281E-3</v>
      </c>
      <c r="AG582" s="13">
        <f t="shared" si="806"/>
        <v>2.3114513088535777E-3</v>
      </c>
      <c r="AH582" s="13">
        <f t="shared" si="807"/>
        <v>1.5832045390352595E-3</v>
      </c>
      <c r="AI582" s="13">
        <f t="shared" si="808"/>
        <v>2.5873693597076113E-3</v>
      </c>
      <c r="AJ582" s="13">
        <f t="shared" si="809"/>
        <v>2.1142183585555912E-3</v>
      </c>
      <c r="AK582" s="13">
        <f t="shared" si="810"/>
        <v>1.151728170257229E-3</v>
      </c>
      <c r="AL582" s="13">
        <f t="shared" si="811"/>
        <v>2.504836845242325E-5</v>
      </c>
      <c r="AM582" s="13">
        <f t="shared" si="812"/>
        <v>8.3951307853994701E-3</v>
      </c>
      <c r="AN582" s="13">
        <f t="shared" si="813"/>
        <v>6.8361897820122201E-3</v>
      </c>
      <c r="AO582" s="13">
        <f t="shared" si="814"/>
        <v>2.7833688319046559E-3</v>
      </c>
      <c r="AP582" s="13">
        <f t="shared" si="815"/>
        <v>7.555029240414032E-4</v>
      </c>
      <c r="AQ582" s="13">
        <f t="shared" si="816"/>
        <v>1.5380229032865617E-4</v>
      </c>
      <c r="AR582" s="13">
        <f t="shared" si="817"/>
        <v>2.5784200316238934E-4</v>
      </c>
      <c r="AS582" s="13">
        <f t="shared" si="818"/>
        <v>4.213811179663006E-4</v>
      </c>
      <c r="AT582" s="13">
        <f t="shared" si="819"/>
        <v>3.443233538383203E-4</v>
      </c>
      <c r="AU582" s="13">
        <f t="shared" si="820"/>
        <v>1.8757140419685446E-4</v>
      </c>
      <c r="AV582" s="13">
        <f t="shared" si="821"/>
        <v>7.663515547271058E-5</v>
      </c>
      <c r="AW582" s="13">
        <f t="shared" si="822"/>
        <v>9.2594457435620945E-7</v>
      </c>
      <c r="AX582" s="13">
        <f t="shared" si="823"/>
        <v>2.2866390738239431E-3</v>
      </c>
      <c r="AY582" s="13">
        <f t="shared" si="824"/>
        <v>1.8620196720236448E-3</v>
      </c>
      <c r="AZ582" s="13">
        <f t="shared" si="825"/>
        <v>7.5812516690817035E-4</v>
      </c>
      <c r="BA582" s="13">
        <f t="shared" si="826"/>
        <v>2.0578148818191537E-4</v>
      </c>
      <c r="BB582" s="13">
        <f t="shared" si="827"/>
        <v>4.189217960972895E-5</v>
      </c>
      <c r="BC582" s="13">
        <f t="shared" si="828"/>
        <v>6.8225950855302303E-6</v>
      </c>
      <c r="BD582" s="13">
        <f t="shared" si="829"/>
        <v>3.4993635248221141E-5</v>
      </c>
      <c r="BE582" s="13">
        <f t="shared" si="830"/>
        <v>5.7188731710688454E-5</v>
      </c>
      <c r="BF582" s="13">
        <f t="shared" si="831"/>
        <v>4.673065561034214E-5</v>
      </c>
      <c r="BG582" s="13">
        <f t="shared" si="832"/>
        <v>2.5456695266703641E-5</v>
      </c>
      <c r="BH582" s="13">
        <f t="shared" si="833"/>
        <v>1.040072077051692E-5</v>
      </c>
      <c r="BI582" s="13">
        <f t="shared" si="834"/>
        <v>3.3994983689104616E-6</v>
      </c>
      <c r="BJ582" s="14">
        <f t="shared" si="835"/>
        <v>0.56701669152277989</v>
      </c>
      <c r="BK582" s="14">
        <f t="shared" si="836"/>
        <v>0.24769688759521935</v>
      </c>
      <c r="BL582" s="14">
        <f t="shared" si="837"/>
        <v>0.17784268028878714</v>
      </c>
      <c r="BM582" s="14">
        <f t="shared" si="838"/>
        <v>0.44139896235132531</v>
      </c>
      <c r="BN582" s="14">
        <f t="shared" si="839"/>
        <v>0.5570731724228204</v>
      </c>
    </row>
    <row r="583" spans="1:66" x14ac:dyDescent="0.25">
      <c r="A583" t="s">
        <v>40</v>
      </c>
      <c r="B583" t="s">
        <v>333</v>
      </c>
      <c r="C583" t="s">
        <v>339</v>
      </c>
      <c r="D583" t="s">
        <v>496</v>
      </c>
      <c r="E583" s="10">
        <f>VLOOKUP(A583,home!$A$2:$E$405,3,FALSE)</f>
        <v>1.5047999999999999</v>
      </c>
      <c r="F583" s="10">
        <f>VLOOKUP(B583,home!$B$2:$E$405,3,FALSE)</f>
        <v>0.8639</v>
      </c>
      <c r="G583" s="10">
        <f>VLOOKUP(C583,away!$B$2:$E$405,4,FALSE)</f>
        <v>0.7974</v>
      </c>
      <c r="H583" s="10">
        <f>VLOOKUP(A583,away!$A$2:$E$405,3,FALSE)</f>
        <v>1.2</v>
      </c>
      <c r="I583" s="10">
        <f>VLOOKUP(C583,away!$B$2:$E$405,3,FALSE)</f>
        <v>0.66669999999999996</v>
      </c>
      <c r="J583" s="10">
        <f>VLOOKUP(B583,home!$B$2:$E$405,4,FALSE)</f>
        <v>1.0417000000000001</v>
      </c>
      <c r="K583" s="12">
        <f t="shared" si="784"/>
        <v>1.036617384528</v>
      </c>
      <c r="L583" s="12">
        <f t="shared" si="785"/>
        <v>0.83340166800000004</v>
      </c>
      <c r="M583" s="13">
        <f t="shared" si="786"/>
        <v>0.15412072539772242</v>
      </c>
      <c r="N583" s="13">
        <f t="shared" si="787"/>
        <v>0.15976422326334511</v>
      </c>
      <c r="O583" s="13">
        <f t="shared" si="788"/>
        <v>0.1284444696198318</v>
      </c>
      <c r="P583" s="13">
        <f t="shared" si="789"/>
        <v>0.13314777015439619</v>
      </c>
      <c r="Q583" s="13">
        <f t="shared" si="790"/>
        <v>8.2807185630198121E-2</v>
      </c>
      <c r="R583" s="13">
        <f t="shared" si="791"/>
        <v>5.3522917613271583E-2</v>
      </c>
      <c r="S583" s="13">
        <f t="shared" si="792"/>
        <v>2.8757210705014483E-2</v>
      </c>
      <c r="T583" s="13">
        <f t="shared" si="793"/>
        <v>6.9011646626592746E-2</v>
      </c>
      <c r="U583" s="13">
        <f t="shared" si="794"/>
        <v>5.5482786868577202E-2</v>
      </c>
      <c r="V583" s="13">
        <f t="shared" si="795"/>
        <v>2.7604323179131448E-3</v>
      </c>
      <c r="W583" s="13">
        <f t="shared" si="796"/>
        <v>2.8613122729366853E-2</v>
      </c>
      <c r="X583" s="13">
        <f t="shared" si="797"/>
        <v>2.3846224209343046E-2</v>
      </c>
      <c r="Y583" s="13">
        <f t="shared" si="798"/>
        <v>9.9367415157842389E-3</v>
      </c>
      <c r="Z583" s="13">
        <f t="shared" si="799"/>
        <v>1.486869627170904E-2</v>
      </c>
      <c r="AA583" s="13">
        <f t="shared" si="800"/>
        <v>1.541314904052025E-2</v>
      </c>
      <c r="AB583" s="13">
        <f t="shared" si="801"/>
        <v>7.9887691228621768E-3</v>
      </c>
      <c r="AC583" s="13">
        <f t="shared" si="802"/>
        <v>1.4904931136118391E-4</v>
      </c>
      <c r="AD583" s="13">
        <f t="shared" si="803"/>
        <v>7.4152151117237337E-3</v>
      </c>
      <c r="AE583" s="13">
        <f t="shared" si="804"/>
        <v>6.1798526426893657E-3</v>
      </c>
      <c r="AF583" s="13">
        <f t="shared" si="805"/>
        <v>2.5751497502057626E-3</v>
      </c>
      <c r="AG583" s="13">
        <f t="shared" si="806"/>
        <v>7.1537803239042207E-4</v>
      </c>
      <c r="AH583" s="13">
        <f t="shared" si="807"/>
        <v>3.0978990684569232E-3</v>
      </c>
      <c r="AI583" s="13">
        <f t="shared" si="808"/>
        <v>3.211336029875543E-3</v>
      </c>
      <c r="AJ583" s="13">
        <f t="shared" si="809"/>
        <v>1.6644633780650581E-3</v>
      </c>
      <c r="AK583" s="13">
        <f t="shared" si="810"/>
        <v>5.7513722453748006E-4</v>
      </c>
      <c r="AL583" s="13">
        <f t="shared" si="811"/>
        <v>5.1506592379646934E-6</v>
      </c>
      <c r="AM583" s="13">
        <f t="shared" si="812"/>
        <v>1.5373481789655121E-3</v>
      </c>
      <c r="AN583" s="13">
        <f t="shared" si="813"/>
        <v>1.2812285366466203E-3</v>
      </c>
      <c r="AO583" s="13">
        <f t="shared" si="814"/>
        <v>5.3388899976524623E-4</v>
      </c>
      <c r="AP583" s="13">
        <f t="shared" si="815"/>
        <v>1.4831466097706931E-4</v>
      </c>
      <c r="AQ583" s="13">
        <f t="shared" si="816"/>
        <v>3.0901421461786011E-5</v>
      </c>
      <c r="AR583" s="13">
        <f t="shared" si="817"/>
        <v>5.1635885018952942E-4</v>
      </c>
      <c r="AS583" s="13">
        <f t="shared" si="818"/>
        <v>5.3526656076135527E-4</v>
      </c>
      <c r="AT583" s="13">
        <f t="shared" si="819"/>
        <v>2.7743331112086691E-4</v>
      </c>
      <c r="AU583" s="13">
        <f t="shared" si="820"/>
        <v>9.5864064451685324E-5</v>
      </c>
      <c r="AV583" s="13">
        <f t="shared" si="821"/>
        <v>2.4843588940532416E-5</v>
      </c>
      <c r="AW583" s="13">
        <f t="shared" si="822"/>
        <v>1.2360418370266677E-7</v>
      </c>
      <c r="AX583" s="13">
        <f t="shared" si="823"/>
        <v>2.6560697473135205E-4</v>
      </c>
      <c r="AY583" s="13">
        <f t="shared" si="824"/>
        <v>2.2135729577354264E-4</v>
      </c>
      <c r="AZ583" s="13">
        <f t="shared" si="825"/>
        <v>9.2239769760819887E-5</v>
      </c>
      <c r="BA583" s="13">
        <f t="shared" si="826"/>
        <v>2.5624259324867756E-5</v>
      </c>
      <c r="BB583" s="13">
        <f t="shared" si="827"/>
        <v>5.3388251156523341E-6</v>
      </c>
      <c r="BC583" s="13">
        <f t="shared" si="828"/>
        <v>8.8987715130898996E-7</v>
      </c>
      <c r="BD583" s="13">
        <f t="shared" si="829"/>
        <v>7.1722387839085976E-5</v>
      </c>
      <c r="BE583" s="13">
        <f t="shared" si="830"/>
        <v>7.4348674093856134E-5</v>
      </c>
      <c r="BF583" s="13">
        <f t="shared" si="831"/>
        <v>3.8535564041148907E-5</v>
      </c>
      <c r="BG583" s="13">
        <f t="shared" si="832"/>
        <v>1.3315545202549008E-5</v>
      </c>
      <c r="BH583" s="13">
        <f t="shared" si="833"/>
        <v>3.4507814103576776E-6</v>
      </c>
      <c r="BI583" s="13">
        <f t="shared" si="834"/>
        <v>7.1542800003656408E-7</v>
      </c>
      <c r="BJ583" s="14">
        <f t="shared" si="835"/>
        <v>0.39500747831131316</v>
      </c>
      <c r="BK583" s="14">
        <f t="shared" si="836"/>
        <v>0.3191616958414189</v>
      </c>
      <c r="BL583" s="14">
        <f t="shared" si="837"/>
        <v>0.27105278272204908</v>
      </c>
      <c r="BM583" s="14">
        <f t="shared" si="838"/>
        <v>0.28806212777613516</v>
      </c>
      <c r="BN583" s="14">
        <f t="shared" si="839"/>
        <v>0.71180729167876511</v>
      </c>
    </row>
    <row r="584" spans="1:66" x14ac:dyDescent="0.25">
      <c r="A584" t="s">
        <v>40</v>
      </c>
      <c r="B584" t="s">
        <v>238</v>
      </c>
      <c r="C584" t="s">
        <v>232</v>
      </c>
      <c r="D584" t="s">
        <v>496</v>
      </c>
      <c r="E584" s="10">
        <f>VLOOKUP(A584,home!$A$2:$E$405,3,FALSE)</f>
        <v>1.5047999999999999</v>
      </c>
      <c r="F584" s="10">
        <f>VLOOKUP(B584,home!$B$2:$E$405,3,FALSE)</f>
        <v>0.7974</v>
      </c>
      <c r="G584" s="10">
        <f>VLOOKUP(C584,away!$B$2:$E$405,4,FALSE)</f>
        <v>0.96360000000000001</v>
      </c>
      <c r="H584" s="10">
        <f>VLOOKUP(A584,away!$A$2:$E$405,3,FALSE)</f>
        <v>1.2</v>
      </c>
      <c r="I584" s="10">
        <f>VLOOKUP(C584,away!$B$2:$E$405,3,FALSE)</f>
        <v>0.91669999999999996</v>
      </c>
      <c r="J584" s="10">
        <f>VLOOKUP(B584,home!$B$2:$E$405,4,FALSE)</f>
        <v>1.1667000000000001</v>
      </c>
      <c r="K584" s="12">
        <f t="shared" si="784"/>
        <v>1.156250158272</v>
      </c>
      <c r="L584" s="12">
        <f t="shared" si="785"/>
        <v>1.2834166679999999</v>
      </c>
      <c r="M584" s="13">
        <f t="shared" si="786"/>
        <v>8.7189896005969381E-2</v>
      </c>
      <c r="N584" s="13">
        <f t="shared" si="787"/>
        <v>0.1008133310566213</v>
      </c>
      <c r="O584" s="13">
        <f t="shared" si="788"/>
        <v>0.11190096581524769</v>
      </c>
      <c r="P584" s="13">
        <f t="shared" si="789"/>
        <v>0.12938550943466978</v>
      </c>
      <c r="Q584" s="13">
        <f t="shared" si="790"/>
        <v>5.8282714995072975E-2</v>
      </c>
      <c r="R584" s="13">
        <f t="shared" si="791"/>
        <v>7.1807782346293564E-2</v>
      </c>
      <c r="S584" s="13">
        <f t="shared" si="792"/>
        <v>4.8000430148818253E-2</v>
      </c>
      <c r="T584" s="13">
        <f t="shared" si="793"/>
        <v>7.4801007880970175E-2</v>
      </c>
      <c r="U584" s="13">
        <f t="shared" si="794"/>
        <v>8.3027759703063239E-2</v>
      </c>
      <c r="V584" s="13">
        <f t="shared" si="795"/>
        <v>7.9144747937599097E-3</v>
      </c>
      <c r="W584" s="13">
        <f t="shared" si="796"/>
        <v>2.2463132812524992E-2</v>
      </c>
      <c r="X584" s="13">
        <f t="shared" si="797"/>
        <v>2.8829559067092288E-2</v>
      </c>
      <c r="Y584" s="13">
        <f t="shared" si="798"/>
        <v>1.8500168318898388E-2</v>
      </c>
      <c r="Z584" s="13">
        <f t="shared" si="799"/>
        <v>3.0719768251783096E-2</v>
      </c>
      <c r="AA584" s="13">
        <f t="shared" si="800"/>
        <v>3.5519736903203356E-2</v>
      </c>
      <c r="AB584" s="13">
        <f t="shared" si="801"/>
        <v>2.0534850708054352E-2</v>
      </c>
      <c r="AC584" s="13">
        <f t="shared" si="802"/>
        <v>7.3404316326140817E-4</v>
      </c>
      <c r="AD584" s="13">
        <f t="shared" si="803"/>
        <v>6.4932502174417494E-3</v>
      </c>
      <c r="AE584" s="13">
        <f t="shared" si="804"/>
        <v>8.3335455585593632E-3</v>
      </c>
      <c r="AF584" s="13">
        <f t="shared" si="805"/>
        <v>5.3477056366962299E-3</v>
      </c>
      <c r="AG584" s="13">
        <f t="shared" si="806"/>
        <v>2.287778183231164E-3</v>
      </c>
      <c r="AH584" s="13">
        <f t="shared" si="807"/>
        <v>9.856565652858907E-3</v>
      </c>
      <c r="AI584" s="13">
        <f t="shared" si="808"/>
        <v>1.1396655596136467E-2</v>
      </c>
      <c r="AJ584" s="13">
        <f t="shared" si="809"/>
        <v>6.5886924184021351E-3</v>
      </c>
      <c r="AK584" s="13">
        <f t="shared" si="810"/>
        <v>2.5393922171943312E-3</v>
      </c>
      <c r="AL584" s="13">
        <f t="shared" si="811"/>
        <v>4.3571355386918394E-5</v>
      </c>
      <c r="AM584" s="13">
        <f t="shared" si="812"/>
        <v>1.5015643183233429E-3</v>
      </c>
      <c r="AN584" s="13">
        <f t="shared" si="813"/>
        <v>1.9271326742102356E-3</v>
      </c>
      <c r="AO584" s="13">
        <f t="shared" si="814"/>
        <v>1.2366570977644152E-3</v>
      </c>
      <c r="AP584" s="13">
        <f t="shared" si="815"/>
        <v>5.290487772904519E-4</v>
      </c>
      <c r="AQ584" s="13">
        <f t="shared" si="816"/>
        <v>1.6974750473989638E-4</v>
      </c>
      <c r="AR584" s="13">
        <f t="shared" si="817"/>
        <v>2.5300161296230839E-3</v>
      </c>
      <c r="AS584" s="13">
        <f t="shared" si="818"/>
        <v>2.9253315503074031E-3</v>
      </c>
      <c r="AT584" s="13">
        <f t="shared" si="819"/>
        <v>1.6912075340205057E-3</v>
      </c>
      <c r="AU584" s="13">
        <f t="shared" si="820"/>
        <v>6.5181965962733603E-4</v>
      </c>
      <c r="AV584" s="13">
        <f t="shared" si="821"/>
        <v>1.8841664615222724E-4</v>
      </c>
      <c r="AW584" s="13">
        <f t="shared" si="822"/>
        <v>1.7960484566001926E-6</v>
      </c>
      <c r="AX584" s="13">
        <f t="shared" si="823"/>
        <v>2.8936399678615909E-4</v>
      </c>
      <c r="AY584" s="13">
        <f t="shared" si="824"/>
        <v>3.7137457659445496E-4</v>
      </c>
      <c r="AZ584" s="13">
        <f t="shared" si="825"/>
        <v>2.3831416083638311E-4</v>
      </c>
      <c r="BA584" s="13">
        <f t="shared" si="826"/>
        <v>1.0195212207928227E-4</v>
      </c>
      <c r="BB584" s="13">
        <f t="shared" si="827"/>
        <v>3.2711763203630406E-5</v>
      </c>
      <c r="BC584" s="13">
        <f t="shared" si="828"/>
        <v>8.3965644270416673E-6</v>
      </c>
      <c r="BD584" s="13">
        <f t="shared" si="829"/>
        <v>5.4117747851118629E-4</v>
      </c>
      <c r="BE584" s="13">
        <f t="shared" si="830"/>
        <v>6.2573654518180085E-4</v>
      </c>
      <c r="BF584" s="13">
        <f t="shared" si="831"/>
        <v>3.6175398970151603E-4</v>
      </c>
      <c r="BG584" s="13">
        <f t="shared" si="832"/>
        <v>1.3942603594930175E-4</v>
      </c>
      <c r="BH584" s="13">
        <f t="shared" si="833"/>
        <v>4.0302844033404455E-5</v>
      </c>
      <c r="BI584" s="13">
        <f t="shared" si="834"/>
        <v>9.3200339584871188E-6</v>
      </c>
      <c r="BJ584" s="14">
        <f t="shared" si="835"/>
        <v>0.33255845728336392</v>
      </c>
      <c r="BK584" s="14">
        <f t="shared" si="836"/>
        <v>0.27363929947846011</v>
      </c>
      <c r="BL584" s="14">
        <f t="shared" si="837"/>
        <v>0.36287690980752024</v>
      </c>
      <c r="BM584" s="14">
        <f t="shared" si="838"/>
        <v>0.4400446566391148</v>
      </c>
      <c r="BN584" s="14">
        <f t="shared" si="839"/>
        <v>0.55938019965387475</v>
      </c>
    </row>
    <row r="585" spans="1:66" x14ac:dyDescent="0.25">
      <c r="A585" t="s">
        <v>40</v>
      </c>
      <c r="B585" t="s">
        <v>317</v>
      </c>
      <c r="C585" t="s">
        <v>236</v>
      </c>
      <c r="D585" t="s">
        <v>496</v>
      </c>
      <c r="E585" s="10">
        <f>VLOOKUP(A585,home!$A$2:$E$405,3,FALSE)</f>
        <v>1.5047999999999999</v>
      </c>
      <c r="F585" s="10">
        <f>VLOOKUP(B585,home!$B$2:$E$405,3,FALSE)</f>
        <v>1.1629</v>
      </c>
      <c r="G585" s="10">
        <f>VLOOKUP(C585,away!$B$2:$E$405,4,FALSE)</f>
        <v>0.89710000000000001</v>
      </c>
      <c r="H585" s="10">
        <f>VLOOKUP(A585,away!$A$2:$E$405,3,FALSE)</f>
        <v>1.2</v>
      </c>
      <c r="I585" s="10">
        <f>VLOOKUP(C585,away!$B$2:$E$405,3,FALSE)</f>
        <v>0.91669999999999996</v>
      </c>
      <c r="J585" s="10">
        <f>VLOOKUP(B585,home!$B$2:$E$405,4,FALSE)</f>
        <v>0.95830000000000004</v>
      </c>
      <c r="K585" s="12">
        <f t="shared" si="784"/>
        <v>1.5698639254319999</v>
      </c>
      <c r="L585" s="12">
        <f t="shared" si="785"/>
        <v>1.0541683319999999</v>
      </c>
      <c r="M585" s="13">
        <f t="shared" si="786"/>
        <v>7.2509894002540237E-2</v>
      </c>
      <c r="N585" s="13">
        <f t="shared" si="787"/>
        <v>0.11383066683148606</v>
      </c>
      <c r="O585" s="13">
        <f t="shared" si="788"/>
        <v>7.643763401415464E-2</v>
      </c>
      <c r="P585" s="13">
        <f t="shared" si="789"/>
        <v>0.11999668418419537</v>
      </c>
      <c r="Q585" s="13">
        <f t="shared" si="790"/>
        <v>8.9349328733309433E-2</v>
      </c>
      <c r="R585" s="13">
        <f t="shared" si="791"/>
        <v>4.0289066575363928E-2</v>
      </c>
      <c r="S585" s="13">
        <f t="shared" si="792"/>
        <v>4.9645653235602147E-2</v>
      </c>
      <c r="T585" s="13">
        <f t="shared" si="793"/>
        <v>9.4189232836112469E-2</v>
      </c>
      <c r="U585" s="13">
        <f t="shared" si="794"/>
        <v>6.3248352205991995E-2</v>
      </c>
      <c r="V585" s="13">
        <f t="shared" si="795"/>
        <v>9.1287370033819489E-3</v>
      </c>
      <c r="W585" s="13">
        <f t="shared" si="796"/>
        <v>4.67554293133291E-2</v>
      </c>
      <c r="X585" s="13">
        <f t="shared" si="797"/>
        <v>4.9288092931176038E-2</v>
      </c>
      <c r="Y585" s="13">
        <f t="shared" si="798"/>
        <v>2.5978973356359413E-2</v>
      </c>
      <c r="Z585" s="13">
        <f t="shared" si="799"/>
        <v>1.4157152703196115E-2</v>
      </c>
      <c r="AA585" s="13">
        <f t="shared" si="800"/>
        <v>2.2224803315579706E-2</v>
      </c>
      <c r="AB585" s="13">
        <f t="shared" si="801"/>
        <v>1.7444958487475043E-2</v>
      </c>
      <c r="AC585" s="13">
        <f t="shared" si="802"/>
        <v>9.4419715600900121E-4</v>
      </c>
      <c r="AD585" s="13">
        <f t="shared" si="803"/>
        <v>1.8349915449270313E-2</v>
      </c>
      <c r="AE585" s="13">
        <f t="shared" si="804"/>
        <v>1.9343899761498314E-2</v>
      </c>
      <c r="AF585" s="13">
        <f t="shared" si="805"/>
        <v>1.0195863272976937E-2</v>
      </c>
      <c r="AG585" s="13">
        <f t="shared" si="806"/>
        <v>3.5827187265913864E-3</v>
      </c>
      <c r="AH585" s="13">
        <f t="shared" si="807"/>
        <v>3.7310055127493841E-3</v>
      </c>
      <c r="AI585" s="13">
        <f t="shared" si="808"/>
        <v>5.8571709600531803E-3</v>
      </c>
      <c r="AJ585" s="13">
        <f t="shared" si="809"/>
        <v>4.5974806976377004E-3</v>
      </c>
      <c r="AK585" s="13">
        <f t="shared" si="810"/>
        <v>2.4058063650304563E-3</v>
      </c>
      <c r="AL585" s="13">
        <f t="shared" si="811"/>
        <v>6.2502106503290825E-5</v>
      </c>
      <c r="AM585" s="13">
        <f t="shared" si="812"/>
        <v>5.7613740597073516E-3</v>
      </c>
      <c r="AN585" s="13">
        <f t="shared" si="813"/>
        <v>6.0734580825497668E-3</v>
      </c>
      <c r="AO585" s="13">
        <f t="shared" si="814"/>
        <v>3.2012235881767027E-3</v>
      </c>
      <c r="AP585" s="13">
        <f t="shared" si="815"/>
        <v>1.1248761767690967E-3</v>
      </c>
      <c r="AQ585" s="13">
        <f t="shared" si="816"/>
        <v>2.9645221074280385E-4</v>
      </c>
      <c r="AR585" s="13">
        <f t="shared" si="817"/>
        <v>7.8662157161156477E-4</v>
      </c>
      <c r="AS585" s="13">
        <f t="shared" si="818"/>
        <v>1.2348888282396203E-3</v>
      </c>
      <c r="AT585" s="13">
        <f t="shared" si="819"/>
        <v>9.6930371168618646E-4</v>
      </c>
      <c r="AU585" s="13">
        <f t="shared" si="820"/>
        <v>5.0722497658782799E-4</v>
      </c>
      <c r="AV585" s="13">
        <f t="shared" si="821"/>
        <v>1.9906854820583056E-4</v>
      </c>
      <c r="AW585" s="13">
        <f t="shared" si="822"/>
        <v>2.8731885635495253E-6</v>
      </c>
      <c r="AX585" s="13">
        <f t="shared" si="823"/>
        <v>1.5074288828757138E-3</v>
      </c>
      <c r="AY585" s="13">
        <f t="shared" si="824"/>
        <v>1.5890837910697145E-3</v>
      </c>
      <c r="AZ585" s="13">
        <f t="shared" si="825"/>
        <v>8.3758090472009863E-4</v>
      </c>
      <c r="BA585" s="13">
        <f t="shared" si="826"/>
        <v>2.9431708841461243E-4</v>
      </c>
      <c r="BB585" s="13">
        <f t="shared" si="827"/>
        <v>7.7564938543282105E-5</v>
      </c>
      <c r="BC585" s="13">
        <f t="shared" si="828"/>
        <v>1.6353300377170847E-5</v>
      </c>
      <c r="BD585" s="13">
        <f t="shared" si="829"/>
        <v>1.382052583434969E-4</v>
      </c>
      <c r="BE585" s="13">
        <f t="shared" si="830"/>
        <v>2.169634493784657E-4</v>
      </c>
      <c r="BF585" s="13">
        <f t="shared" si="831"/>
        <v>1.7030154615827259E-4</v>
      </c>
      <c r="BG585" s="13">
        <f t="shared" si="832"/>
        <v>8.9116751253054901E-5</v>
      </c>
      <c r="BH585" s="13">
        <f t="shared" si="833"/>
        <v>3.4975293235966978E-5</v>
      </c>
      <c r="BI585" s="13">
        <f t="shared" si="834"/>
        <v>1.0981290226510066E-5</v>
      </c>
      <c r="BJ585" s="14">
        <f t="shared" si="835"/>
        <v>0.49164383423605573</v>
      </c>
      <c r="BK585" s="14">
        <f t="shared" si="836"/>
        <v>0.25387675147930172</v>
      </c>
      <c r="BL585" s="14">
        <f t="shared" si="837"/>
        <v>0.24059392935896284</v>
      </c>
      <c r="BM585" s="14">
        <f t="shared" si="838"/>
        <v>0.48627218283396079</v>
      </c>
      <c r="BN585" s="14">
        <f t="shared" si="839"/>
        <v>0.51241327434104966</v>
      </c>
    </row>
    <row r="586" spans="1:66" x14ac:dyDescent="0.25">
      <c r="A586" t="s">
        <v>40</v>
      </c>
      <c r="B586" t="s">
        <v>42</v>
      </c>
      <c r="C586" t="s">
        <v>316</v>
      </c>
      <c r="D586" t="s">
        <v>496</v>
      </c>
      <c r="E586" s="10">
        <f>VLOOKUP(A586,home!$A$2:$E$405,3,FALSE)</f>
        <v>1.5047999999999999</v>
      </c>
      <c r="F586" s="10">
        <f>VLOOKUP(B586,home!$B$2:$E$405,3,FALSE)</f>
        <v>1.3955</v>
      </c>
      <c r="G586" s="10">
        <f>VLOOKUP(C586,away!$B$2:$E$405,4,FALSE)</f>
        <v>1.6614</v>
      </c>
      <c r="H586" s="10">
        <f>VLOOKUP(A586,away!$A$2:$E$405,3,FALSE)</f>
        <v>1.2</v>
      </c>
      <c r="I586" s="10">
        <f>VLOOKUP(C586,away!$B$2:$E$405,3,FALSE)</f>
        <v>0.875</v>
      </c>
      <c r="J586" s="10">
        <f>VLOOKUP(B586,home!$B$2:$E$405,4,FALSE)</f>
        <v>0.83330000000000004</v>
      </c>
      <c r="K586" s="12">
        <f t="shared" si="784"/>
        <v>3.4888542717599993</v>
      </c>
      <c r="L586" s="12">
        <f t="shared" si="785"/>
        <v>0.8749650000000001</v>
      </c>
      <c r="M586" s="13">
        <f t="shared" si="786"/>
        <v>1.2729676594038569E-2</v>
      </c>
      <c r="N586" s="13">
        <f t="shared" si="787"/>
        <v>4.4411986563234737E-2</v>
      </c>
      <c r="O586" s="13">
        <f t="shared" si="788"/>
        <v>1.1138021481102958E-2</v>
      </c>
      <c r="P586" s="13">
        <f t="shared" si="789"/>
        <v>3.8858933823300683E-2</v>
      </c>
      <c r="Q586" s="13">
        <f t="shared" si="790"/>
        <v>7.7473474519244606E-2</v>
      </c>
      <c r="R586" s="13">
        <f t="shared" si="791"/>
        <v>4.8726894826066234E-3</v>
      </c>
      <c r="S586" s="13">
        <f t="shared" si="792"/>
        <v>2.9655441886693674E-2</v>
      </c>
      <c r="T586" s="13">
        <f t="shared" si="793"/>
        <v>6.7786578632730868E-2</v>
      </c>
      <c r="U586" s="13">
        <f t="shared" si="794"/>
        <v>1.7000103516352141E-2</v>
      </c>
      <c r="V586" s="13">
        <f t="shared" si="795"/>
        <v>1.0058550499541971E-2</v>
      </c>
      <c r="W586" s="13">
        <f t="shared" si="796"/>
        <v>9.0097887508185356E-2</v>
      </c>
      <c r="X586" s="13">
        <f t="shared" si="797"/>
        <v>7.8832498143599411E-2</v>
      </c>
      <c r="Y586" s="13">
        <f t="shared" si="798"/>
        <v>3.4487838369107224E-2</v>
      </c>
      <c r="Z586" s="13">
        <f t="shared" si="799"/>
        <v>1.4211442510496356E-3</v>
      </c>
      <c r="AA586" s="13">
        <f t="shared" si="800"/>
        <v>4.9581651910616861E-3</v>
      </c>
      <c r="AB586" s="13">
        <f t="shared" si="801"/>
        <v>8.6491579034636487E-3</v>
      </c>
      <c r="AC586" s="13">
        <f t="shared" si="802"/>
        <v>1.9190616574809285E-3</v>
      </c>
      <c r="AD586" s="13">
        <f t="shared" si="803"/>
        <v>7.8584599927371074E-2</v>
      </c>
      <c r="AE586" s="13">
        <f t="shared" si="804"/>
        <v>6.8758774475452242E-2</v>
      </c>
      <c r="AF586" s="13">
        <f t="shared" si="805"/>
        <v>3.008076055445703E-2</v>
      </c>
      <c r="AG586" s="13">
        <f t="shared" si="806"/>
        <v>8.7732042195101702E-3</v>
      </c>
      <c r="AH586" s="13">
        <f t="shared" si="807"/>
        <v>3.1086286990491104E-4</v>
      </c>
      <c r="AI586" s="13">
        <f t="shared" si="808"/>
        <v>1.0845552515993217E-3</v>
      </c>
      <c r="AJ586" s="13">
        <f t="shared" si="809"/>
        <v>1.8919276112510171E-3</v>
      </c>
      <c r="AK586" s="13">
        <f t="shared" si="810"/>
        <v>2.200219909457935E-3</v>
      </c>
      <c r="AL586" s="13">
        <f t="shared" si="811"/>
        <v>2.3432705269451473E-4</v>
      </c>
      <c r="AM586" s="13">
        <f t="shared" si="812"/>
        <v>5.4834043430231828E-2</v>
      </c>
      <c r="AN586" s="13">
        <f t="shared" si="813"/>
        <v>4.7977868809932794E-2</v>
      </c>
      <c r="AO586" s="13">
        <f t="shared" si="814"/>
        <v>2.0989477991641421E-2</v>
      </c>
      <c r="AP586" s="13">
        <f t="shared" si="815"/>
        <v>6.1216862036521814E-3</v>
      </c>
      <c r="AQ586" s="13">
        <f t="shared" si="816"/>
        <v>1.3390652922946325E-3</v>
      </c>
      <c r="AR586" s="13">
        <f t="shared" si="817"/>
        <v>5.4398826193270126E-5</v>
      </c>
      <c r="AS586" s="13">
        <f t="shared" si="818"/>
        <v>1.8978957714312021E-4</v>
      </c>
      <c r="AT586" s="13">
        <f t="shared" si="819"/>
        <v>3.3107408847564944E-4</v>
      </c>
      <c r="AU586" s="13">
        <f t="shared" si="820"/>
        <v>3.8502308261577258E-4</v>
      </c>
      <c r="AV586" s="13">
        <f t="shared" si="821"/>
        <v>3.3582235662756033E-4</v>
      </c>
      <c r="AW586" s="13">
        <f t="shared" si="822"/>
        <v>1.9869797438376595E-5</v>
      </c>
      <c r="AX586" s="13">
        <f t="shared" si="823"/>
        <v>3.1884664443239626E-2</v>
      </c>
      <c r="AY586" s="13">
        <f t="shared" si="824"/>
        <v>2.7897965424579164E-2</v>
      </c>
      <c r="AZ586" s="13">
        <f t="shared" si="825"/>
        <v>1.2204871658858451E-2</v>
      </c>
      <c r="BA586" s="13">
        <f t="shared" si="826"/>
        <v>3.5596118436643635E-3</v>
      </c>
      <c r="BB586" s="13">
        <f t="shared" si="827"/>
        <v>7.786339441979473E-4</v>
      </c>
      <c r="BC586" s="13">
        <f t="shared" si="828"/>
        <v>1.3625548979703147E-4</v>
      </c>
      <c r="BD586" s="13">
        <f t="shared" si="829"/>
        <v>7.9328448266990947E-6</v>
      </c>
      <c r="BE586" s="13">
        <f t="shared" si="830"/>
        <v>2.7676539560838348E-5</v>
      </c>
      <c r="BF586" s="13">
        <f t="shared" si="831"/>
        <v>4.8279706637182745E-5</v>
      </c>
      <c r="BG586" s="13">
        <f t="shared" si="832"/>
        <v>5.6146953580151549E-5</v>
      </c>
      <c r="BH586" s="13">
        <f t="shared" si="833"/>
        <v>4.8972134711105523E-5</v>
      </c>
      <c r="BI586" s="13">
        <f t="shared" si="834"/>
        <v>3.417132827680933E-5</v>
      </c>
      <c r="BJ586" s="14">
        <f t="shared" si="835"/>
        <v>0.78701174744498215</v>
      </c>
      <c r="BK586" s="14">
        <f t="shared" si="836"/>
        <v>0.1213539569383295</v>
      </c>
      <c r="BL586" s="14">
        <f t="shared" si="837"/>
        <v>5.3624990655448408E-2</v>
      </c>
      <c r="BM586" s="14">
        <f t="shared" si="838"/>
        <v>0.74604896119914077</v>
      </c>
      <c r="BN586" s="14">
        <f t="shared" si="839"/>
        <v>0.18948478246352818</v>
      </c>
    </row>
    <row r="587" spans="1:66" x14ac:dyDescent="0.25">
      <c r="A587" t="s">
        <v>40</v>
      </c>
      <c r="B587" t="s">
        <v>319</v>
      </c>
      <c r="C587" t="s">
        <v>234</v>
      </c>
      <c r="D587" t="s">
        <v>496</v>
      </c>
      <c r="E587" s="10">
        <f>VLOOKUP(A587,home!$A$2:$E$405,3,FALSE)</f>
        <v>1.5047999999999999</v>
      </c>
      <c r="F587" s="10">
        <f>VLOOKUP(B587,home!$B$2:$E$405,3,FALSE)</f>
        <v>0.89710000000000001</v>
      </c>
      <c r="G587" s="10">
        <f>VLOOKUP(C587,away!$B$2:$E$405,4,FALSE)</f>
        <v>0.89710000000000001</v>
      </c>
      <c r="H587" s="10">
        <f>VLOOKUP(A587,away!$A$2:$E$405,3,FALSE)</f>
        <v>1.2</v>
      </c>
      <c r="I587" s="10">
        <f>VLOOKUP(C587,away!$B$2:$E$405,3,FALSE)</f>
        <v>0.70830000000000004</v>
      </c>
      <c r="J587" s="10">
        <f>VLOOKUP(B587,home!$B$2:$E$405,4,FALSE)</f>
        <v>1.25</v>
      </c>
      <c r="K587" s="12">
        <f t="shared" si="784"/>
        <v>1.2110455993679998</v>
      </c>
      <c r="L587" s="12">
        <f t="shared" si="785"/>
        <v>1.0624500000000001</v>
      </c>
      <c r="M587" s="13">
        <f t="shared" si="786"/>
        <v>0.10295167255373409</v>
      </c>
      <c r="N587" s="13">
        <f t="shared" si="787"/>
        <v>0.12467916999377496</v>
      </c>
      <c r="O587" s="13">
        <f t="shared" si="788"/>
        <v>0.10938100450471482</v>
      </c>
      <c r="P587" s="13">
        <f t="shared" si="789"/>
        <v>0.13246538415988623</v>
      </c>
      <c r="Q587" s="13">
        <f t="shared" si="790"/>
        <v>7.5496080076907973E-2</v>
      </c>
      <c r="R587" s="13">
        <f t="shared" si="791"/>
        <v>5.810592411801712E-2</v>
      </c>
      <c r="S587" s="13">
        <f t="shared" si="792"/>
        <v>4.2609987689776967E-2</v>
      </c>
      <c r="T587" s="13">
        <f t="shared" si="793"/>
        <v>8.0210810277710889E-2</v>
      </c>
      <c r="U587" s="13">
        <f t="shared" si="794"/>
        <v>7.0368923700335553E-2</v>
      </c>
      <c r="V587" s="13">
        <f t="shared" si="795"/>
        <v>6.0916914254418707E-3</v>
      </c>
      <c r="W587" s="13">
        <f t="shared" si="796"/>
        <v>3.0476398515557848E-2</v>
      </c>
      <c r="X587" s="13">
        <f t="shared" si="797"/>
        <v>3.2379649602854443E-2</v>
      </c>
      <c r="Y587" s="13">
        <f t="shared" si="798"/>
        <v>1.7200879360276349E-2</v>
      </c>
      <c r="Z587" s="13">
        <f t="shared" si="799"/>
        <v>2.0578213026395769E-2</v>
      </c>
      <c r="AA587" s="13">
        <f t="shared" si="800"/>
        <v>2.4921154328473843E-2</v>
      </c>
      <c r="AB587" s="13">
        <f t="shared" si="801"/>
        <v>1.5090327140334515E-2</v>
      </c>
      <c r="AC587" s="13">
        <f t="shared" si="802"/>
        <v>4.8987684272047173E-4</v>
      </c>
      <c r="AD587" s="13">
        <f t="shared" si="803"/>
        <v>9.2270770767129365E-3</v>
      </c>
      <c r="AE587" s="13">
        <f t="shared" si="804"/>
        <v>9.8033080401536618E-3</v>
      </c>
      <c r="AF587" s="13">
        <f t="shared" si="805"/>
        <v>5.2077623136306287E-3</v>
      </c>
      <c r="AG587" s="13">
        <f t="shared" si="806"/>
        <v>1.8443290233722874E-3</v>
      </c>
      <c r="AH587" s="13">
        <f t="shared" si="807"/>
        <v>5.4658306074735468E-3</v>
      </c>
      <c r="AI587" s="13">
        <f t="shared" si="808"/>
        <v>6.6193701040717593E-3</v>
      </c>
      <c r="AJ587" s="13">
        <f t="shared" si="809"/>
        <v>4.0081795175621023E-3</v>
      </c>
      <c r="AK587" s="13">
        <f t="shared" si="810"/>
        <v>1.6180293887401791E-3</v>
      </c>
      <c r="AL587" s="13">
        <f t="shared" si="811"/>
        <v>2.5212499244489789E-5</v>
      </c>
      <c r="AM587" s="13">
        <f t="shared" si="812"/>
        <v>2.2348822177565121E-3</v>
      </c>
      <c r="AN587" s="13">
        <f t="shared" si="813"/>
        <v>2.3744506122554067E-3</v>
      </c>
      <c r="AO587" s="13">
        <f t="shared" si="814"/>
        <v>1.2613675264953783E-3</v>
      </c>
      <c r="AP587" s="13">
        <f t="shared" si="815"/>
        <v>4.4671330950833834E-4</v>
      </c>
      <c r="AQ587" s="13">
        <f t="shared" si="816"/>
        <v>1.1865263892178352E-4</v>
      </c>
      <c r="AR587" s="13">
        <f t="shared" si="817"/>
        <v>1.1614343457820543E-3</v>
      </c>
      <c r="AS587" s="13">
        <f t="shared" si="818"/>
        <v>1.4065499534142087E-3</v>
      </c>
      <c r="AT587" s="13">
        <f t="shared" si="819"/>
        <v>8.5169806568677136E-4</v>
      </c>
      <c r="AU587" s="13">
        <f t="shared" si="820"/>
        <v>3.4381506481340077E-4</v>
      </c>
      <c r="AV587" s="13">
        <f t="shared" si="821"/>
        <v>1.0409393030967308E-4</v>
      </c>
      <c r="AW587" s="13">
        <f t="shared" si="822"/>
        <v>9.0111951322193533E-7</v>
      </c>
      <c r="AX587" s="13">
        <f t="shared" si="823"/>
        <v>4.5109071248663639E-4</v>
      </c>
      <c r="AY587" s="13">
        <f t="shared" si="824"/>
        <v>4.7926132748142694E-4</v>
      </c>
      <c r="AZ587" s="13">
        <f t="shared" si="825"/>
        <v>2.54595598691321E-4</v>
      </c>
      <c r="BA587" s="13">
        <f t="shared" si="826"/>
        <v>9.0165031276531347E-5</v>
      </c>
      <c r="BB587" s="13">
        <f t="shared" si="827"/>
        <v>2.3948959369937688E-5</v>
      </c>
      <c r="BC587" s="13">
        <f t="shared" si="828"/>
        <v>5.0889143765180608E-6</v>
      </c>
      <c r="BD587" s="13">
        <f t="shared" si="829"/>
        <v>2.0566098677935721E-4</v>
      </c>
      <c r="BE587" s="13">
        <f t="shared" si="830"/>
        <v>2.4906483300082089E-4</v>
      </c>
      <c r="BF587" s="13">
        <f t="shared" si="831"/>
        <v>1.5081443498148498E-4</v>
      </c>
      <c r="BG587" s="13">
        <f t="shared" si="832"/>
        <v>6.0881052601832919E-5</v>
      </c>
      <c r="BH587" s="13">
        <f t="shared" si="833"/>
        <v>1.8432432709585356E-5</v>
      </c>
      <c r="BI587" s="13">
        <f t="shared" si="834"/>
        <v>4.4645033037180281E-6</v>
      </c>
      <c r="BJ587" s="14">
        <f t="shared" si="835"/>
        <v>0.39426568112957172</v>
      </c>
      <c r="BK587" s="14">
        <f t="shared" si="836"/>
        <v>0.28511308649828554</v>
      </c>
      <c r="BL587" s="14">
        <f t="shared" si="837"/>
        <v>0.30013565301310635</v>
      </c>
      <c r="BM587" s="14">
        <f t="shared" si="838"/>
        <v>0.39653503805235596</v>
      </c>
      <c r="BN587" s="14">
        <f t="shared" si="839"/>
        <v>0.60307923540703512</v>
      </c>
    </row>
    <row r="588" spans="1:66" x14ac:dyDescent="0.25">
      <c r="A588" t="s">
        <v>40</v>
      </c>
      <c r="B588" t="s">
        <v>235</v>
      </c>
      <c r="C588" t="s">
        <v>334</v>
      </c>
      <c r="D588" t="s">
        <v>496</v>
      </c>
      <c r="E588" s="10">
        <f>VLOOKUP(A588,home!$A$2:$E$405,3,FALSE)</f>
        <v>1.5047999999999999</v>
      </c>
      <c r="F588" s="10">
        <f>VLOOKUP(B588,home!$B$2:$E$405,3,FALSE)</f>
        <v>0.63129999999999997</v>
      </c>
      <c r="G588" s="10">
        <f>VLOOKUP(C588,away!$B$2:$E$405,4,FALSE)</f>
        <v>1.0632999999999999</v>
      </c>
      <c r="H588" s="10">
        <f>VLOOKUP(A588,away!$A$2:$E$405,3,FALSE)</f>
        <v>1.2</v>
      </c>
      <c r="I588" s="10">
        <f>VLOOKUP(C588,away!$B$2:$E$405,3,FALSE)</f>
        <v>0.875</v>
      </c>
      <c r="J588" s="10">
        <f>VLOOKUP(B588,home!$B$2:$E$405,4,FALSE)</f>
        <v>0.625</v>
      </c>
      <c r="K588" s="12">
        <f t="shared" si="784"/>
        <v>1.0101139891919999</v>
      </c>
      <c r="L588" s="12">
        <f t="shared" si="785"/>
        <v>0.65625</v>
      </c>
      <c r="M588" s="13">
        <f t="shared" si="786"/>
        <v>0.18893277988071985</v>
      </c>
      <c r="N588" s="13">
        <f t="shared" si="787"/>
        <v>0.19084364397444795</v>
      </c>
      <c r="O588" s="13">
        <f t="shared" si="788"/>
        <v>0.12398713679672241</v>
      </c>
      <c r="P588" s="13">
        <f t="shared" si="789"/>
        <v>0.12524114135823147</v>
      </c>
      <c r="Q588" s="13">
        <f t="shared" si="790"/>
        <v>9.6386917263483696E-2</v>
      </c>
      <c r="R588" s="13">
        <f t="shared" si="791"/>
        <v>4.0683279261424538E-2</v>
      </c>
      <c r="S588" s="13">
        <f t="shared" si="792"/>
        <v>2.0755190680271634E-2</v>
      </c>
      <c r="T588" s="13">
        <f t="shared" si="793"/>
        <v>6.3253914454161175E-2</v>
      </c>
      <c r="U588" s="13">
        <f t="shared" si="794"/>
        <v>4.1094749508169701E-2</v>
      </c>
      <c r="V588" s="13">
        <f t="shared" si="795"/>
        <v>1.5287058248065481E-3</v>
      </c>
      <c r="W588" s="13">
        <f t="shared" si="796"/>
        <v>3.245392450097892E-2</v>
      </c>
      <c r="X588" s="13">
        <f t="shared" si="797"/>
        <v>2.1297887953767417E-2</v>
      </c>
      <c r="Y588" s="13">
        <f t="shared" si="798"/>
        <v>6.9883694848299335E-3</v>
      </c>
      <c r="Z588" s="13">
        <f t="shared" si="799"/>
        <v>8.8994673384366185E-3</v>
      </c>
      <c r="AA588" s="13">
        <f t="shared" si="800"/>
        <v>8.9894764549121233E-3</v>
      </c>
      <c r="AB588" s="13">
        <f t="shared" si="801"/>
        <v>4.5401979613094202E-3</v>
      </c>
      <c r="AC588" s="13">
        <f t="shared" si="802"/>
        <v>6.3334980310398735E-5</v>
      </c>
      <c r="AD588" s="13">
        <f t="shared" si="803"/>
        <v>8.1955407856549485E-3</v>
      </c>
      <c r="AE588" s="13">
        <f t="shared" si="804"/>
        <v>5.3783236405860607E-3</v>
      </c>
      <c r="AF588" s="13">
        <f t="shared" si="805"/>
        <v>1.7647624445673012E-3</v>
      </c>
      <c r="AG588" s="13">
        <f t="shared" si="806"/>
        <v>3.8604178474909714E-4</v>
      </c>
      <c r="AH588" s="13">
        <f t="shared" si="807"/>
        <v>1.4600688602122575E-3</v>
      </c>
      <c r="AI588" s="13">
        <f t="shared" si="808"/>
        <v>1.4748359808840199E-3</v>
      </c>
      <c r="AJ588" s="13">
        <f t="shared" si="809"/>
        <v>7.4487622802732662E-4</v>
      </c>
      <c r="AK588" s="13">
        <f t="shared" si="810"/>
        <v>2.5080329938232423E-4</v>
      </c>
      <c r="AL588" s="13">
        <f t="shared" si="811"/>
        <v>1.6793581774392594E-6</v>
      </c>
      <c r="AM588" s="13">
        <f t="shared" si="812"/>
        <v>1.6556860793167324E-3</v>
      </c>
      <c r="AN588" s="13">
        <f t="shared" si="813"/>
        <v>1.0865439895516055E-3</v>
      </c>
      <c r="AO588" s="13">
        <f t="shared" si="814"/>
        <v>3.5652224657162061E-4</v>
      </c>
      <c r="AP588" s="13">
        <f t="shared" si="815"/>
        <v>7.7989241437542012E-5</v>
      </c>
      <c r="AQ588" s="13">
        <f t="shared" si="816"/>
        <v>1.2795109923346733E-5</v>
      </c>
      <c r="AR588" s="13">
        <f t="shared" si="817"/>
        <v>1.9163403790285887E-4</v>
      </c>
      <c r="AS588" s="13">
        <f t="shared" si="818"/>
        <v>1.935722224910277E-4</v>
      </c>
      <c r="AT588" s="13">
        <f t="shared" si="819"/>
        <v>9.7765004928586656E-5</v>
      </c>
      <c r="AU588" s="13">
        <f t="shared" si="820"/>
        <v>3.2917933043930072E-5</v>
      </c>
      <c r="AV588" s="13">
        <f t="shared" si="821"/>
        <v>8.3127161657398377E-6</v>
      </c>
      <c r="AW588" s="13">
        <f t="shared" si="822"/>
        <v>3.0922922696009441E-8</v>
      </c>
      <c r="AX588" s="13">
        <f t="shared" si="823"/>
        <v>2.7873861173804759E-4</v>
      </c>
      <c r="AY588" s="13">
        <f t="shared" si="824"/>
        <v>1.8292221395309373E-4</v>
      </c>
      <c r="AZ588" s="13">
        <f t="shared" si="825"/>
        <v>6.0021351453358888E-5</v>
      </c>
      <c r="BA588" s="13">
        <f t="shared" si="826"/>
        <v>1.3129670630422257E-5</v>
      </c>
      <c r="BB588" s="13">
        <f t="shared" si="827"/>
        <v>2.1540865878036509E-6</v>
      </c>
      <c r="BC588" s="13">
        <f t="shared" si="828"/>
        <v>2.8272386464922933E-7</v>
      </c>
      <c r="BD588" s="13">
        <f t="shared" si="829"/>
        <v>2.095997289562518E-5</v>
      </c>
      <c r="BE588" s="13">
        <f t="shared" si="830"/>
        <v>2.1171961834956144E-5</v>
      </c>
      <c r="BF588" s="13">
        <f t="shared" si="831"/>
        <v>1.0693047414064161E-5</v>
      </c>
      <c r="BG588" s="13">
        <f t="shared" si="832"/>
        <v>3.6003989266798498E-6</v>
      </c>
      <c r="BH588" s="13">
        <f t="shared" si="833"/>
        <v>9.0920333062779438E-7</v>
      </c>
      <c r="BI588" s="13">
        <f t="shared" si="834"/>
        <v>1.8367980065741893E-7</v>
      </c>
      <c r="BJ588" s="14">
        <f t="shared" si="835"/>
        <v>0.43067611161225478</v>
      </c>
      <c r="BK588" s="14">
        <f t="shared" si="836"/>
        <v>0.33670575429647054</v>
      </c>
      <c r="BL588" s="14">
        <f t="shared" si="837"/>
        <v>0.22380714452977887</v>
      </c>
      <c r="BM588" s="14">
        <f t="shared" si="838"/>
        <v>0.23383068795088033</v>
      </c>
      <c r="BN588" s="14">
        <f t="shared" si="839"/>
        <v>0.76607489853502997</v>
      </c>
    </row>
    <row r="589" spans="1:66" x14ac:dyDescent="0.25">
      <c r="A589" t="s">
        <v>40</v>
      </c>
      <c r="B589" t="s">
        <v>321</v>
      </c>
      <c r="C589" t="s">
        <v>318</v>
      </c>
      <c r="D589" t="s">
        <v>496</v>
      </c>
      <c r="E589" s="10">
        <f>VLOOKUP(A589,home!$A$2:$E$405,3,FALSE)</f>
        <v>1.5047999999999999</v>
      </c>
      <c r="F589" s="10">
        <f>VLOOKUP(B589,home!$B$2:$E$405,3,FALSE)</f>
        <v>1.4952000000000001</v>
      </c>
      <c r="G589" s="10">
        <f>VLOOKUP(C589,away!$B$2:$E$405,4,FALSE)</f>
        <v>1.03</v>
      </c>
      <c r="H589" s="10">
        <f>VLOOKUP(A589,away!$A$2:$E$405,3,FALSE)</f>
        <v>1.2</v>
      </c>
      <c r="I589" s="10">
        <f>VLOOKUP(C589,away!$B$2:$E$405,3,FALSE)</f>
        <v>0.95830000000000004</v>
      </c>
      <c r="J589" s="10">
        <f>VLOOKUP(B589,home!$B$2:$E$405,4,FALSE)</f>
        <v>0.70830000000000004</v>
      </c>
      <c r="K589" s="12">
        <f t="shared" si="784"/>
        <v>2.3174762688000001</v>
      </c>
      <c r="L589" s="12">
        <f t="shared" si="785"/>
        <v>0.81451666800000011</v>
      </c>
      <c r="M589" s="13">
        <f t="shared" si="786"/>
        <v>4.3630757207254629E-2</v>
      </c>
      <c r="N589" s="13">
        <f t="shared" si="787"/>
        <v>0.10111324441758718</v>
      </c>
      <c r="O589" s="13">
        <f t="shared" si="788"/>
        <v>3.553797898277003E-2</v>
      </c>
      <c r="P589" s="13">
        <f t="shared" si="789"/>
        <v>8.2358422933682701E-2</v>
      </c>
      <c r="Q589" s="13">
        <f t="shared" si="790"/>
        <v>0.11716377219956622</v>
      </c>
      <c r="R589" s="13">
        <f t="shared" si="791"/>
        <v>1.4473138114249939E-2</v>
      </c>
      <c r="S589" s="13">
        <f t="shared" si="792"/>
        <v>3.8865414344651461E-2</v>
      </c>
      <c r="T589" s="13">
        <f t="shared" si="793"/>
        <v>9.5431845342301716E-2</v>
      </c>
      <c r="U589" s="13">
        <f t="shared" si="794"/>
        <v>3.3541154114839017E-2</v>
      </c>
      <c r="V589" s="13">
        <f t="shared" si="795"/>
        <v>8.1514724346220813E-3</v>
      </c>
      <c r="W589" s="13">
        <f t="shared" si="796"/>
        <v>9.0508087211861279E-2</v>
      </c>
      <c r="X589" s="13">
        <f t="shared" si="797"/>
        <v>7.372034562285866E-2</v>
      </c>
      <c r="Y589" s="13">
        <f t="shared" si="798"/>
        <v>3.0023225140269616E-2</v>
      </c>
      <c r="Z589" s="13">
        <f t="shared" si="799"/>
        <v>3.9295374107742214E-3</v>
      </c>
      <c r="AA589" s="13">
        <f t="shared" si="800"/>
        <v>9.1066096968310563E-3</v>
      </c>
      <c r="AB589" s="13">
        <f t="shared" si="801"/>
        <v>1.0552175930814972E-2</v>
      </c>
      <c r="AC589" s="13">
        <f t="shared" si="802"/>
        <v>9.6168170299259018E-4</v>
      </c>
      <c r="AD589" s="13">
        <f t="shared" si="803"/>
        <v>5.2437586061992343E-2</v>
      </c>
      <c r="AE589" s="13">
        <f t="shared" si="804"/>
        <v>4.2711287877177241E-2</v>
      </c>
      <c r="AF589" s="13">
        <f t="shared" si="805"/>
        <v>1.7394527943853603E-2</v>
      </c>
      <c r="AG589" s="13">
        <f t="shared" si="806"/>
        <v>4.7227109807535103E-3</v>
      </c>
      <c r="AH589" s="13">
        <f t="shared" si="807"/>
        <v>8.0016842965129151E-4</v>
      </c>
      <c r="AI589" s="13">
        <f t="shared" si="808"/>
        <v>1.8543713467598303E-3</v>
      </c>
      <c r="AJ589" s="13">
        <f t="shared" si="809"/>
        <v>2.1487307948293024E-3</v>
      </c>
      <c r="AK589" s="13">
        <f t="shared" si="810"/>
        <v>1.6598775416855564E-3</v>
      </c>
      <c r="AL589" s="13">
        <f t="shared" si="811"/>
        <v>7.2611701920661324E-5</v>
      </c>
      <c r="AM589" s="13">
        <f t="shared" si="812"/>
        <v>2.4304572258364968E-2</v>
      </c>
      <c r="AN589" s="13">
        <f t="shared" si="813"/>
        <v>1.9796479213048668E-2</v>
      </c>
      <c r="AO589" s="13">
        <f t="shared" si="814"/>
        <v>8.0622811433718328E-3</v>
      </c>
      <c r="AP589" s="13">
        <f t="shared" si="815"/>
        <v>2.1889541244594856E-3</v>
      </c>
      <c r="AQ589" s="13">
        <f t="shared" si="816"/>
        <v>4.4573490496489933E-4</v>
      </c>
      <c r="AR589" s="13">
        <f t="shared" si="817"/>
        <v>1.3035010463167255E-4</v>
      </c>
      <c r="AS589" s="13">
        <f t="shared" si="818"/>
        <v>3.0208327411949807E-4</v>
      </c>
      <c r="AT589" s="13">
        <f t="shared" si="819"/>
        <v>3.5003540948667114E-4</v>
      </c>
      <c r="AU589" s="13">
        <f t="shared" si="820"/>
        <v>2.7039958490835021E-4</v>
      </c>
      <c r="AV589" s="13">
        <f t="shared" si="821"/>
        <v>1.5666115527961813E-4</v>
      </c>
      <c r="AW589" s="13">
        <f t="shared" si="822"/>
        <v>3.8073200596066755E-6</v>
      </c>
      <c r="AX589" s="13">
        <f t="shared" si="823"/>
        <v>9.3875449053492759E-3</v>
      </c>
      <c r="AY589" s="13">
        <f t="shared" si="824"/>
        <v>7.6463117970054671E-3</v>
      </c>
      <c r="AZ589" s="13">
        <f t="shared" si="825"/>
        <v>3.1140242036929934E-3</v>
      </c>
      <c r="BA589" s="13">
        <f t="shared" si="826"/>
        <v>8.4547487282112346E-4</v>
      </c>
      <c r="BB589" s="13">
        <f t="shared" si="827"/>
        <v>1.7216334407199632E-4</v>
      </c>
      <c r="BC589" s="13">
        <f t="shared" si="828"/>
        <v>2.804598267305201E-5</v>
      </c>
      <c r="BD589" s="13">
        <f t="shared" si="829"/>
        <v>1.7695388816340211E-5</v>
      </c>
      <c r="BE589" s="13">
        <f t="shared" si="830"/>
        <v>4.1008643649057363E-5</v>
      </c>
      <c r="BF589" s="13">
        <f t="shared" si="831"/>
        <v>4.7518279236183155E-5</v>
      </c>
      <c r="BG589" s="13">
        <f t="shared" si="832"/>
        <v>3.6707494821355412E-5</v>
      </c>
      <c r="BH589" s="13">
        <f t="shared" si="833"/>
        <v>2.1267187033897523E-5</v>
      </c>
      <c r="BI589" s="13">
        <f t="shared" si="834"/>
        <v>9.8572402510377097E-6</v>
      </c>
      <c r="BJ589" s="14">
        <f t="shared" si="835"/>
        <v>0.70121821954804542</v>
      </c>
      <c r="BK589" s="14">
        <f t="shared" si="836"/>
        <v>0.18168667212212961</v>
      </c>
      <c r="BL589" s="14">
        <f t="shared" si="837"/>
        <v>0.11105778871466469</v>
      </c>
      <c r="BM589" s="14">
        <f t="shared" si="838"/>
        <v>0.59597239946355707</v>
      </c>
      <c r="BN589" s="14">
        <f t="shared" si="839"/>
        <v>0.39427731385511072</v>
      </c>
    </row>
    <row r="590" spans="1:66" x14ac:dyDescent="0.25">
      <c r="A590" t="s">
        <v>40</v>
      </c>
      <c r="B590" t="s">
        <v>233</v>
      </c>
      <c r="C590" t="s">
        <v>320</v>
      </c>
      <c r="D590" t="s">
        <v>496</v>
      </c>
      <c r="E590" s="10">
        <f>VLOOKUP(A590,home!$A$2:$E$405,3,FALSE)</f>
        <v>1.5047999999999999</v>
      </c>
      <c r="F590" s="10">
        <f>VLOOKUP(B590,home!$B$2:$E$405,3,FALSE)</f>
        <v>1.1629</v>
      </c>
      <c r="G590" s="10">
        <f>VLOOKUP(C590,away!$B$2:$E$405,4,FALSE)</f>
        <v>0.99680000000000002</v>
      </c>
      <c r="H590" s="10">
        <f>VLOOKUP(A590,away!$A$2:$E$405,3,FALSE)</f>
        <v>1.2</v>
      </c>
      <c r="I590" s="10">
        <f>VLOOKUP(C590,away!$B$2:$E$405,3,FALSE)</f>
        <v>1.6667000000000001</v>
      </c>
      <c r="J590" s="10">
        <f>VLOOKUP(B590,home!$B$2:$E$405,4,FALSE)</f>
        <v>1.125</v>
      </c>
      <c r="K590" s="12">
        <f t="shared" si="784"/>
        <v>1.7443321378559999</v>
      </c>
      <c r="L590" s="12">
        <f t="shared" si="785"/>
        <v>2.2500449999999996</v>
      </c>
      <c r="M590" s="13">
        <f t="shared" si="786"/>
        <v>1.8418915283646774E-2</v>
      </c>
      <c r="N590" s="13">
        <f t="shared" si="787"/>
        <v>3.2128705873712131E-2</v>
      </c>
      <c r="O590" s="13">
        <f t="shared" si="788"/>
        <v>4.1443388239392996E-2</v>
      </c>
      <c r="P590" s="13">
        <f t="shared" si="789"/>
        <v>7.2291034007616592E-2</v>
      </c>
      <c r="Q590" s="13">
        <f t="shared" si="790"/>
        <v>2.8021567101619457E-2</v>
      </c>
      <c r="R590" s="13">
        <f t="shared" si="791"/>
        <v>4.6624744245552519E-2</v>
      </c>
      <c r="S590" s="13">
        <f t="shared" si="792"/>
        <v>7.0932428938015116E-2</v>
      </c>
      <c r="T590" s="13">
        <f t="shared" si="793"/>
        <v>6.3049786949163328E-2</v>
      </c>
      <c r="U590" s="13">
        <f t="shared" si="794"/>
        <v>8.1329039806833855E-2</v>
      </c>
      <c r="V590" s="13">
        <f t="shared" si="795"/>
        <v>3.0933047501768736E-2</v>
      </c>
      <c r="W590" s="13">
        <f t="shared" si="796"/>
        <v>1.6292973349481075E-2</v>
      </c>
      <c r="X590" s="13">
        <f t="shared" si="797"/>
        <v>3.6659923220133131E-2</v>
      </c>
      <c r="Y590" s="13">
        <f t="shared" si="798"/>
        <v>4.124323847092224E-2</v>
      </c>
      <c r="Z590" s="13">
        <f t="shared" si="799"/>
        <v>3.4969257555328065E-2</v>
      </c>
      <c r="AA590" s="13">
        <f t="shared" si="800"/>
        <v>6.0997999790722485E-2</v>
      </c>
      <c r="AB590" s="13">
        <f t="shared" si="801"/>
        <v>5.3200385689945395E-2</v>
      </c>
      <c r="AC590" s="13">
        <f t="shared" si="802"/>
        <v>7.5879264416258028E-3</v>
      </c>
      <c r="AD590" s="13">
        <f t="shared" si="803"/>
        <v>7.1050892586827872E-3</v>
      </c>
      <c r="AE590" s="13">
        <f t="shared" si="804"/>
        <v>1.5986770561052906E-2</v>
      </c>
      <c r="AF590" s="13">
        <f t="shared" si="805"/>
        <v>1.7985476583522148E-2</v>
      </c>
      <c r="AG590" s="13">
        <f t="shared" si="806"/>
        <v>1.3489377219790362E-2</v>
      </c>
      <c r="AH590" s="13">
        <f t="shared" si="807"/>
        <v>1.967060077901954E-2</v>
      </c>
      <c r="AI590" s="13">
        <f t="shared" si="808"/>
        <v>3.4312061109779052E-2</v>
      </c>
      <c r="AJ590" s="13">
        <f t="shared" si="809"/>
        <v>2.9925815454933304E-2</v>
      </c>
      <c r="AK590" s="13">
        <f t="shared" si="810"/>
        <v>1.7400187216529313E-2</v>
      </c>
      <c r="AL590" s="13">
        <f t="shared" si="811"/>
        <v>1.1912515802184815E-3</v>
      </c>
      <c r="AM590" s="13">
        <f t="shared" si="812"/>
        <v>2.4787271072511693E-3</v>
      </c>
      <c r="AN590" s="13">
        <f t="shared" si="813"/>
        <v>5.5772475340349556E-3</v>
      </c>
      <c r="AO590" s="13">
        <f t="shared" si="814"/>
        <v>6.2745289638588423E-3</v>
      </c>
      <c r="AP590" s="13">
        <f t="shared" si="815"/>
        <v>4.7059908408285884E-3</v>
      </c>
      <c r="AQ590" s="13">
        <f t="shared" si="816"/>
        <v>2.6471727903630412E-3</v>
      </c>
      <c r="AR590" s="13">
        <f t="shared" si="817"/>
        <v>8.8519473859658016E-3</v>
      </c>
      <c r="AS590" s="13">
        <f t="shared" si="818"/>
        <v>1.5440736307950557E-2</v>
      </c>
      <c r="AT590" s="13">
        <f t="shared" si="819"/>
        <v>1.3466886287059079E-2</v>
      </c>
      <c r="AU590" s="13">
        <f t="shared" si="820"/>
        <v>7.8302408491231386E-3</v>
      </c>
      <c r="AV590" s="13">
        <f t="shared" si="821"/>
        <v>3.4146351900695851E-3</v>
      </c>
      <c r="AW590" s="13">
        <f t="shared" si="822"/>
        <v>1.2987374840094711E-4</v>
      </c>
      <c r="AX590" s="13">
        <f t="shared" si="823"/>
        <v>7.2062055902550844E-4</v>
      </c>
      <c r="AY590" s="13">
        <f t="shared" si="824"/>
        <v>1.6214286857325496E-3</v>
      </c>
      <c r="AZ590" s="13">
        <f t="shared" si="825"/>
        <v>1.8241437535945477E-3</v>
      </c>
      <c r="BA590" s="13">
        <f t="shared" si="826"/>
        <v>1.3681351773522144E-3</v>
      </c>
      <c r="BB590" s="13">
        <f t="shared" si="827"/>
        <v>7.6959142878136602E-4</v>
      </c>
      <c r="BC590" s="13">
        <f t="shared" si="828"/>
        <v>3.4632306927447363E-4</v>
      </c>
      <c r="BD590" s="13">
        <f t="shared" si="829"/>
        <v>3.3195466593425684E-3</v>
      </c>
      <c r="BE590" s="13">
        <f t="shared" si="830"/>
        <v>5.7903919210037652E-3</v>
      </c>
      <c r="BF590" s="13">
        <f t="shared" si="831"/>
        <v>5.050183359294305E-3</v>
      </c>
      <c r="BG590" s="13">
        <f t="shared" si="832"/>
        <v>2.9363990452275436E-3</v>
      </c>
      <c r="BH590" s="13">
        <f t="shared" si="833"/>
        <v>1.2805138060400193E-3</v>
      </c>
      <c r="BI590" s="13">
        <f t="shared" si="834"/>
        <v>4.4672827696878192E-4</v>
      </c>
      <c r="BJ590" s="14">
        <f t="shared" si="835"/>
        <v>0.30029681849817674</v>
      </c>
      <c r="BK590" s="14">
        <f t="shared" si="836"/>
        <v>0.20297603243862405</v>
      </c>
      <c r="BL590" s="14">
        <f t="shared" si="837"/>
        <v>0.45273243142075359</v>
      </c>
      <c r="BM590" s="14">
        <f t="shared" si="838"/>
        <v>0.75055463022401059</v>
      </c>
      <c r="BN590" s="14">
        <f t="shared" si="839"/>
        <v>0.23892835475154045</v>
      </c>
    </row>
    <row r="591" spans="1:66" x14ac:dyDescent="0.25">
      <c r="A591" t="s">
        <v>40</v>
      </c>
      <c r="B591" t="s">
        <v>237</v>
      </c>
      <c r="C591" t="s">
        <v>332</v>
      </c>
      <c r="D591" t="s">
        <v>496</v>
      </c>
      <c r="E591" s="10">
        <f>VLOOKUP(A591,home!$A$2:$E$405,3,FALSE)</f>
        <v>1.5047999999999999</v>
      </c>
      <c r="F591" s="10">
        <f>VLOOKUP(B591,home!$B$2:$E$405,3,FALSE)</f>
        <v>0.66449999999999998</v>
      </c>
      <c r="G591" s="10">
        <f>VLOOKUP(C591,away!$B$2:$E$405,4,FALSE)</f>
        <v>0.53159999999999996</v>
      </c>
      <c r="H591" s="10">
        <f>VLOOKUP(A591,away!$A$2:$E$405,3,FALSE)</f>
        <v>1.2</v>
      </c>
      <c r="I591" s="10">
        <f>VLOOKUP(C591,away!$B$2:$E$405,3,FALSE)</f>
        <v>1.5832999999999999</v>
      </c>
      <c r="J591" s="10">
        <f>VLOOKUP(B591,home!$B$2:$E$405,4,FALSE)</f>
        <v>1.0417000000000001</v>
      </c>
      <c r="K591" s="12">
        <f t="shared" si="784"/>
        <v>0.53156789135999993</v>
      </c>
      <c r="L591" s="12">
        <f t="shared" si="785"/>
        <v>1.9791883320000001</v>
      </c>
      <c r="M591" s="13">
        <f t="shared" si="786"/>
        <v>8.1206805531682344E-2</v>
      </c>
      <c r="N591" s="13">
        <f t="shared" si="787"/>
        <v>4.3166930380557959E-2</v>
      </c>
      <c r="O591" s="13">
        <f t="shared" si="788"/>
        <v>0.16072356198729879</v>
      </c>
      <c r="P591" s="13">
        <f t="shared" si="789"/>
        <v>8.5435484937456646E-2</v>
      </c>
      <c r="Q591" s="13">
        <f t="shared" si="790"/>
        <v>1.1473077079438556E-2</v>
      </c>
      <c r="R591" s="13">
        <f t="shared" si="791"/>
        <v>0.15905109928137029</v>
      </c>
      <c r="S591" s="13">
        <f t="shared" si="792"/>
        <v>2.2471091057912122E-2</v>
      </c>
      <c r="T591" s="13">
        <f t="shared" si="793"/>
        <v>2.2707380287761432E-2</v>
      </c>
      <c r="U591" s="13">
        <f t="shared" si="794"/>
        <v>8.4546457463488003E-2</v>
      </c>
      <c r="V591" s="13">
        <f t="shared" si="795"/>
        <v>2.6268030521126406E-3</v>
      </c>
      <c r="W591" s="13">
        <f t="shared" si="796"/>
        <v>2.0329064635093001E-3</v>
      </c>
      <c r="X591" s="13">
        <f t="shared" si="797"/>
        <v>4.0235047526249916E-3</v>
      </c>
      <c r="Y591" s="13">
        <f t="shared" si="798"/>
        <v>3.9816368300709662E-3</v>
      </c>
      <c r="Z591" s="13">
        <f t="shared" si="799"/>
        <v>0.1049306932964872</v>
      </c>
      <c r="AA591" s="13">
        <f t="shared" si="800"/>
        <v>5.5777787374556582E-2</v>
      </c>
      <c r="AB591" s="13">
        <f t="shared" si="801"/>
        <v>1.4824840409709734E-2</v>
      </c>
      <c r="AC591" s="13">
        <f t="shared" si="802"/>
        <v>1.7272428025203937E-4</v>
      </c>
      <c r="AD591" s="13">
        <f t="shared" si="803"/>
        <v>2.7015695053493827E-4</v>
      </c>
      <c r="AE591" s="13">
        <f t="shared" si="804"/>
        <v>5.3469148430745103E-4</v>
      </c>
      <c r="AF591" s="13">
        <f t="shared" si="805"/>
        <v>5.2912757348053422E-4</v>
      </c>
      <c r="AG591" s="13">
        <f t="shared" si="806"/>
        <v>3.4908103985738199E-4</v>
      </c>
      <c r="AH591" s="13">
        <f t="shared" si="807"/>
        <v>5.1919400960269528E-2</v>
      </c>
      <c r="AI591" s="13">
        <f t="shared" si="808"/>
        <v>2.7598686489124828E-2</v>
      </c>
      <c r="AJ591" s="13">
        <f t="shared" si="809"/>
        <v>7.3352877906649018E-3</v>
      </c>
      <c r="AK591" s="13">
        <f t="shared" si="810"/>
        <v>1.2997344878008317E-3</v>
      </c>
      <c r="AL591" s="13">
        <f t="shared" si="811"/>
        <v>7.2687418485136142E-6</v>
      </c>
      <c r="AM591" s="13">
        <f t="shared" si="812"/>
        <v>2.8721352106421007E-5</v>
      </c>
      <c r="AN591" s="13">
        <f t="shared" si="813"/>
        <v>5.6844964968292087E-5</v>
      </c>
      <c r="AO591" s="13">
        <f t="shared" si="814"/>
        <v>5.625344569909624E-5</v>
      </c>
      <c r="AP591" s="13">
        <f t="shared" si="815"/>
        <v>3.7112054454148953E-5</v>
      </c>
      <c r="AQ591" s="13">
        <f t="shared" si="816"/>
        <v>1.8362936288050059E-5</v>
      </c>
      <c r="AR591" s="13">
        <f t="shared" si="817"/>
        <v>2.0551654516999009E-2</v>
      </c>
      <c r="AS591" s="13">
        <f t="shared" si="818"/>
        <v>1.092459965556038E-2</v>
      </c>
      <c r="AT591" s="13">
        <f t="shared" si="819"/>
        <v>2.9035832014292062E-3</v>
      </c>
      <c r="AU591" s="13">
        <f t="shared" si="820"/>
        <v>5.1448386659068055E-4</v>
      </c>
      <c r="AV591" s="13">
        <f t="shared" si="821"/>
        <v>6.837077602558686E-5</v>
      </c>
      <c r="AW591" s="13">
        <f t="shared" si="822"/>
        <v>2.1242352255490016E-7</v>
      </c>
      <c r="AX591" s="13">
        <f t="shared" si="823"/>
        <v>2.5445580960363828E-6</v>
      </c>
      <c r="AY591" s="13">
        <f t="shared" si="824"/>
        <v>5.036159693771345E-6</v>
      </c>
      <c r="AZ591" s="13">
        <f t="shared" si="825"/>
        <v>4.9837542520004711E-6</v>
      </c>
      <c r="BA591" s="13">
        <f t="shared" si="826"/>
        <v>3.2879294217049065E-6</v>
      </c>
      <c r="BB591" s="13">
        <f t="shared" si="827"/>
        <v>1.6268578869694647E-6</v>
      </c>
      <c r="BC591" s="13">
        <f t="shared" si="828"/>
        <v>6.4397162954242793E-7</v>
      </c>
      <c r="BD591" s="13">
        <f t="shared" si="829"/>
        <v>6.7792658038899282E-3</v>
      </c>
      <c r="BE591" s="13">
        <f t="shared" si="830"/>
        <v>3.603640028342724E-3</v>
      </c>
      <c r="BF591" s="13">
        <f t="shared" si="831"/>
        <v>9.57789665543316E-4</v>
      </c>
      <c r="BG591" s="13">
        <f t="shared" si="832"/>
        <v>1.6971007762642005E-4</v>
      </c>
      <c r="BH591" s="13">
        <f t="shared" si="833"/>
        <v>2.2553107026604497E-5</v>
      </c>
      <c r="BI591" s="13">
        <f t="shared" si="834"/>
        <v>2.3977015091497116E-6</v>
      </c>
      <c r="BJ591" s="14">
        <f t="shared" si="835"/>
        <v>8.9283910826639556E-2</v>
      </c>
      <c r="BK591" s="14">
        <f t="shared" si="836"/>
        <v>0.19192521376095803</v>
      </c>
      <c r="BL591" s="14">
        <f t="shared" si="837"/>
        <v>0.60957490464482633</v>
      </c>
      <c r="BM591" s="14">
        <f t="shared" si="838"/>
        <v>0.45465293959493558</v>
      </c>
      <c r="BN591" s="14">
        <f t="shared" si="839"/>
        <v>0.54105695919780461</v>
      </c>
    </row>
    <row r="592" spans="1:66" x14ac:dyDescent="0.25">
      <c r="A592" t="s">
        <v>40</v>
      </c>
      <c r="B592" t="s">
        <v>239</v>
      </c>
      <c r="C592" t="s">
        <v>41</v>
      </c>
      <c r="D592" t="s">
        <v>496</v>
      </c>
      <c r="E592" s="10">
        <f>VLOOKUP(A592,home!$A$2:$E$405,3,FALSE)</f>
        <v>1.5047999999999999</v>
      </c>
      <c r="F592" s="10">
        <f>VLOOKUP(B592,home!$B$2:$E$405,3,FALSE)</f>
        <v>0.99680000000000002</v>
      </c>
      <c r="G592" s="10">
        <f>VLOOKUP(C592,away!$B$2:$E$405,4,FALSE)</f>
        <v>1.3623000000000001</v>
      </c>
      <c r="H592" s="10">
        <f>VLOOKUP(A592,away!$A$2:$E$405,3,FALSE)</f>
        <v>1.2</v>
      </c>
      <c r="I592" s="10">
        <f>VLOOKUP(C592,away!$B$2:$E$405,3,FALSE)</f>
        <v>0.70830000000000004</v>
      </c>
      <c r="J592" s="10">
        <f>VLOOKUP(B592,home!$B$2:$E$405,4,FALSE)</f>
        <v>1</v>
      </c>
      <c r="K592" s="12">
        <f t="shared" si="784"/>
        <v>2.0434290750719999</v>
      </c>
      <c r="L592" s="12">
        <f t="shared" si="785"/>
        <v>0.84996000000000005</v>
      </c>
      <c r="M592" s="13">
        <f t="shared" si="786"/>
        <v>5.5388179463928232E-2</v>
      </c>
      <c r="N592" s="13">
        <f t="shared" si="787"/>
        <v>0.11318181633189678</v>
      </c>
      <c r="O592" s="13">
        <f t="shared" si="788"/>
        <v>4.7077737017160434E-2</v>
      </c>
      <c r="P592" s="13">
        <f t="shared" si="789"/>
        <v>9.6200016609458983E-2</v>
      </c>
      <c r="Q592" s="13">
        <f t="shared" si="790"/>
        <v>0.11563950713102845</v>
      </c>
      <c r="R592" s="13">
        <f t="shared" si="791"/>
        <v>2.0007096677552842E-2</v>
      </c>
      <c r="S592" s="13">
        <f t="shared" si="792"/>
        <v>4.1770840300353176E-2</v>
      </c>
      <c r="T592" s="13">
        <f t="shared" si="793"/>
        <v>9.828895548108893E-2</v>
      </c>
      <c r="U592" s="13">
        <f t="shared" si="794"/>
        <v>4.0883083058687882E-2</v>
      </c>
      <c r="V592" s="13">
        <f t="shared" si="795"/>
        <v>8.0609969884398759E-3</v>
      </c>
      <c r="W592" s="13">
        <f t="shared" si="796"/>
        <v>7.8767043699513123E-2</v>
      </c>
      <c r="X592" s="13">
        <f t="shared" si="797"/>
        <v>6.6948836462838168E-2</v>
      </c>
      <c r="Y592" s="13">
        <f t="shared" si="798"/>
        <v>2.8451916519976965E-2</v>
      </c>
      <c r="Z592" s="13">
        <f t="shared" si="799"/>
        <v>5.6684106306842726E-3</v>
      </c>
      <c r="AA592" s="13">
        <f t="shared" si="800"/>
        <v>1.1582995092187451E-2</v>
      </c>
      <c r="AB592" s="13">
        <f t="shared" si="801"/>
        <v>1.1834514473896064E-2</v>
      </c>
      <c r="AC592" s="13">
        <f t="shared" si="802"/>
        <v>8.7503783713651121E-4</v>
      </c>
      <c r="AD592" s="13">
        <f t="shared" si="803"/>
        <v>4.0238716813262979E-2</v>
      </c>
      <c r="AE592" s="13">
        <f t="shared" si="804"/>
        <v>3.4201299742600999E-2</v>
      </c>
      <c r="AF592" s="13">
        <f t="shared" si="805"/>
        <v>1.4534868364610572E-2</v>
      </c>
      <c r="AG592" s="13">
        <f t="shared" si="806"/>
        <v>4.1180189050614678E-3</v>
      </c>
      <c r="AH592" s="13">
        <f t="shared" si="807"/>
        <v>1.2044805749141009E-3</v>
      </c>
      <c r="AI592" s="13">
        <f t="shared" si="808"/>
        <v>2.4612706271389113E-3</v>
      </c>
      <c r="AJ592" s="13">
        <f t="shared" si="809"/>
        <v>2.5147159805581744E-3</v>
      </c>
      <c r="AK592" s="13">
        <f t="shared" si="810"/>
        <v>1.7128812500735889E-3</v>
      </c>
      <c r="AL592" s="13">
        <f t="shared" si="811"/>
        <v>6.0791782854144297E-5</v>
      </c>
      <c r="AM592" s="13">
        <f t="shared" si="812"/>
        <v>1.6444992775962015E-2</v>
      </c>
      <c r="AN592" s="13">
        <f t="shared" si="813"/>
        <v>1.3977586059856674E-2</v>
      </c>
      <c r="AO592" s="13">
        <f t="shared" si="814"/>
        <v>5.9401945237178896E-3</v>
      </c>
      <c r="AP592" s="13">
        <f t="shared" si="815"/>
        <v>1.6829759124597527E-3</v>
      </c>
      <c r="AQ592" s="13">
        <f t="shared" si="816"/>
        <v>3.576155516385728E-4</v>
      </c>
      <c r="AR592" s="13">
        <f t="shared" si="817"/>
        <v>2.0475206189079793E-4</v>
      </c>
      <c r="AS592" s="13">
        <f t="shared" si="818"/>
        <v>4.1839631644859798E-4</v>
      </c>
      <c r="AT592" s="13">
        <f t="shared" si="819"/>
        <v>4.2748159896704535E-4</v>
      </c>
      <c r="AU592" s="13">
        <f t="shared" si="820"/>
        <v>2.9117610946250967E-4</v>
      </c>
      <c r="AV592" s="13">
        <f t="shared" si="821"/>
        <v>1.4874943201050988E-4</v>
      </c>
      <c r="AW592" s="13">
        <f t="shared" si="822"/>
        <v>2.9329214769531724E-6</v>
      </c>
      <c r="AX592" s="13">
        <f t="shared" si="823"/>
        <v>5.6006960629582971E-3</v>
      </c>
      <c r="AY592" s="13">
        <f t="shared" si="824"/>
        <v>4.760367625672033E-3</v>
      </c>
      <c r="AZ592" s="13">
        <f t="shared" si="825"/>
        <v>2.0230610335581008E-3</v>
      </c>
      <c r="BA592" s="13">
        <f t="shared" si="826"/>
        <v>5.7317365202768115E-4</v>
      </c>
      <c r="BB592" s="13">
        <f t="shared" si="827"/>
        <v>1.2179366931936196E-4</v>
      </c>
      <c r="BC592" s="13">
        <f t="shared" si="828"/>
        <v>2.0703949434936989E-5</v>
      </c>
      <c r="BD592" s="13">
        <f t="shared" si="829"/>
        <v>2.9005177087450424E-5</v>
      </c>
      <c r="BE592" s="13">
        <f t="shared" si="830"/>
        <v>5.9270022188108366E-5</v>
      </c>
      <c r="BF592" s="13">
        <f t="shared" si="831"/>
        <v>6.0557043309671621E-5</v>
      </c>
      <c r="BG592" s="13">
        <f t="shared" si="832"/>
        <v>4.1248007666459104E-5</v>
      </c>
      <c r="BH592" s="13">
        <f t="shared" si="833"/>
        <v>2.1071844538608821E-5</v>
      </c>
      <c r="BI592" s="13">
        <f t="shared" si="834"/>
        <v>8.6117639591180778E-6</v>
      </c>
      <c r="BJ592" s="14">
        <f t="shared" si="835"/>
        <v>0.64587414026848389</v>
      </c>
      <c r="BK592" s="14">
        <f t="shared" si="836"/>
        <v>0.20711623060784298</v>
      </c>
      <c r="BL592" s="14">
        <f t="shared" si="837"/>
        <v>0.14098909412969834</v>
      </c>
      <c r="BM592" s="14">
        <f t="shared" si="838"/>
        <v>0.54739608770148851</v>
      </c>
      <c r="BN592" s="14">
        <f t="shared" si="839"/>
        <v>0.44749435323102571</v>
      </c>
    </row>
    <row r="593" spans="1:66" x14ac:dyDescent="0.25">
      <c r="A593" t="s">
        <v>13</v>
      </c>
      <c r="B593" t="s">
        <v>52</v>
      </c>
      <c r="C593" t="s">
        <v>51</v>
      </c>
      <c r="D593" t="s">
        <v>497</v>
      </c>
      <c r="E593" s="10">
        <f>VLOOKUP(A593,home!$A$2:$E$405,3,FALSE)</f>
        <v>1.4837</v>
      </c>
      <c r="F593" s="10">
        <f>VLOOKUP(B593,home!$B$2:$E$405,3,FALSE)</f>
        <v>0.55510000000000004</v>
      </c>
      <c r="G593" s="10">
        <f>VLOOKUP(C593,away!$B$2:$E$405,4,FALSE)</f>
        <v>0.99119999999999997</v>
      </c>
      <c r="H593" s="10">
        <f>VLOOKUP(A593,away!$A$2:$E$405,3,FALSE)</f>
        <v>1.2190000000000001</v>
      </c>
      <c r="I593" s="10">
        <f>VLOOKUP(C593,away!$B$2:$E$405,3,FALSE)</f>
        <v>1.5442</v>
      </c>
      <c r="J593" s="10">
        <f>VLOOKUP(B593,home!$B$2:$E$405,4,FALSE)</f>
        <v>1.0616000000000001</v>
      </c>
      <c r="K593" s="12">
        <f t="shared" si="784"/>
        <v>0.81635417354400008</v>
      </c>
      <c r="L593" s="12">
        <f t="shared" si="785"/>
        <v>1.9983343956800002</v>
      </c>
      <c r="M593" s="13">
        <f t="shared" si="786"/>
        <v>5.9923377818510273E-2</v>
      </c>
      <c r="N593" s="13">
        <f t="shared" si="787"/>
        <v>4.8918699574994819E-2</v>
      </c>
      <c r="O593" s="13">
        <f t="shared" si="788"/>
        <v>0.11974694700005704</v>
      </c>
      <c r="P593" s="13">
        <f t="shared" si="789"/>
        <v>9.7755919952648734E-2</v>
      </c>
      <c r="Q593" s="13">
        <f t="shared" si="790"/>
        <v>1.9967492281196063E-2</v>
      </c>
      <c r="R593" s="13">
        <f t="shared" si="791"/>
        <v>0.11964722148394204</v>
      </c>
      <c r="S593" s="13">
        <f t="shared" si="792"/>
        <v>3.9868496376871322E-2</v>
      </c>
      <c r="T593" s="13">
        <f t="shared" si="793"/>
        <v>3.9901726620989002E-2</v>
      </c>
      <c r="U593" s="13">
        <f t="shared" si="794"/>
        <v>9.7674508611359415E-2</v>
      </c>
      <c r="V593" s="13">
        <f t="shared" si="795"/>
        <v>7.2266018563719205E-3</v>
      </c>
      <c r="W593" s="13">
        <f t="shared" si="796"/>
        <v>5.4335152196540041E-3</v>
      </c>
      <c r="X593" s="13">
        <f t="shared" si="797"/>
        <v>1.0857980352885366E-2</v>
      </c>
      <c r="Y593" s="13">
        <f t="shared" si="798"/>
        <v>1.084893780339425E-2</v>
      </c>
      <c r="Z593" s="13">
        <f t="shared" si="799"/>
        <v>7.9698386012968164E-2</v>
      </c>
      <c r="AA593" s="13">
        <f t="shared" si="800"/>
        <v>6.5062110046407315E-2</v>
      </c>
      <c r="AB593" s="13">
        <f t="shared" si="801"/>
        <v>2.6556862537981816E-2</v>
      </c>
      <c r="AC593" s="13">
        <f t="shared" si="802"/>
        <v>7.3681918718429649E-4</v>
      </c>
      <c r="AD593" s="13">
        <f t="shared" si="803"/>
        <v>1.1089182066448477E-3</v>
      </c>
      <c r="AE593" s="13">
        <f t="shared" si="804"/>
        <v>2.2159893943341806E-3</v>
      </c>
      <c r="AF593" s="13">
        <f t="shared" si="805"/>
        <v>2.2141439135800428E-3</v>
      </c>
      <c r="AG593" s="13">
        <f t="shared" si="806"/>
        <v>1.4748666464975088E-3</v>
      </c>
      <c r="AH593" s="13">
        <f t="shared" si="807"/>
        <v>3.9816006512474002E-2</v>
      </c>
      <c r="AI593" s="13">
        <f t="shared" si="808"/>
        <v>3.2503963090313233E-2</v>
      </c>
      <c r="AJ593" s="13">
        <f t="shared" si="809"/>
        <v>1.3267372962748674E-2</v>
      </c>
      <c r="AK593" s="13">
        <f t="shared" si="810"/>
        <v>3.6102917633682348E-3</v>
      </c>
      <c r="AL593" s="13">
        <f t="shared" si="811"/>
        <v>4.8080358687466631E-5</v>
      </c>
      <c r="AM593" s="13">
        <f t="shared" si="812"/>
        <v>1.8105400122268994E-4</v>
      </c>
      <c r="AN593" s="13">
        <f t="shared" si="813"/>
        <v>3.6180643811879005E-4</v>
      </c>
      <c r="AO593" s="13">
        <f t="shared" si="814"/>
        <v>3.6150512493562291E-4</v>
      </c>
      <c r="AP593" s="13">
        <f t="shared" si="815"/>
        <v>2.4080270845781705E-4</v>
      </c>
      <c r="AQ593" s="13">
        <f t="shared" si="816"/>
        <v>1.203010837210397E-4</v>
      </c>
      <c r="AR593" s="13">
        <f t="shared" si="817"/>
        <v>1.5913139062499148E-2</v>
      </c>
      <c r="AS593" s="13">
        <f t="shared" si="818"/>
        <v>1.2990757487857236E-2</v>
      </c>
      <c r="AT593" s="13">
        <f t="shared" si="819"/>
        <v>5.3025295463551125E-3</v>
      </c>
      <c r="AU593" s="13">
        <f t="shared" si="820"/>
        <v>1.4429140418357898E-3</v>
      </c>
      <c r="AV593" s="13">
        <f t="shared" si="821"/>
        <v>2.9448222502947221E-4</v>
      </c>
      <c r="AW593" s="13">
        <f t="shared" si="822"/>
        <v>2.1787729719062224E-6</v>
      </c>
      <c r="AX593" s="13">
        <f t="shared" si="823"/>
        <v>2.4634031589163887E-5</v>
      </c>
      <c r="AY593" s="13">
        <f t="shared" si="824"/>
        <v>4.9227032628893844E-5</v>
      </c>
      <c r="AZ593" s="13">
        <f t="shared" si="825"/>
        <v>4.9186036249790129E-5</v>
      </c>
      <c r="BA593" s="13">
        <f t="shared" si="826"/>
        <v>3.2763382675039651E-5</v>
      </c>
      <c r="BB593" s="13">
        <f t="shared" si="827"/>
        <v>1.6368048629589477E-5</v>
      </c>
      <c r="BC593" s="13">
        <f t="shared" si="828"/>
        <v>6.5417669133343132E-6</v>
      </c>
      <c r="BD593" s="13">
        <f t="shared" si="829"/>
        <v>5.2999621886385025E-3</v>
      </c>
      <c r="BE593" s="13">
        <f t="shared" si="830"/>
        <v>4.3266462523204336E-3</v>
      </c>
      <c r="BF593" s="13">
        <f t="shared" si="831"/>
        <v>1.7660378627651469E-3</v>
      </c>
      <c r="BG593" s="13">
        <f t="shared" si="832"/>
        <v>4.8057079330168453E-4</v>
      </c>
      <c r="BH593" s="13">
        <f t="shared" si="833"/>
        <v>9.807899319879528E-5</v>
      </c>
      <c r="BI593" s="13">
        <f t="shared" si="834"/>
        <v>1.6013439086966033E-5</v>
      </c>
      <c r="BJ593" s="14">
        <f t="shared" si="835"/>
        <v>0.14438645966931188</v>
      </c>
      <c r="BK593" s="14">
        <f t="shared" si="836"/>
        <v>0.20560852258290291</v>
      </c>
      <c r="BL593" s="14">
        <f t="shared" si="837"/>
        <v>0.5658164159015403</v>
      </c>
      <c r="BM593" s="14">
        <f t="shared" si="838"/>
        <v>0.52950307779571715</v>
      </c>
      <c r="BN593" s="14">
        <f t="shared" si="839"/>
        <v>0.46595965811134893</v>
      </c>
    </row>
    <row r="594" spans="1:66" x14ac:dyDescent="0.25">
      <c r="A594" t="s">
        <v>13</v>
      </c>
      <c r="B594" t="s">
        <v>60</v>
      </c>
      <c r="C594" t="s">
        <v>59</v>
      </c>
      <c r="D594" t="s">
        <v>497</v>
      </c>
      <c r="E594" s="10">
        <f>VLOOKUP(A594,home!$A$2:$E$405,3,FALSE)</f>
        <v>1.4837</v>
      </c>
      <c r="F594" s="10">
        <f>VLOOKUP(B594,home!$B$2:$E$405,3,FALSE)</f>
        <v>1.0705</v>
      </c>
      <c r="G594" s="10">
        <f>VLOOKUP(C594,away!$B$2:$E$405,4,FALSE)</f>
        <v>0.75329999999999997</v>
      </c>
      <c r="H594" s="10">
        <f>VLOOKUP(A594,away!$A$2:$E$405,3,FALSE)</f>
        <v>1.2190000000000001</v>
      </c>
      <c r="I594" s="10">
        <f>VLOOKUP(C594,away!$B$2:$E$405,3,FALSE)</f>
        <v>1.3028999999999999</v>
      </c>
      <c r="J594" s="10">
        <f>VLOOKUP(B594,home!$B$2:$E$405,4,FALSE)</f>
        <v>0.53080000000000005</v>
      </c>
      <c r="K594" s="12">
        <f t="shared" si="784"/>
        <v>1.196467030305</v>
      </c>
      <c r="L594" s="12">
        <f t="shared" si="785"/>
        <v>0.84303519108000013</v>
      </c>
      <c r="M594" s="13">
        <f t="shared" si="786"/>
        <v>0.13009345250219828</v>
      </c>
      <c r="N594" s="13">
        <f t="shared" si="787"/>
        <v>0.15565252677742974</v>
      </c>
      <c r="O594" s="13">
        <f t="shared" si="788"/>
        <v>0.10967335858844765</v>
      </c>
      <c r="P594" s="13">
        <f t="shared" si="789"/>
        <v>0.13122055765389534</v>
      </c>
      <c r="Q594" s="13">
        <f t="shared" si="790"/>
        <v>9.3116558236430461E-2</v>
      </c>
      <c r="R594" s="13">
        <f t="shared" si="791"/>
        <v>4.6229250406998657E-2</v>
      </c>
      <c r="S594" s="13">
        <f t="shared" si="792"/>
        <v>3.3089356958045817E-2</v>
      </c>
      <c r="T594" s="13">
        <f t="shared" si="793"/>
        <v>7.8500535465561114E-2</v>
      </c>
      <c r="U594" s="13">
        <f t="shared" si="794"/>
        <v>5.5311773947687902E-2</v>
      </c>
      <c r="V594" s="13">
        <f t="shared" si="795"/>
        <v>3.7084485455392184E-3</v>
      </c>
      <c r="W594" s="13">
        <f t="shared" si="796"/>
        <v>3.7136963968454839E-2</v>
      </c>
      <c r="X594" s="13">
        <f t="shared" si="797"/>
        <v>3.1307767515277411E-2</v>
      </c>
      <c r="Y594" s="13">
        <f t="shared" si="798"/>
        <v>1.3196774884765053E-2</v>
      </c>
      <c r="Z594" s="13">
        <f t="shared" si="799"/>
        <v>1.2990961650116432E-2</v>
      </c>
      <c r="AA594" s="13">
        <f t="shared" si="800"/>
        <v>1.5543257306320951E-2</v>
      </c>
      <c r="AB594" s="13">
        <f t="shared" si="801"/>
        <v>9.2984974552801636E-3</v>
      </c>
      <c r="AC594" s="13">
        <f t="shared" si="802"/>
        <v>2.3378611529671839E-4</v>
      </c>
      <c r="AD594" s="13">
        <f t="shared" si="803"/>
        <v>1.1108288248470244E-2</v>
      </c>
      <c r="AE594" s="13">
        <f t="shared" si="804"/>
        <v>9.364677906120833E-3</v>
      </c>
      <c r="AF594" s="13">
        <f t="shared" si="805"/>
        <v>3.9473765139946149E-3</v>
      </c>
      <c r="AG594" s="13">
        <f t="shared" si="806"/>
        <v>1.1092591045800519E-3</v>
      </c>
      <c r="AH594" s="13">
        <f t="shared" si="807"/>
        <v>2.7379594592547144E-3</v>
      </c>
      <c r="AI594" s="13">
        <f t="shared" si="808"/>
        <v>3.2758782233099719E-3</v>
      </c>
      <c r="AJ594" s="13">
        <f t="shared" si="809"/>
        <v>1.9597401447422514E-3</v>
      </c>
      <c r="AK594" s="13">
        <f t="shared" si="810"/>
        <v>7.8158815704975064E-4</v>
      </c>
      <c r="AL594" s="13">
        <f t="shared" si="811"/>
        <v>9.4324637653704791E-6</v>
      </c>
      <c r="AM594" s="13">
        <f t="shared" si="812"/>
        <v>2.6581401304838245E-3</v>
      </c>
      <c r="AN594" s="13">
        <f t="shared" si="813"/>
        <v>2.2409056728198476E-3</v>
      </c>
      <c r="AO594" s="13">
        <f t="shared" si="814"/>
        <v>9.4458117103896804E-4</v>
      </c>
      <c r="AP594" s="13">
        <f t="shared" si="815"/>
        <v>2.6543838933913564E-4</v>
      </c>
      <c r="AQ594" s="13">
        <f t="shared" si="816"/>
        <v>5.5943475819121405E-5</v>
      </c>
      <c r="AR594" s="13">
        <f t="shared" si="817"/>
        <v>4.6163923518041856E-4</v>
      </c>
      <c r="AS594" s="13">
        <f t="shared" si="818"/>
        <v>5.5233612478858697E-4</v>
      </c>
      <c r="AT594" s="13">
        <f t="shared" si="819"/>
        <v>3.3042598147798636E-4</v>
      </c>
      <c r="AU594" s="13">
        <f t="shared" si="820"/>
        <v>1.3178126426486041E-4</v>
      </c>
      <c r="AV594" s="13">
        <f t="shared" si="821"/>
        <v>3.9417984476204007E-5</v>
      </c>
      <c r="AW594" s="13">
        <f t="shared" si="822"/>
        <v>2.6428291259853287E-7</v>
      </c>
      <c r="AX594" s="13">
        <f t="shared" si="823"/>
        <v>5.3006283800908767E-4</v>
      </c>
      <c r="AY594" s="13">
        <f t="shared" si="824"/>
        <v>4.4686162592539843E-4</v>
      </c>
      <c r="AZ594" s="13">
        <f t="shared" si="825"/>
        <v>1.8836003809916883E-4</v>
      </c>
      <c r="BA594" s="13">
        <f t="shared" si="826"/>
        <v>5.2931380236922981E-5</v>
      </c>
      <c r="BB594" s="13">
        <f t="shared" si="827"/>
        <v>1.1155754063040624E-5</v>
      </c>
      <c r="BC594" s="13">
        <f t="shared" si="828"/>
        <v>1.8809386516353888E-6</v>
      </c>
      <c r="BD594" s="13">
        <f t="shared" si="829"/>
        <v>6.4863020140058192E-5</v>
      </c>
      <c r="BE594" s="13">
        <f t="shared" si="830"/>
        <v>7.760646508358883E-5</v>
      </c>
      <c r="BF594" s="13">
        <f t="shared" si="831"/>
        <v>4.6426788405515114E-5</v>
      </c>
      <c r="BG594" s="13">
        <f t="shared" si="832"/>
        <v>1.8516040550048423E-5</v>
      </c>
      <c r="BH594" s="13">
        <f t="shared" si="833"/>
        <v>5.5384580124808514E-6</v>
      </c>
      <c r="BI594" s="13">
        <f t="shared" si="834"/>
        <v>1.3253164821323795E-6</v>
      </c>
      <c r="BJ594" s="14">
        <f t="shared" si="835"/>
        <v>0.44183699003557053</v>
      </c>
      <c r="BK594" s="14">
        <f t="shared" si="836"/>
        <v>0.29880189586466616</v>
      </c>
      <c r="BL594" s="14">
        <f t="shared" si="837"/>
        <v>0.24654118036795392</v>
      </c>
      <c r="BM594" s="14">
        <f t="shared" si="838"/>
        <v>0.33373872640989416</v>
      </c>
      <c r="BN594" s="14">
        <f t="shared" si="839"/>
        <v>0.66598570416540026</v>
      </c>
    </row>
    <row r="595" spans="1:66" x14ac:dyDescent="0.25">
      <c r="A595" t="s">
        <v>16</v>
      </c>
      <c r="B595" t="s">
        <v>20</v>
      </c>
      <c r="C595" t="s">
        <v>19</v>
      </c>
      <c r="D595" t="s">
        <v>497</v>
      </c>
      <c r="E595" s="10">
        <f>VLOOKUP(A595,home!$A$2:$E$405,3,FALSE)</f>
        <v>1.6373</v>
      </c>
      <c r="F595" s="10">
        <f>VLOOKUP(B595,home!$B$2:$E$405,3,FALSE)</f>
        <v>0.61080000000000001</v>
      </c>
      <c r="G595" s="10">
        <f>VLOOKUP(C595,away!$B$2:$E$405,4,FALSE)</f>
        <v>1.2934000000000001</v>
      </c>
      <c r="H595" s="10">
        <f>VLOOKUP(A595,away!$A$2:$E$405,3,FALSE)</f>
        <v>1.3301000000000001</v>
      </c>
      <c r="I595" s="10">
        <f>VLOOKUP(C595,away!$B$2:$E$405,3,FALSE)</f>
        <v>0.66339999999999999</v>
      </c>
      <c r="J595" s="10">
        <f>VLOOKUP(B595,home!$B$2:$E$405,4,FALSE)</f>
        <v>1.0172000000000001</v>
      </c>
      <c r="K595" s="12">
        <f t="shared" ref="K595:K657" si="840">E595*F595*G595</f>
        <v>1.293481277256</v>
      </c>
      <c r="L595" s="12">
        <f t="shared" ref="L595:L657" si="841">H595*I595*J595</f>
        <v>0.89756541944800006</v>
      </c>
      <c r="M595" s="13">
        <f t="shared" ref="M595:M657" si="842">_xlfn.POISSON.DIST(0,K595,FALSE) * _xlfn.POISSON.DIST(0,L595,FALSE)</f>
        <v>0.11179966701058393</v>
      </c>
      <c r="N595" s="13">
        <f t="shared" ref="N595:N657" si="843">_xlfn.POISSON.DIST(1,K595,FALSE) * _xlfn.POISSON.DIST(0,L595,FALSE)</f>
        <v>0.1446107760816456</v>
      </c>
      <c r="O595" s="13">
        <f t="shared" ref="O595:O657" si="844">_xlfn.POISSON.DIST(0,K595,FALSE) * _xlfn.POISSON.DIST(1,L595,FALSE)</f>
        <v>0.1003475150145015</v>
      </c>
      <c r="P595" s="13">
        <f t="shared" ref="P595:P657" si="845">_xlfn.POISSON.DIST(1,K595,FALSE) * _xlfn.POISSON.DIST(1,L595,FALSE)</f>
        <v>0.12979763189042304</v>
      </c>
      <c r="Q595" s="13">
        <f t="shared" ref="Q595:Q657" si="846">_xlfn.POISSON.DIST(2,K595,FALSE) * _xlfn.POISSON.DIST(0,L595,FALSE)</f>
        <v>9.3525665675534206E-2</v>
      </c>
      <c r="R595" s="13">
        <f t="shared" ref="R595:R657" si="847">_xlfn.POISSON.DIST(0,K595,FALSE) * _xlfn.POISSON.DIST(2,L595,FALSE)</f>
        <v>4.5034229702277766E-2</v>
      </c>
      <c r="S595" s="13">
        <f t="shared" ref="S595:S657" si="848">_xlfn.POISSON.DIST(2,K595,FALSE) * _xlfn.POISSON.DIST(2,L595,FALSE)</f>
        <v>3.7673245580344267E-2</v>
      </c>
      <c r="T595" s="13">
        <f t="shared" ref="T595:T657" si="849">_xlfn.POISSON.DIST(2,K595,FALSE) * _xlfn.POISSON.DIST(1,L595,FALSE)</f>
        <v>8.3945403341214267E-2</v>
      </c>
      <c r="U595" s="13">
        <f t="shared" ref="U595:U657" si="850">_xlfn.POISSON.DIST(1,K595,FALSE) * _xlfn.POISSON.DIST(2,L595,FALSE)</f>
        <v>5.8250932955542338E-2</v>
      </c>
      <c r="V595" s="13">
        <f t="shared" ref="V595:V657" si="851">_xlfn.POISSON.DIST(3,K595,FALSE) * _xlfn.POISSON.DIST(3,L595,FALSE)</f>
        <v>4.859781977995129E-3</v>
      </c>
      <c r="W595" s="13">
        <f t="shared" ref="W595:W657" si="852">_xlfn.POISSON.DIST(3,K595,FALSE) * _xlfn.POISSON.DIST(0,L595,FALSE)</f>
        <v>4.032456583140253E-2</v>
      </c>
      <c r="X595" s="13">
        <f t="shared" ref="X595:X657" si="853">_xlfn.POISSON.DIST(3,K595,FALSE) * _xlfn.POISSON.DIST(1,L595,FALSE)</f>
        <v>3.6193935844521304E-2</v>
      </c>
      <c r="Y595" s="13">
        <f t="shared" ref="Y595:Y657" si="854">_xlfn.POISSON.DIST(3,K595,FALSE) * _xlfn.POISSON.DIST(2,L595,FALSE)</f>
        <v>1.6243212603880886E-2</v>
      </c>
      <c r="Z595" s="13">
        <f t="shared" ref="Z595:Z657" si="855">_xlfn.POISSON.DIST(0,K595,FALSE) * _xlfn.POISSON.DIST(3,L595,FALSE)</f>
        <v>1.3473722424080842E-2</v>
      </c>
      <c r="AA595" s="13">
        <f t="shared" ref="AA595:AA657" si="856">_xlfn.POISSON.DIST(1,K595,FALSE) * _xlfn.POISSON.DIST(3,L595,FALSE)</f>
        <v>1.7428007690492898E-2</v>
      </c>
      <c r="AB595" s="13">
        <f t="shared" ref="AB595:AB657" si="857">_xlfn.POISSON.DIST(2,K595,FALSE) * _xlfn.POISSON.DIST(3,L595,FALSE)</f>
        <v>1.1271400823763073E-2</v>
      </c>
      <c r="AC595" s="13">
        <f t="shared" ref="AC595:AC657" si="858">_xlfn.POISSON.DIST(4,K595,FALSE) * _xlfn.POISSON.DIST(4,L595,FALSE)</f>
        <v>3.5263308979031205E-4</v>
      </c>
      <c r="AD595" s="13">
        <f t="shared" ref="AD595:AD657" si="859">_xlfn.POISSON.DIST(4,K595,FALSE) * _xlfn.POISSON.DIST(0,L595,FALSE)</f>
        <v>1.3039767729099051E-2</v>
      </c>
      <c r="AE595" s="13">
        <f t="shared" ref="AE595:AE657" si="860">_xlfn.POISSON.DIST(4,K595,FALSE) * _xlfn.POISSON.DIST(1,L595,FALSE)</f>
        <v>1.1704044591273284E-2</v>
      </c>
      <c r="AF595" s="13">
        <f t="shared" ref="AF595:AF657" si="861">_xlfn.POISSON.DIST(4,K595,FALSE) * _xlfn.POISSON.DIST(2,L595,FALSE)</f>
        <v>5.252572846402152E-3</v>
      </c>
      <c r="AG595" s="13">
        <f t="shared" ref="AG595:AG657" si="862">_xlfn.POISSON.DIST(4,K595,FALSE) * _xlfn.POISSON.DIST(3,L595,FALSE)</f>
        <v>1.5715092500207075E-3</v>
      </c>
      <c r="AH595" s="13">
        <f t="shared" ref="AH595:AH657" si="863">_xlfn.POISSON.DIST(0,K595,FALSE) * _xlfn.POISSON.DIST(4,L595,FALSE)</f>
        <v>3.0233868297740111E-3</v>
      </c>
      <c r="AI595" s="13">
        <f t="shared" ref="AI595:AI657" si="864">_xlfn.POISSON.DIST(1,K595,FALSE) * _xlfn.POISSON.DIST(4,L595,FALSE)</f>
        <v>3.9106942582150563E-3</v>
      </c>
      <c r="AJ595" s="13">
        <f t="shared" ref="AJ595:AJ657" si="865">_xlfn.POISSON.DIST(2,K595,FALSE) * _xlfn.POISSON.DIST(4,L595,FALSE)</f>
        <v>2.5292049020368586E-3</v>
      </c>
      <c r="AK595" s="13">
        <f t="shared" ref="AK595:AK657" si="866">_xlfn.POISSON.DIST(3,K595,FALSE) * _xlfn.POISSON.DIST(4,L595,FALSE)</f>
        <v>1.0904930623762573E-3</v>
      </c>
      <c r="AL595" s="13">
        <f t="shared" ref="AL595:AL657" si="867">_xlfn.POISSON.DIST(5,K595,FALSE) * _xlfn.POISSON.DIST(5,L595,FALSE)</f>
        <v>1.6376055923906233E-5</v>
      </c>
      <c r="AM595" s="13">
        <f t="shared" ref="AM595:AM657" si="868">_xlfn.POISSON.DIST(5,K595,FALSE) * _xlfn.POISSON.DIST(0,L595,FALSE)</f>
        <v>3.3733390834713222E-3</v>
      </c>
      <c r="AN595" s="13">
        <f t="shared" ref="AN595:AN657" si="869">_xlfn.POISSON.DIST(5,K595,FALSE) * _xlfn.POISSON.DIST(1,L595,FALSE)</f>
        <v>3.0277925093962692E-3</v>
      </c>
      <c r="AO595" s="13">
        <f t="shared" ref="AO595:AO657" si="870">_xlfn.POISSON.DIST(5,K595,FALSE) * _xlfn.POISSON.DIST(2,L595,FALSE)</f>
        <v>1.3588209268488877E-3</v>
      </c>
      <c r="AP595" s="13">
        <f t="shared" ref="AP595:AP657" si="871">_xlfn.POISSON.DIST(5,K595,FALSE) * _xlfn.POISSON.DIST(3,L595,FALSE)</f>
        <v>4.0654355838728068E-4</v>
      </c>
      <c r="AQ595" s="13">
        <f t="shared" ref="AQ595:AQ657" si="872">_xlfn.POISSON.DIST(5,K595,FALSE) * _xlfn.POISSON.DIST(4,L595,FALSE)</f>
        <v>9.1224859876940518E-5</v>
      </c>
      <c r="AR595" s="13">
        <f t="shared" ref="AR595:AR657" si="873">_xlfn.POISSON.DIST(0,K595,FALSE) * _xlfn.POISSON.DIST(5,L595,FALSE)</f>
        <v>5.4273749360393404E-4</v>
      </c>
      <c r="AS595" s="13">
        <f t="shared" ref="AS595:AS657" si="874">_xlfn.POISSON.DIST(1,K595,FALSE) * _xlfn.POISSON.DIST(5,L595,FALSE)</f>
        <v>7.0202078644153671E-4</v>
      </c>
      <c r="AT595" s="13">
        <f t="shared" ref="AT595:AT657" si="875">_xlfn.POISSON.DIST(2,K595,FALSE) * _xlfn.POISSON.DIST(5,L595,FALSE)</f>
        <v>4.5402537175333037E-4</v>
      </c>
      <c r="AU595" s="13">
        <f t="shared" ref="AU595:AU657" si="876">_xlfn.POISSON.DIST(3,K595,FALSE) * _xlfn.POISSON.DIST(5,L595,FALSE)</f>
        <v>1.9575777258737595E-4</v>
      </c>
      <c r="AV595" s="13">
        <f t="shared" ref="AV595:AV657" si="877">_xlfn.POISSON.DIST(4,K595,FALSE) * _xlfn.POISSON.DIST(5,L595,FALSE)</f>
        <v>6.3302253429777162E-5</v>
      </c>
      <c r="AW595" s="13">
        <f t="shared" ref="AW595:AW657" si="878">_xlfn.POISSON.DIST(6,K595,FALSE) * _xlfn.POISSON.DIST(6,L595,FALSE)</f>
        <v>5.2812055494338802E-7</v>
      </c>
      <c r="AX595" s="13">
        <f t="shared" ref="AX595:AX657" si="879">_xlfn.POISSON.DIST(6,K595,FALSE) * _xlfn.POISSON.DIST(0,L595,FALSE)</f>
        <v>7.2722515771767797E-4</v>
      </c>
      <c r="AY595" s="13">
        <f t="shared" ref="AY595:AY657" si="880">_xlfn.POISSON.DIST(6,K595,FALSE) * _xlfn.POISSON.DIST(1,L595,FALSE)</f>
        <v>6.5273215372000553E-4</v>
      </c>
      <c r="AZ595" s="13">
        <f t="shared" ref="AZ595:AZ657" si="881">_xlfn.POISSON.DIST(6,K595,FALSE) * _xlfn.POISSON.DIST(2,L595,FALSE)</f>
        <v>2.9293490467044664E-4</v>
      </c>
      <c r="BA595" s="13">
        <f t="shared" ref="BA595:BA657" si="882">_xlfn.POISSON.DIST(6,K595,FALSE) * _xlfn.POISSON.DIST(3,L595,FALSE)</f>
        <v>8.7642746860496447E-5</v>
      </c>
      <c r="BB595" s="13">
        <f t="shared" ref="BB595:BB657" si="883">_xlfn.POISSON.DIST(6,K595,FALSE) * _xlfn.POISSON.DIST(4,L595,FALSE)</f>
        <v>1.9666274711854096E-5</v>
      </c>
      <c r="BC595" s="13">
        <f t="shared" ref="BC595:BC657" si="884">_xlfn.POISSON.DIST(6,K595,FALSE) * _xlfn.POISSON.DIST(5,L595,FALSE)</f>
        <v>3.5303536221449843E-6</v>
      </c>
      <c r="BD595" s="13">
        <f t="shared" ref="BD595:BD657" si="885">_xlfn.POISSON.DIST(0,K595,FALSE) * _xlfn.POISSON.DIST(6,L595,FALSE)</f>
        <v>8.1190401016128507E-5</v>
      </c>
      <c r="BE595" s="13">
        <f t="shared" ref="BE595:BE657" si="886">_xlfn.POISSON.DIST(1,K595,FALSE) * _xlfn.POISSON.DIST(6,L595,FALSE)</f>
        <v>1.0501826360726875E-4</v>
      </c>
      <c r="BF595" s="13">
        <f t="shared" ref="BF595:BF657" si="887">_xlfn.POISSON.DIST(2,K595,FALSE) * _xlfn.POISSON.DIST(6,L595,FALSE)</f>
        <v>6.7919578872968655E-5</v>
      </c>
      <c r="BG595" s="13">
        <f t="shared" ref="BG595:BG657" si="888">_xlfn.POISSON.DIST(3,K595,FALSE) * _xlfn.POISSON.DIST(6,L595,FALSE)</f>
        <v>2.9284234543765705E-5</v>
      </c>
      <c r="BH595" s="13">
        <f t="shared" ref="BH595:BH657" si="889">_xlfn.POISSON.DIST(4,K595,FALSE) * _xlfn.POISSON.DIST(6,L595,FALSE)</f>
        <v>9.4696522752835857E-6</v>
      </c>
      <c r="BI595" s="13">
        <f t="shared" ref="BI595:BI657" si="890">_xlfn.POISSON.DIST(5,K595,FALSE) * _xlfn.POISSON.DIST(6,L595,FALSE)</f>
        <v>2.4497635840407997E-6</v>
      </c>
      <c r="BJ595" s="14">
        <f t="shared" ref="BJ595:BJ657" si="891">SUM(N595,Q595,T595,W595,X595,Y595,AD595,AE595,AF595,AG595,AM595,AN595,AO595,AP595,AQ595,AX595,AY595,AZ595,BA595,BB595,BC595)</f>
        <v>0.45645290632427732</v>
      </c>
      <c r="BK595" s="14">
        <f t="shared" ref="BK595:BK657" si="892">SUM(M595,P595,S595,V595,AC595,AL595,AY595)</f>
        <v>0.28515206775878066</v>
      </c>
      <c r="BL595" s="14">
        <f t="shared" ref="BL595:BL657" si="893">SUM(O595,R595,U595,AA595,AB595,AH595,AI595,AJ595,AK595,AR595,AS595,AT595,AU595,AV595,BD595,BE595,BF595,BG595,BH595,BI595)</f>
        <v>0.24513904081069515</v>
      </c>
      <c r="BM595" s="14">
        <f t="shared" ref="BM595:BM657" si="894">SUM(S595:BI595)</f>
        <v>0.37445004790970288</v>
      </c>
      <c r="BN595" s="14">
        <f t="shared" ref="BN595:BN657" si="895">SUM(M595:R595)</f>
        <v>0.62511548537496608</v>
      </c>
    </row>
    <row r="596" spans="1:66" x14ac:dyDescent="0.25">
      <c r="A596" t="s">
        <v>16</v>
      </c>
      <c r="B596" t="s">
        <v>253</v>
      </c>
      <c r="C596" t="s">
        <v>252</v>
      </c>
      <c r="D596" t="s">
        <v>497</v>
      </c>
      <c r="E596" s="10">
        <f>VLOOKUP(A596,home!$A$2:$E$405,3,FALSE)</f>
        <v>1.6373</v>
      </c>
      <c r="F596" s="10">
        <f>VLOOKUP(B596,home!$B$2:$E$405,3,FALSE)</f>
        <v>1.0419</v>
      </c>
      <c r="G596" s="10">
        <f>VLOOKUP(C596,away!$B$2:$E$405,4,FALSE)</f>
        <v>1.1856</v>
      </c>
      <c r="H596" s="10">
        <f>VLOOKUP(A596,away!$A$2:$E$405,3,FALSE)</f>
        <v>1.3301000000000001</v>
      </c>
      <c r="I596" s="10">
        <f>VLOOKUP(C596,away!$B$2:$E$405,3,FALSE)</f>
        <v>0.92869999999999997</v>
      </c>
      <c r="J596" s="10">
        <f>VLOOKUP(B596,home!$B$2:$E$405,4,FALSE)</f>
        <v>1.0172000000000001</v>
      </c>
      <c r="K596" s="12">
        <f t="shared" si="840"/>
        <v>2.0225184426720002</v>
      </c>
      <c r="L596" s="12">
        <f t="shared" si="841"/>
        <v>1.2565104085640002</v>
      </c>
      <c r="M596" s="13">
        <f t="shared" si="842"/>
        <v>3.766481719217888E-2</v>
      </c>
      <c r="N596" s="13">
        <f t="shared" si="843"/>
        <v>7.6177787411051218E-2</v>
      </c>
      <c r="O596" s="13">
        <f t="shared" si="844"/>
        <v>4.7326234838633061E-2</v>
      </c>
      <c r="P596" s="13">
        <f t="shared" si="845"/>
        <v>9.5718182783361527E-2</v>
      </c>
      <c r="Q596" s="13">
        <f t="shared" si="846"/>
        <v>7.7035489980399011E-2</v>
      </c>
      <c r="R596" s="13">
        <f t="shared" si="847"/>
        <v>2.9732953336443324E-2</v>
      </c>
      <c r="S596" s="13">
        <f t="shared" si="848"/>
        <v>6.0812524780098319E-2</v>
      </c>
      <c r="T596" s="13">
        <f t="shared" si="849"/>
        <v>9.6795894989199119E-2</v>
      </c>
      <c r="U596" s="13">
        <f t="shared" si="850"/>
        <v>6.0135446478062619E-2</v>
      </c>
      <c r="V596" s="13">
        <f t="shared" si="851"/>
        <v>1.7171534475674075E-2</v>
      </c>
      <c r="W596" s="13">
        <f t="shared" si="852"/>
        <v>5.1935233075210356E-2</v>
      </c>
      <c r="X596" s="13">
        <f t="shared" si="853"/>
        <v>6.5257160930199148E-2</v>
      </c>
      <c r="Y596" s="13">
        <f t="shared" si="854"/>
        <v>4.0998150971065621E-2</v>
      </c>
      <c r="Z596" s="13">
        <f t="shared" si="855"/>
        <v>1.2453255114862919E-2</v>
      </c>
      <c r="AA596" s="13">
        <f t="shared" si="856"/>
        <v>2.5186938141109678E-2</v>
      </c>
      <c r="AB596" s="13">
        <f t="shared" si="857"/>
        <v>2.5470523452416578E-2</v>
      </c>
      <c r="AC596" s="13">
        <f t="shared" si="858"/>
        <v>2.7273928929931602E-3</v>
      </c>
      <c r="AD596" s="13">
        <f t="shared" si="859"/>
        <v>2.6259991679770455E-2</v>
      </c>
      <c r="AE596" s="13">
        <f t="shared" si="860"/>
        <v>3.2995952874435623E-2</v>
      </c>
      <c r="AF596" s="13">
        <f t="shared" si="861"/>
        <v>2.07298791136078E-2</v>
      </c>
      <c r="AG596" s="13">
        <f t="shared" si="862"/>
        <v>8.6824362915072246E-3</v>
      </c>
      <c r="AH596" s="13">
        <f t="shared" si="863"/>
        <v>3.9119111680820315E-3</v>
      </c>
      <c r="AI596" s="13">
        <f t="shared" si="864"/>
        <v>7.9119124835404769E-3</v>
      </c>
      <c r="AJ596" s="13">
        <f t="shared" si="865"/>
        <v>8.000994457383722E-3</v>
      </c>
      <c r="AK596" s="13">
        <f t="shared" si="866"/>
        <v>5.3940529499250101E-3</v>
      </c>
      <c r="AL596" s="13">
        <f t="shared" si="867"/>
        <v>2.7724663058528812E-4</v>
      </c>
      <c r="AM596" s="13">
        <f t="shared" si="868"/>
        <v>1.0622263495349803E-2</v>
      </c>
      <c r="AN596" s="13">
        <f t="shared" si="869"/>
        <v>1.3346984644416447E-2</v>
      </c>
      <c r="AO596" s="13">
        <f t="shared" si="870"/>
        <v>8.385312564326574E-3</v>
      </c>
      <c r="AP596" s="13">
        <f t="shared" si="871"/>
        <v>3.5120775053796094E-3</v>
      </c>
      <c r="AQ596" s="13">
        <f t="shared" si="872"/>
        <v>1.1032404852982414E-3</v>
      </c>
      <c r="AR596" s="13">
        <f t="shared" si="873"/>
        <v>9.8307142001456682E-4</v>
      </c>
      <c r="AS596" s="13">
        <f t="shared" si="874"/>
        <v>1.988280077443214E-3</v>
      </c>
      <c r="AT596" s="13">
        <f t="shared" si="875"/>
        <v>2.0106665629131067E-3</v>
      </c>
      <c r="AU596" s="13">
        <f t="shared" si="876"/>
        <v>1.3555367351852266E-3</v>
      </c>
      <c r="AV596" s="13">
        <f t="shared" si="877"/>
        <v>6.8539951165787801E-4</v>
      </c>
      <c r="AW596" s="13">
        <f t="shared" si="878"/>
        <v>1.9571420906198614E-5</v>
      </c>
      <c r="AX596" s="13">
        <f t="shared" si="879"/>
        <v>3.5806206370444221E-3</v>
      </c>
      <c r="AY596" s="13">
        <f t="shared" si="880"/>
        <v>4.4990870995653782E-3</v>
      </c>
      <c r="AZ596" s="13">
        <f t="shared" si="881"/>
        <v>2.8265748848199579E-3</v>
      </c>
      <c r="BA596" s="13">
        <f t="shared" si="882"/>
        <v>1.1838735877872891E-3</v>
      </c>
      <c r="BB596" s="13">
        <f t="shared" si="883"/>
        <v>3.718873713696837E-4</v>
      </c>
      <c r="BC596" s="13">
        <f t="shared" si="884"/>
        <v>9.3456070587902772E-5</v>
      </c>
      <c r="BD596" s="13">
        <f t="shared" si="885"/>
        <v>2.0587324526834906E-4</v>
      </c>
      <c r="BE596" s="13">
        <f t="shared" si="886"/>
        <v>4.1638243540797218E-4</v>
      </c>
      <c r="BF596" s="13">
        <f t="shared" si="887"/>
        <v>4.2107057740865334E-4</v>
      </c>
      <c r="BG596" s="13">
        <f t="shared" si="888"/>
        <v>2.8387433615851648E-4</v>
      </c>
      <c r="BH596" s="13">
        <f t="shared" si="889"/>
        <v>1.4353527007046767E-4</v>
      </c>
      <c r="BI596" s="13">
        <f t="shared" si="890"/>
        <v>5.8060546178285436E-5</v>
      </c>
      <c r="BJ596" s="14">
        <f t="shared" si="891"/>
        <v>0.54639335566239089</v>
      </c>
      <c r="BK596" s="14">
        <f t="shared" si="892"/>
        <v>0.2188707858544566</v>
      </c>
      <c r="BL596" s="14">
        <f t="shared" si="893"/>
        <v>0.22162271802330277</v>
      </c>
      <c r="BM596" s="14">
        <f t="shared" si="894"/>
        <v>0.63120513343428697</v>
      </c>
      <c r="BN596" s="14">
        <f t="shared" si="895"/>
        <v>0.36365546554206701</v>
      </c>
    </row>
    <row r="597" spans="1:66" x14ac:dyDescent="0.25">
      <c r="A597" t="s">
        <v>16</v>
      </c>
      <c r="B597" t="s">
        <v>66</v>
      </c>
      <c r="C597" t="s">
        <v>65</v>
      </c>
      <c r="D597" t="s">
        <v>497</v>
      </c>
      <c r="E597" s="10">
        <f>VLOOKUP(A597,home!$A$2:$E$405,3,FALSE)</f>
        <v>1.6373</v>
      </c>
      <c r="F597" s="10">
        <f>VLOOKUP(B597,home!$B$2:$E$405,3,FALSE)</f>
        <v>1.1496999999999999</v>
      </c>
      <c r="G597" s="10">
        <f>VLOOKUP(C597,away!$B$2:$E$405,4,FALSE)</f>
        <v>0.8982</v>
      </c>
      <c r="H597" s="10">
        <f>VLOOKUP(A597,away!$A$2:$E$405,3,FALSE)</f>
        <v>1.3301000000000001</v>
      </c>
      <c r="I597" s="10">
        <f>VLOOKUP(C597,away!$B$2:$E$405,3,FALSE)</f>
        <v>0.66339999999999999</v>
      </c>
      <c r="J597" s="10">
        <f>VLOOKUP(B597,home!$B$2:$E$405,4,FALSE)</f>
        <v>0.88449999999999995</v>
      </c>
      <c r="K597" s="12">
        <f t="shared" si="840"/>
        <v>1.6907751021419999</v>
      </c>
      <c r="L597" s="12">
        <f t="shared" si="841"/>
        <v>0.78047248672999991</v>
      </c>
      <c r="M597" s="13">
        <f t="shared" si="842"/>
        <v>8.4479397672603915E-2</v>
      </c>
      <c r="N597" s="13">
        <f t="shared" si="843"/>
        <v>0.14283566222879152</v>
      </c>
      <c r="O597" s="13">
        <f t="shared" si="844"/>
        <v>6.5933845578989736E-2</v>
      </c>
      <c r="P597" s="13">
        <f t="shared" si="845"/>
        <v>0.11147930449343121</v>
      </c>
      <c r="Q597" s="13">
        <f t="shared" si="846"/>
        <v>0.12075149069720262</v>
      </c>
      <c r="R597" s="13">
        <f t="shared" si="847"/>
        <v>2.5729776209352965E-2</v>
      </c>
      <c r="S597" s="13">
        <f t="shared" si="848"/>
        <v>3.6777118660640484E-2</v>
      </c>
      <c r="T597" s="13">
        <f t="shared" si="849"/>
        <v>9.4243216220800161E-2</v>
      </c>
      <c r="U597" s="13">
        <f t="shared" si="850"/>
        <v>4.3503264998459551E-2</v>
      </c>
      <c r="V597" s="13">
        <f t="shared" si="851"/>
        <v>5.3923569565965833E-3</v>
      </c>
      <c r="W597" s="13">
        <f t="shared" si="852"/>
        <v>6.8054538005787174E-2</v>
      </c>
      <c r="X597" s="13">
        <f t="shared" si="853"/>
        <v>5.3114694510638001E-2</v>
      </c>
      <c r="Y597" s="13">
        <f t="shared" si="854"/>
        <v>2.0727278853310958E-2</v>
      </c>
      <c r="Z597" s="13">
        <f t="shared" si="855"/>
        <v>6.6937941403733686E-3</v>
      </c>
      <c r="AA597" s="13">
        <f t="shared" si="856"/>
        <v>1.1317700471407302E-2</v>
      </c>
      <c r="AB597" s="13">
        <f t="shared" si="857"/>
        <v>9.5678430852781243E-3</v>
      </c>
      <c r="AC597" s="13">
        <f t="shared" si="858"/>
        <v>4.4473580220660602E-4</v>
      </c>
      <c r="AD597" s="13">
        <f t="shared" si="859"/>
        <v>2.8766229611990348E-2</v>
      </c>
      <c r="AE597" s="13">
        <f t="shared" si="860"/>
        <v>2.2451250759116265E-2</v>
      </c>
      <c r="AF597" s="13">
        <f t="shared" si="861"/>
        <v>8.7612917550831341E-3</v>
      </c>
      <c r="AG597" s="13">
        <f t="shared" si="862"/>
        <v>2.2793157210189269E-3</v>
      </c>
      <c r="AH597" s="13">
        <f t="shared" si="863"/>
        <v>1.3060805395989758E-3</v>
      </c>
      <c r="AI597" s="13">
        <f t="shared" si="864"/>
        <v>2.2082884577461367E-3</v>
      </c>
      <c r="AJ597" s="13">
        <f t="shared" si="865"/>
        <v>1.8668595713523623E-3</v>
      </c>
      <c r="AK597" s="13">
        <f t="shared" si="866"/>
        <v>1.052146560812687E-3</v>
      </c>
      <c r="AL597" s="13">
        <f t="shared" si="867"/>
        <v>2.3474995929995228E-5</v>
      </c>
      <c r="AM597" s="13">
        <f t="shared" si="868"/>
        <v>9.7274449620906346E-3</v>
      </c>
      <c r="AN597" s="13">
        <f t="shared" si="869"/>
        <v>7.5920031590920867E-3</v>
      </c>
      <c r="AO597" s="13">
        <f t="shared" si="870"/>
        <v>2.9626747924193075E-3</v>
      </c>
      <c r="AP597" s="13">
        <f t="shared" si="871"/>
        <v>7.7076205420392805E-4</v>
      </c>
      <c r="AQ597" s="13">
        <f t="shared" si="872"/>
        <v>1.5038964428041563E-4</v>
      </c>
      <c r="AR597" s="13">
        <f t="shared" si="873"/>
        <v>2.0387198532209464E-4</v>
      </c>
      <c r="AS597" s="13">
        <f t="shared" si="874"/>
        <v>3.4470167680685686E-4</v>
      </c>
      <c r="AT597" s="13">
        <f t="shared" si="875"/>
        <v>2.9140650640581612E-4</v>
      </c>
      <c r="AU597" s="13">
        <f t="shared" si="876"/>
        <v>1.6423428854437906E-4</v>
      </c>
      <c r="AV597" s="13">
        <f t="shared" si="877"/>
        <v>6.9420811497210273E-5</v>
      </c>
      <c r="AW597" s="13">
        <f t="shared" si="878"/>
        <v>8.6049126616776232E-7</v>
      </c>
      <c r="AX597" s="13">
        <f t="shared" si="879"/>
        <v>2.7411536248932488E-3</v>
      </c>
      <c r="AY597" s="13">
        <f t="shared" si="880"/>
        <v>2.1393949861293871E-3</v>
      </c>
      <c r="AZ597" s="13">
        <f t="shared" si="881"/>
        <v>8.348694624610481E-4</v>
      </c>
      <c r="BA597" s="13">
        <f t="shared" si="882"/>
        <v>2.1719754848730427E-4</v>
      </c>
      <c r="BB597" s="13">
        <f t="shared" si="883"/>
        <v>4.237917769488651E-5</v>
      </c>
      <c r="BC597" s="13">
        <f t="shared" si="884"/>
        <v>6.6151564402201262E-6</v>
      </c>
      <c r="BD597" s="13">
        <f t="shared" si="885"/>
        <v>2.651941255981953E-5</v>
      </c>
      <c r="BE597" s="13">
        <f t="shared" si="886"/>
        <v>4.4838362479574697E-5</v>
      </c>
      <c r="BF597" s="13">
        <f t="shared" si="887"/>
        <v>3.7905793450641477E-5</v>
      </c>
      <c r="BG597" s="13">
        <f t="shared" si="888"/>
        <v>2.1363390597760633E-5</v>
      </c>
      <c r="BH597" s="13">
        <f t="shared" si="889"/>
        <v>9.0301722300070403E-6</v>
      </c>
      <c r="BI597" s="13">
        <f t="shared" si="890"/>
        <v>3.0535980749099991E-6</v>
      </c>
      <c r="BJ597" s="14">
        <f t="shared" si="891"/>
        <v>0.58916985293193125</v>
      </c>
      <c r="BK597" s="14">
        <f t="shared" si="892"/>
        <v>0.24073578356753819</v>
      </c>
      <c r="BL597" s="14">
        <f t="shared" si="893"/>
        <v>0.16370215147096692</v>
      </c>
      <c r="BM597" s="14">
        <f t="shared" si="894"/>
        <v>0.44695357073557479</v>
      </c>
      <c r="BN597" s="14">
        <f t="shared" si="895"/>
        <v>0.55120947688037203</v>
      </c>
    </row>
    <row r="598" spans="1:66" x14ac:dyDescent="0.25">
      <c r="A598" t="s">
        <v>16</v>
      </c>
      <c r="B598" t="s">
        <v>255</v>
      </c>
      <c r="C598" t="s">
        <v>254</v>
      </c>
      <c r="D598" t="s">
        <v>497</v>
      </c>
      <c r="E598" s="10">
        <f>VLOOKUP(A598,home!$A$2:$E$405,3,FALSE)</f>
        <v>1.6373</v>
      </c>
      <c r="F598" s="10">
        <f>VLOOKUP(B598,home!$B$2:$E$405,3,FALSE)</f>
        <v>0.68259999999999998</v>
      </c>
      <c r="G598" s="10">
        <f>VLOOKUP(C598,away!$B$2:$E$405,4,FALSE)</f>
        <v>0.57479999999999998</v>
      </c>
      <c r="H598" s="10">
        <f>VLOOKUP(A598,away!$A$2:$E$405,3,FALSE)</f>
        <v>1.3301000000000001</v>
      </c>
      <c r="I598" s="10">
        <f>VLOOKUP(C598,away!$B$2:$E$405,3,FALSE)</f>
        <v>1.1497999999999999</v>
      </c>
      <c r="J598" s="10">
        <f>VLOOKUP(B598,home!$B$2:$E$405,4,FALSE)</f>
        <v>0.79600000000000004</v>
      </c>
      <c r="K598" s="12">
        <f t="shared" si="840"/>
        <v>0.64240853930399988</v>
      </c>
      <c r="L598" s="12">
        <f t="shared" si="841"/>
        <v>1.2173617880800001</v>
      </c>
      <c r="M598" s="13">
        <f t="shared" si="842"/>
        <v>0.15570838821439542</v>
      </c>
      <c r="N598" s="13">
        <f t="shared" si="843"/>
        <v>0.10002839823018991</v>
      </c>
      <c r="O598" s="13">
        <f t="shared" si="844"/>
        <v>0.18955344189573123</v>
      </c>
      <c r="P598" s="13">
        <f t="shared" si="845"/>
        <v>0.12177074972828231</v>
      </c>
      <c r="Q598" s="13">
        <f t="shared" si="846"/>
        <v>3.2129548597987549E-2</v>
      </c>
      <c r="R598" s="13">
        <f t="shared" si="847"/>
        <v>0.1153775584814529</v>
      </c>
      <c r="S598" s="13">
        <f t="shared" si="848"/>
        <v>2.3807509119179695E-2</v>
      </c>
      <c r="T598" s="13">
        <f t="shared" si="849"/>
        <v>3.9113284731449385E-2</v>
      </c>
      <c r="U598" s="13">
        <f t="shared" si="850"/>
        <v>7.4119528812531962E-2</v>
      </c>
      <c r="V598" s="13">
        <f t="shared" si="851"/>
        <v>2.0687233701199236E-3</v>
      </c>
      <c r="W598" s="13">
        <f t="shared" si="852"/>
        <v>6.8800987944433543E-3</v>
      </c>
      <c r="X598" s="13">
        <f t="shared" si="853"/>
        <v>8.3755693705706152E-3</v>
      </c>
      <c r="Y598" s="13">
        <f t="shared" si="854"/>
        <v>5.0980490525729628E-3</v>
      </c>
      <c r="Z598" s="13">
        <f t="shared" si="855"/>
        <v>4.6818743632428751E-2</v>
      </c>
      <c r="AA598" s="13">
        <f t="shared" si="856"/>
        <v>3.0076760708956995E-2</v>
      </c>
      <c r="AB598" s="13">
        <f t="shared" si="857"/>
        <v>9.6607839570185001E-3</v>
      </c>
      <c r="AC598" s="13">
        <f t="shared" si="858"/>
        <v>1.0111449303114389E-4</v>
      </c>
      <c r="AD598" s="13">
        <f t="shared" si="859"/>
        <v>1.1049585542013912E-3</v>
      </c>
      <c r="AE598" s="13">
        <f t="shared" si="860"/>
        <v>1.3451343212968975E-3</v>
      </c>
      <c r="AF598" s="13">
        <f t="shared" si="861"/>
        <v>8.1875756129088425E-4</v>
      </c>
      <c r="AG598" s="13">
        <f t="shared" si="862"/>
        <v>3.3224138960569698E-4</v>
      </c>
      <c r="AH598" s="13">
        <f t="shared" si="863"/>
        <v>1.4248837366008156E-2</v>
      </c>
      <c r="AI598" s="13">
        <f t="shared" si="864"/>
        <v>9.1535747990775518E-3</v>
      </c>
      <c r="AJ598" s="13">
        <f t="shared" si="865"/>
        <v>2.940167308042657E-3</v>
      </c>
      <c r="AK598" s="13">
        <f t="shared" si="866"/>
        <v>6.2959619522301902E-4</v>
      </c>
      <c r="AL598" s="13">
        <f t="shared" si="867"/>
        <v>3.1630377183903626E-6</v>
      </c>
      <c r="AM598" s="13">
        <f t="shared" si="868"/>
        <v>1.4196696215919511E-4</v>
      </c>
      <c r="AN598" s="13">
        <f t="shared" si="869"/>
        <v>1.7282515490240347E-4</v>
      </c>
      <c r="AO598" s="13">
        <f t="shared" si="870"/>
        <v>1.0519536979859645E-4</v>
      </c>
      <c r="AP598" s="13">
        <f t="shared" si="871"/>
        <v>4.2686941158585396E-5</v>
      </c>
      <c r="AQ598" s="13">
        <f t="shared" si="872"/>
        <v>1.2991362754120328E-5</v>
      </c>
      <c r="AR598" s="13">
        <f t="shared" si="873"/>
        <v>3.4691980267889566E-3</v>
      </c>
      <c r="AS598" s="13">
        <f t="shared" si="874"/>
        <v>2.2286424369458119E-3</v>
      </c>
      <c r="AT598" s="13">
        <f t="shared" si="875"/>
        <v>7.158494662746329E-4</v>
      </c>
      <c r="AU598" s="13">
        <f t="shared" si="876"/>
        <v>1.5328926999701162E-4</v>
      </c>
      <c r="AV598" s="13">
        <f t="shared" si="877"/>
        <v>2.461858400743917E-5</v>
      </c>
      <c r="AW598" s="13">
        <f t="shared" si="878"/>
        <v>6.8712039716635344E-8</v>
      </c>
      <c r="AX598" s="13">
        <f t="shared" si="879"/>
        <v>1.520013146501912E-5</v>
      </c>
      <c r="AY598" s="13">
        <f t="shared" si="880"/>
        <v>1.8504059219306746E-5</v>
      </c>
      <c r="AZ598" s="13">
        <f t="shared" si="881"/>
        <v>1.1263067308976737E-5</v>
      </c>
      <c r="BA598" s="13">
        <f t="shared" si="882"/>
        <v>4.5704092528404375E-6</v>
      </c>
      <c r="BB598" s="13">
        <f t="shared" si="883"/>
        <v>1.3909603950738042E-6</v>
      </c>
      <c r="BC598" s="13">
        <f t="shared" si="884"/>
        <v>3.386604067391014E-7</v>
      </c>
      <c r="BD598" s="13">
        <f t="shared" si="885"/>
        <v>7.0387818551590116E-4</v>
      </c>
      <c r="BE598" s="13">
        <f t="shared" si="886"/>
        <v>4.5217735700521988E-4</v>
      </c>
      <c r="BF598" s="13">
        <f t="shared" si="887"/>
        <v>1.4524129771003328E-4</v>
      </c>
      <c r="BG598" s="13">
        <f t="shared" si="888"/>
        <v>3.1101416636173294E-5</v>
      </c>
      <c r="BH598" s="13">
        <f t="shared" si="889"/>
        <v>4.9949539078823011E-6</v>
      </c>
      <c r="BI598" s="13">
        <f t="shared" si="890"/>
        <v>6.4176020877069517E-7</v>
      </c>
      <c r="BJ598" s="14">
        <f t="shared" si="891"/>
        <v>0.19575297368242953</v>
      </c>
      <c r="BK598" s="14">
        <f t="shared" si="892"/>
        <v>0.30347815202194622</v>
      </c>
      <c r="BL598" s="14">
        <f t="shared" si="893"/>
        <v>0.45368988227904083</v>
      </c>
      <c r="BM598" s="14">
        <f t="shared" si="894"/>
        <v>0.28515323112062635</v>
      </c>
      <c r="BN598" s="14">
        <f t="shared" si="895"/>
        <v>0.71456808514803927</v>
      </c>
    </row>
    <row r="599" spans="1:66" x14ac:dyDescent="0.25">
      <c r="A599" t="s">
        <v>16</v>
      </c>
      <c r="B599" t="s">
        <v>64</v>
      </c>
      <c r="C599" t="s">
        <v>63</v>
      </c>
      <c r="D599" t="s">
        <v>497</v>
      </c>
      <c r="E599" s="10">
        <f>VLOOKUP(A599,home!$A$2:$E$405,3,FALSE)</f>
        <v>1.6373</v>
      </c>
      <c r="F599" s="10">
        <f>VLOOKUP(B599,home!$B$2:$E$405,3,FALSE)</f>
        <v>0.79039999999999999</v>
      </c>
      <c r="G599" s="10">
        <f>VLOOKUP(C599,away!$B$2:$E$405,4,FALSE)</f>
        <v>0.82630000000000003</v>
      </c>
      <c r="H599" s="10">
        <f>VLOOKUP(A599,away!$A$2:$E$405,3,FALSE)</f>
        <v>1.3301000000000001</v>
      </c>
      <c r="I599" s="10">
        <f>VLOOKUP(C599,away!$B$2:$E$405,3,FALSE)</f>
        <v>1.1497999999999999</v>
      </c>
      <c r="J599" s="10">
        <f>VLOOKUP(B599,home!$B$2:$E$405,4,FALSE)</f>
        <v>1.0172000000000001</v>
      </c>
      <c r="K599" s="12">
        <f t="shared" si="840"/>
        <v>1.0693329424960001</v>
      </c>
      <c r="L599" s="12">
        <f t="shared" si="841"/>
        <v>1.5556537824560002</v>
      </c>
      <c r="M599" s="13">
        <f t="shared" si="842"/>
        <v>7.2440718681886118E-2</v>
      </c>
      <c r="N599" s="13">
        <f t="shared" si="843"/>
        <v>7.7463246864626245E-2</v>
      </c>
      <c r="O599" s="13">
        <f t="shared" si="844"/>
        <v>0.1126926780213072</v>
      </c>
      <c r="P599" s="13">
        <f t="shared" si="845"/>
        <v>0.12050599298627873</v>
      </c>
      <c r="Q599" s="13">
        <f t="shared" si="846"/>
        <v>4.1417000852522416E-2</v>
      </c>
      <c r="R599" s="13">
        <f t="shared" si="847"/>
        <v>8.7655395409471357E-2</v>
      </c>
      <c r="S599" s="13">
        <f t="shared" si="848"/>
        <v>5.0115786431451509E-2</v>
      </c>
      <c r="T599" s="13">
        <f t="shared" si="849"/>
        <v>6.4430514034209879E-2</v>
      </c>
      <c r="U599" s="13">
        <f t="shared" si="850"/>
        <v>9.3732801898860379E-2</v>
      </c>
      <c r="V599" s="13">
        <f t="shared" si="851"/>
        <v>9.2631337704648983E-3</v>
      </c>
      <c r="W599" s="13">
        <f t="shared" si="852"/>
        <v>1.4762854463662383E-2</v>
      </c>
      <c r="X599" s="13">
        <f t="shared" si="853"/>
        <v>2.2965890386243835E-2</v>
      </c>
      <c r="Y599" s="13">
        <f t="shared" si="854"/>
        <v>1.786348712341506E-2</v>
      </c>
      <c r="Z599" s="13">
        <f t="shared" si="855"/>
        <v>4.5453815807140155E-2</v>
      </c>
      <c r="AA599" s="13">
        <f t="shared" si="856"/>
        <v>4.8605262604720381E-2</v>
      </c>
      <c r="AB599" s="13">
        <f t="shared" si="857"/>
        <v>2.5987604240948217E-2</v>
      </c>
      <c r="AC599" s="13">
        <f t="shared" si="858"/>
        <v>9.6308329200574271E-4</v>
      </c>
      <c r="AD599" s="13">
        <f t="shared" si="859"/>
        <v>3.9466016508170748E-3</v>
      </c>
      <c r="AE599" s="13">
        <f t="shared" si="860"/>
        <v>6.1395457859406777E-3</v>
      </c>
      <c r="AF599" s="13">
        <f t="shared" si="861"/>
        <v>4.7755038122302062E-3</v>
      </c>
      <c r="AG599" s="13">
        <f t="shared" si="862"/>
        <v>2.4763435228763232E-3</v>
      </c>
      <c r="AH599" s="13">
        <f t="shared" si="863"/>
        <v>1.7677600121858986E-2</v>
      </c>
      <c r="AI599" s="13">
        <f t="shared" si="864"/>
        <v>1.8903240154575118E-2</v>
      </c>
      <c r="AJ599" s="13">
        <f t="shared" si="865"/>
        <v>1.0106928708600174E-2</v>
      </c>
      <c r="AK599" s="13">
        <f t="shared" si="866"/>
        <v>3.602557271854909E-3</v>
      </c>
      <c r="AL599" s="13">
        <f t="shared" si="867"/>
        <v>6.4084018239132418E-5</v>
      </c>
      <c r="AM599" s="13">
        <f t="shared" si="868"/>
        <v>8.440462312255593E-4</v>
      </c>
      <c r="AN599" s="13">
        <f t="shared" si="869"/>
        <v>1.3130437121737731E-3</v>
      </c>
      <c r="AO599" s="13">
        <f t="shared" si="870"/>
        <v>1.021320708686599E-3</v>
      </c>
      <c r="AP599" s="13">
        <f t="shared" si="871"/>
        <v>5.2960714118965022E-4</v>
      </c>
      <c r="AQ599" s="13">
        <f t="shared" si="872"/>
        <v>2.0597133810184716E-4</v>
      </c>
      <c r="AR599" s="13">
        <f t="shared" si="873"/>
        <v>5.5000450988629138E-3</v>
      </c>
      <c r="AS599" s="13">
        <f t="shared" si="874"/>
        <v>5.8813794094277833E-3</v>
      </c>
      <c r="AT599" s="13">
        <f t="shared" si="875"/>
        <v>3.1445763749093987E-3</v>
      </c>
      <c r="AU599" s="13">
        <f t="shared" si="876"/>
        <v>1.1208663692950911E-3</v>
      </c>
      <c r="AV599" s="13">
        <f t="shared" si="877"/>
        <v>2.9964483320578194E-4</v>
      </c>
      <c r="AW599" s="13">
        <f t="shared" si="878"/>
        <v>2.9612367467781283E-6</v>
      </c>
      <c r="AX599" s="13">
        <f t="shared" si="879"/>
        <v>1.5042774000651436E-4</v>
      </c>
      <c r="AY599" s="13">
        <f t="shared" si="880"/>
        <v>2.3401348272744185E-4</v>
      </c>
      <c r="AZ599" s="13">
        <f t="shared" si="881"/>
        <v>1.8202197977532341E-4</v>
      </c>
      <c r="BA599" s="13">
        <f t="shared" si="882"/>
        <v>9.4387727109203836E-5</v>
      </c>
      <c r="BB599" s="13">
        <f t="shared" si="883"/>
        <v>3.6708656173714439E-5</v>
      </c>
      <c r="BC599" s="13">
        <f t="shared" si="884"/>
        <v>1.142119196510313E-5</v>
      </c>
      <c r="BD599" s="13">
        <f t="shared" si="885"/>
        <v>1.426027660287447E-3</v>
      </c>
      <c r="BE599" s="13">
        <f t="shared" si="886"/>
        <v>1.5248983540558621E-3</v>
      </c>
      <c r="BF599" s="13">
        <f t="shared" si="887"/>
        <v>8.153120219749311E-4</v>
      </c>
      <c r="BG599" s="13">
        <f t="shared" si="888"/>
        <v>2.9061333450360559E-4</v>
      </c>
      <c r="BH599" s="13">
        <f t="shared" si="889"/>
        <v>7.7690603028328698E-5</v>
      </c>
      <c r="BI599" s="13">
        <f t="shared" si="890"/>
        <v>1.6615424228114286E-5</v>
      </c>
      <c r="BJ599" s="14">
        <f t="shared" si="891"/>
        <v>0.26086395840567889</v>
      </c>
      <c r="BK599" s="14">
        <f t="shared" si="892"/>
        <v>0.25358681266305361</v>
      </c>
      <c r="BL599" s="14">
        <f t="shared" si="893"/>
        <v>0.43906173791597586</v>
      </c>
      <c r="BM599" s="14">
        <f t="shared" si="894"/>
        <v>0.48656023972977575</v>
      </c>
      <c r="BN599" s="14">
        <f t="shared" si="895"/>
        <v>0.512175032816092</v>
      </c>
    </row>
    <row r="600" spans="1:66" x14ac:dyDescent="0.25">
      <c r="A600" t="s">
        <v>16</v>
      </c>
      <c r="B600" t="s">
        <v>323</v>
      </c>
      <c r="C600" t="s">
        <v>322</v>
      </c>
      <c r="D600" t="s">
        <v>497</v>
      </c>
      <c r="E600" s="10">
        <f>VLOOKUP(A600,home!$A$2:$E$405,3,FALSE)</f>
        <v>1.6373</v>
      </c>
      <c r="F600" s="10">
        <f>VLOOKUP(B600,home!$B$2:$E$405,3,FALSE)</f>
        <v>0.57479999999999998</v>
      </c>
      <c r="G600" s="10">
        <f>VLOOKUP(C600,away!$B$2:$E$405,4,FALSE)</f>
        <v>1.006</v>
      </c>
      <c r="H600" s="10">
        <f>VLOOKUP(A600,away!$A$2:$E$405,3,FALSE)</f>
        <v>1.3301000000000001</v>
      </c>
      <c r="I600" s="10">
        <f>VLOOKUP(C600,away!$B$2:$E$405,3,FALSE)</f>
        <v>1.371</v>
      </c>
      <c r="J600" s="10">
        <f>VLOOKUP(B600,home!$B$2:$E$405,4,FALSE)</f>
        <v>1.5036</v>
      </c>
      <c r="K600" s="12">
        <f t="shared" si="840"/>
        <v>0.94676676023999995</v>
      </c>
      <c r="L600" s="12">
        <f t="shared" si="841"/>
        <v>2.7419154915599999</v>
      </c>
      <c r="M600" s="13">
        <f t="shared" si="842"/>
        <v>2.5004930543989775E-2</v>
      </c>
      <c r="N600" s="13">
        <f t="shared" si="843"/>
        <v>2.3673837081159416E-2</v>
      </c>
      <c r="O600" s="13">
        <f t="shared" si="844"/>
        <v>6.8561406423947382E-2</v>
      </c>
      <c r="P600" s="13">
        <f t="shared" si="845"/>
        <v>6.4911660637498578E-2</v>
      </c>
      <c r="Q600" s="13">
        <f t="shared" si="846"/>
        <v>1.1206801017889437E-2</v>
      </c>
      <c r="R600" s="13">
        <f t="shared" si="847"/>
        <v>9.3994791198481323E-2</v>
      </c>
      <c r="S600" s="13">
        <f t="shared" si="848"/>
        <v>4.2126928520208905E-2</v>
      </c>
      <c r="T600" s="13">
        <f t="shared" si="849"/>
        <v>3.0728101321781425E-2</v>
      </c>
      <c r="U600" s="13">
        <f t="shared" si="850"/>
        <v>8.8991143942421413E-2</v>
      </c>
      <c r="V600" s="13">
        <f t="shared" si="851"/>
        <v>1.2151065269099884E-2</v>
      </c>
      <c r="W600" s="13">
        <f t="shared" si="852"/>
        <v>3.5367422307871726E-3</v>
      </c>
      <c r="X600" s="13">
        <f t="shared" si="853"/>
        <v>9.6974483122498224E-3</v>
      </c>
      <c r="Y600" s="13">
        <f t="shared" si="854"/>
        <v>1.3294791877980081E-2</v>
      </c>
      <c r="Z600" s="13">
        <f t="shared" si="855"/>
        <v>8.5908591371021165E-2</v>
      </c>
      <c r="AA600" s="13">
        <f t="shared" si="856"/>
        <v>8.1335398729123709E-2</v>
      </c>
      <c r="AB600" s="13">
        <f t="shared" si="857"/>
        <v>3.8502825973800531E-2</v>
      </c>
      <c r="AC600" s="13">
        <f t="shared" si="858"/>
        <v>1.971475744914364E-3</v>
      </c>
      <c r="AD600" s="13">
        <f t="shared" si="859"/>
        <v>8.3711749591159018E-4</v>
      </c>
      <c r="AE600" s="13">
        <f t="shared" si="860"/>
        <v>2.2953054302959045E-3</v>
      </c>
      <c r="AF600" s="13">
        <f t="shared" si="861"/>
        <v>3.1467667585950662E-3</v>
      </c>
      <c r="AG600" s="13">
        <f t="shared" si="862"/>
        <v>2.8760561745726195E-3</v>
      </c>
      <c r="AH600" s="13">
        <f t="shared" si="863"/>
        <v>5.8888524384575154E-2</v>
      </c>
      <c r="AI600" s="13">
        <f t="shared" si="864"/>
        <v>5.5753697446898447E-2</v>
      </c>
      <c r="AJ600" s="13">
        <f t="shared" si="865"/>
        <v>2.6392873751600598E-2</v>
      </c>
      <c r="AK600" s="13">
        <f t="shared" si="866"/>
        <v>8.3292985250754126E-3</v>
      </c>
      <c r="AL600" s="13">
        <f t="shared" si="867"/>
        <v>2.0471444907044613E-4</v>
      </c>
      <c r="AM600" s="13">
        <f t="shared" si="868"/>
        <v>1.5851100390888761E-4</v>
      </c>
      <c r="AN600" s="13">
        <f t="shared" si="869"/>
        <v>4.3462377720050667E-4</v>
      </c>
      <c r="AO600" s="13">
        <f t="shared" si="870"/>
        <v>5.9585083385319568E-4</v>
      </c>
      <c r="AP600" s="13">
        <f t="shared" si="871"/>
        <v>5.4459087733367366E-4</v>
      </c>
      <c r="AQ600" s="13">
        <f t="shared" si="872"/>
        <v>3.7330554078086279E-4</v>
      </c>
      <c r="AR600" s="13">
        <f t="shared" si="873"/>
        <v>3.2293471457035074E-2</v>
      </c>
      <c r="AS600" s="13">
        <f t="shared" si="874"/>
        <v>3.0574385348280005E-2</v>
      </c>
      <c r="AT600" s="13">
        <f t="shared" si="875"/>
        <v>1.447340588126019E-2</v>
      </c>
      <c r="AU600" s="13">
        <f t="shared" si="876"/>
        <v>4.5676465319464251E-3</v>
      </c>
      <c r="AV600" s="13">
        <f t="shared" si="877"/>
        <v>1.0811239772430968E-3</v>
      </c>
      <c r="AW600" s="13">
        <f t="shared" si="878"/>
        <v>1.4761927344106773E-5</v>
      </c>
      <c r="AX600" s="13">
        <f t="shared" si="879"/>
        <v>2.501215827220124E-5</v>
      </c>
      <c r="AY600" s="13">
        <f t="shared" si="880"/>
        <v>6.8581224243899192E-5</v>
      </c>
      <c r="AZ600" s="13">
        <f t="shared" si="881"/>
        <v>9.4021960592248716E-5</v>
      </c>
      <c r="BA600" s="13">
        <f t="shared" si="882"/>
        <v>8.5933423431576876E-5</v>
      </c>
      <c r="BB600" s="13">
        <f t="shared" si="883"/>
        <v>5.8905546237456416E-5</v>
      </c>
      <c r="BC600" s="13">
        <f t="shared" si="884"/>
        <v>3.2302805953457113E-5</v>
      </c>
      <c r="BD600" s="13">
        <f t="shared" si="885"/>
        <v>1.4757661610715856E-2</v>
      </c>
      <c r="BE600" s="13">
        <f t="shared" si="886"/>
        <v>1.397206347189567E-2</v>
      </c>
      <c r="BF600" s="13">
        <f t="shared" si="887"/>
        <v>6.6141426335771534E-3</v>
      </c>
      <c r="BG600" s="13">
        <f t="shared" si="888"/>
        <v>2.0873501309857014E-3</v>
      </c>
      <c r="BH600" s="13">
        <f t="shared" si="889"/>
        <v>4.9405843024996794E-4</v>
      </c>
      <c r="BI600" s="13">
        <f t="shared" si="890"/>
        <v>9.3551619875404464E-5</v>
      </c>
      <c r="BJ600" s="14">
        <f t="shared" si="891"/>
        <v>0.1037646068530305</v>
      </c>
      <c r="BK600" s="14">
        <f t="shared" si="892"/>
        <v>0.1464393563890258</v>
      </c>
      <c r="BL600" s="14">
        <f t="shared" si="893"/>
        <v>0.64175882146898888</v>
      </c>
      <c r="BM600" s="14">
        <f t="shared" si="894"/>
        <v>0.69046412988220041</v>
      </c>
      <c r="BN600" s="14">
        <f t="shared" si="895"/>
        <v>0.28735342690296589</v>
      </c>
    </row>
    <row r="601" spans="1:66" x14ac:dyDescent="0.25">
      <c r="A601" t="s">
        <v>16</v>
      </c>
      <c r="B601" t="s">
        <v>18</v>
      </c>
      <c r="C601" t="s">
        <v>17</v>
      </c>
      <c r="D601" t="s">
        <v>497</v>
      </c>
      <c r="E601" s="10">
        <f>VLOOKUP(A601,home!$A$2:$E$405,3,FALSE)</f>
        <v>1.6373</v>
      </c>
      <c r="F601" s="10">
        <f>VLOOKUP(B601,home!$B$2:$E$405,3,FALSE)</f>
        <v>1.1496999999999999</v>
      </c>
      <c r="G601" s="10">
        <f>VLOOKUP(C601,away!$B$2:$E$405,4,FALSE)</f>
        <v>0.75449999999999995</v>
      </c>
      <c r="H601" s="10">
        <f>VLOOKUP(A601,away!$A$2:$E$405,3,FALSE)</f>
        <v>1.3301000000000001</v>
      </c>
      <c r="I601" s="10">
        <f>VLOOKUP(C601,away!$B$2:$E$405,3,FALSE)</f>
        <v>1.5479000000000001</v>
      </c>
      <c r="J601" s="10">
        <f>VLOOKUP(B601,home!$B$2:$E$405,4,FALSE)</f>
        <v>1.1497999999999999</v>
      </c>
      <c r="K601" s="12">
        <f t="shared" si="840"/>
        <v>1.4202736746449998</v>
      </c>
      <c r="L601" s="12">
        <f t="shared" si="841"/>
        <v>2.3672792861420002</v>
      </c>
      <c r="M601" s="13">
        <f t="shared" si="842"/>
        <v>2.2650961881350639E-2</v>
      </c>
      <c r="N601" s="13">
        <f t="shared" si="843"/>
        <v>3.2170564865469688E-2</v>
      </c>
      <c r="O601" s="13">
        <f t="shared" si="844"/>
        <v>5.3621152872913407E-2</v>
      </c>
      <c r="P601" s="13">
        <f t="shared" si="845"/>
        <v>7.6156711829514001E-2</v>
      </c>
      <c r="Q601" s="13">
        <f t="shared" si="846"/>
        <v>2.2845503188442983E-2</v>
      </c>
      <c r="R601" s="13">
        <f t="shared" si="847"/>
        <v>6.3468122247550773E-2</v>
      </c>
      <c r="S601" s="13">
        <f t="shared" si="848"/>
        <v>6.4013228081263779E-2</v>
      </c>
      <c r="T601" s="13">
        <f t="shared" si="849"/>
        <v>5.4081686479492103E-2</v>
      </c>
      <c r="U601" s="13">
        <f t="shared" si="850"/>
        <v>9.0142103207346988E-2</v>
      </c>
      <c r="V601" s="13">
        <f t="shared" si="851"/>
        <v>2.3913808898898877E-2</v>
      </c>
      <c r="W601" s="13">
        <f t="shared" si="852"/>
        <v>1.0815622254187994E-2</v>
      </c>
      <c r="X601" s="13">
        <f t="shared" si="853"/>
        <v>2.5603598529075688E-2</v>
      </c>
      <c r="Y601" s="13">
        <f t="shared" si="854"/>
        <v>3.0305434224288337E-2</v>
      </c>
      <c r="Z601" s="13">
        <f t="shared" si="855"/>
        <v>5.008225704231839E-2</v>
      </c>
      <c r="AA601" s="13">
        <f t="shared" si="856"/>
        <v>7.1130511244008959E-2</v>
      </c>
      <c r="AB601" s="13">
        <f t="shared" si="857"/>
        <v>5.0512396291953046E-2</v>
      </c>
      <c r="AC601" s="13">
        <f t="shared" si="858"/>
        <v>5.0251647772157305E-3</v>
      </c>
      <c r="AD601" s="13">
        <f t="shared" si="859"/>
        <v>3.8402858906319555E-3</v>
      </c>
      <c r="AE601" s="13">
        <f t="shared" si="860"/>
        <v>9.0910292417564122E-3</v>
      </c>
      <c r="AF601" s="13">
        <f t="shared" si="861"/>
        <v>1.0760502606860586E-2</v>
      </c>
      <c r="AG601" s="13">
        <f t="shared" si="862"/>
        <v>8.4910383098993538E-3</v>
      </c>
      <c r="AH601" s="13">
        <f t="shared" si="863"/>
        <v>2.9639672424879918E-2</v>
      </c>
      <c r="AI601" s="13">
        <f t="shared" si="864"/>
        <v>4.2096446470158269E-2</v>
      </c>
      <c r="AJ601" s="13">
        <f t="shared" si="865"/>
        <v>2.9894237358834116E-2</v>
      </c>
      <c r="AK601" s="13">
        <f t="shared" si="866"/>
        <v>1.415266611478039E-2</v>
      </c>
      <c r="AL601" s="13">
        <f t="shared" si="867"/>
        <v>6.7582123503431857E-4</v>
      </c>
      <c r="AM601" s="13">
        <f t="shared" si="868"/>
        <v>1.090851390715037E-3</v>
      </c>
      <c r="AN601" s="13">
        <f t="shared" si="869"/>
        <v>2.582349901498901E-3</v>
      </c>
      <c r="AO601" s="13">
        <f t="shared" si="870"/>
        <v>3.0565717156945922E-3</v>
      </c>
      <c r="AP601" s="13">
        <f t="shared" si="871"/>
        <v>2.411919636390441E-3</v>
      </c>
      <c r="AQ601" s="13">
        <f t="shared" si="872"/>
        <v>1.4274218487665593E-3</v>
      </c>
      <c r="AR601" s="13">
        <f t="shared" si="873"/>
        <v>1.4033076515890485E-2</v>
      </c>
      <c r="AS601" s="13">
        <f t="shared" si="874"/>
        <v>1.9930809149798227E-2</v>
      </c>
      <c r="AT601" s="13">
        <f t="shared" si="875"/>
        <v>1.415360177491606E-2</v>
      </c>
      <c r="AU601" s="13">
        <f t="shared" si="876"/>
        <v>6.7006626674406761E-3</v>
      </c>
      <c r="AV601" s="13">
        <f t="shared" si="877"/>
        <v>2.3791936973106341E-3</v>
      </c>
      <c r="AW601" s="13">
        <f t="shared" si="878"/>
        <v>6.311765688457317E-5</v>
      </c>
      <c r="AX601" s="13">
        <f t="shared" si="879"/>
        <v>2.5821791886374257E-4</v>
      </c>
      <c r="AY601" s="13">
        <f t="shared" si="880"/>
        <v>6.1127393063683351E-4</v>
      </c>
      <c r="AZ601" s="13">
        <f t="shared" si="881"/>
        <v>7.2352805707758905E-4</v>
      </c>
      <c r="BA601" s="13">
        <f t="shared" si="882"/>
        <v>5.7093099415411448E-4</v>
      </c>
      <c r="BB601" s="13">
        <f t="shared" si="883"/>
        <v>3.3788827906937368E-4</v>
      </c>
      <c r="BC601" s="13">
        <f t="shared" si="884"/>
        <v>1.599751848142191E-4</v>
      </c>
      <c r="BD601" s="13">
        <f t="shared" si="885"/>
        <v>5.5367018928188811E-3</v>
      </c>
      <c r="BE601" s="13">
        <f t="shared" si="886"/>
        <v>7.8636319427277963E-3</v>
      </c>
      <c r="BF601" s="13">
        <f t="shared" si="887"/>
        <v>5.5842547176769043E-3</v>
      </c>
      <c r="BG601" s="13">
        <f t="shared" si="888"/>
        <v>2.6437233226762184E-3</v>
      </c>
      <c r="BH601" s="13">
        <f t="shared" si="889"/>
        <v>9.3870265956051051E-4</v>
      </c>
      <c r="BI601" s="13">
        <f t="shared" si="890"/>
        <v>2.666429351386077E-4</v>
      </c>
      <c r="BJ601" s="14">
        <f t="shared" si="891"/>
        <v>0.22123619444778658</v>
      </c>
      <c r="BK601" s="14">
        <f t="shared" si="892"/>
        <v>0.19304697063391421</v>
      </c>
      <c r="BL601" s="14">
        <f t="shared" si="893"/>
        <v>0.52468830950838075</v>
      </c>
      <c r="BM601" s="14">
        <f t="shared" si="894"/>
        <v>0.71759255847340608</v>
      </c>
      <c r="BN601" s="14">
        <f t="shared" si="895"/>
        <v>0.2709130168852415</v>
      </c>
    </row>
    <row r="602" spans="1:66" x14ac:dyDescent="0.25">
      <c r="A602" t="s">
        <v>16</v>
      </c>
      <c r="B602" t="s">
        <v>257</v>
      </c>
      <c r="C602" t="s">
        <v>256</v>
      </c>
      <c r="D602" t="s">
        <v>497</v>
      </c>
      <c r="E602" s="10">
        <f>VLOOKUP(A602,home!$A$2:$E$405,3,FALSE)</f>
        <v>1.6373</v>
      </c>
      <c r="F602" s="10">
        <f>VLOOKUP(B602,home!$B$2:$E$405,3,FALSE)</f>
        <v>1.0419</v>
      </c>
      <c r="G602" s="10">
        <f>VLOOKUP(C602,away!$B$2:$E$405,4,FALSE)</f>
        <v>1.0419</v>
      </c>
      <c r="H602" s="10">
        <f>VLOOKUP(A602,away!$A$2:$E$405,3,FALSE)</f>
        <v>1.3301000000000001</v>
      </c>
      <c r="I602" s="10">
        <f>VLOOKUP(C602,away!$B$2:$E$405,3,FALSE)</f>
        <v>0.61909999999999998</v>
      </c>
      <c r="J602" s="10">
        <f>VLOOKUP(B602,home!$B$2:$E$405,4,FALSE)</f>
        <v>0.92869999999999997</v>
      </c>
      <c r="K602" s="12">
        <f t="shared" si="840"/>
        <v>1.7773802002530001</v>
      </c>
      <c r="L602" s="12">
        <f t="shared" si="841"/>
        <v>0.76475186191699995</v>
      </c>
      <c r="M602" s="13">
        <f t="shared" si="842"/>
        <v>7.8698430846940351E-2</v>
      </c>
      <c r="N602" s="13">
        <f t="shared" si="843"/>
        <v>0.13987703277833172</v>
      </c>
      <c r="O602" s="13">
        <f t="shared" si="844"/>
        <v>6.0184771520143898E-2</v>
      </c>
      <c r="P602" s="13">
        <f t="shared" si="845"/>
        <v>0.10697122125665441</v>
      </c>
      <c r="Q602" s="13">
        <f t="shared" si="846"/>
        <v>0.12430733426517337</v>
      </c>
      <c r="R602" s="13">
        <f t="shared" si="847"/>
        <v>2.3013208039539636E-2</v>
      </c>
      <c r="S602" s="13">
        <f t="shared" si="848"/>
        <v>3.6350286956150252E-2</v>
      </c>
      <c r="T602" s="13">
        <f t="shared" si="849"/>
        <v>9.5064265329230221E-2</v>
      </c>
      <c r="U602" s="13">
        <f t="shared" si="850"/>
        <v>4.0903220313780908E-2</v>
      </c>
      <c r="V602" s="13">
        <f t="shared" si="851"/>
        <v>5.4899225179834482E-3</v>
      </c>
      <c r="W602" s="13">
        <f t="shared" si="852"/>
        <v>7.3647131556383513E-2</v>
      </c>
      <c r="X602" s="13">
        <f t="shared" si="853"/>
        <v>5.6321780982590539E-2</v>
      </c>
      <c r="Y602" s="13">
        <f t="shared" si="854"/>
        <v>2.1536093436458792E-2</v>
      </c>
      <c r="Z602" s="13">
        <f t="shared" si="855"/>
        <v>5.8664645656404035E-3</v>
      </c>
      <c r="AA602" s="13">
        <f t="shared" si="856"/>
        <v>1.0426937964455069E-2</v>
      </c>
      <c r="AB602" s="13">
        <f t="shared" si="857"/>
        <v>9.2663165436443814E-3</v>
      </c>
      <c r="AC602" s="13">
        <f t="shared" si="858"/>
        <v>4.6638772688433491E-4</v>
      </c>
      <c r="AD602" s="13">
        <f t="shared" si="859"/>
        <v>3.2724738358435985E-2</v>
      </c>
      <c r="AE602" s="13">
        <f t="shared" si="860"/>
        <v>2.5026304590360586E-2</v>
      </c>
      <c r="AF602" s="13">
        <f t="shared" si="861"/>
        <v>9.5694565161901085E-3</v>
      </c>
      <c r="AG602" s="13">
        <f t="shared" si="862"/>
        <v>2.4394198960967181E-3</v>
      </c>
      <c r="AH602" s="13">
        <f t="shared" si="863"/>
        <v>1.1215974248609006E-3</v>
      </c>
      <c r="AI602" s="13">
        <f t="shared" si="864"/>
        <v>1.9935050556025165E-3</v>
      </c>
      <c r="AJ602" s="13">
        <f t="shared" si="865"/>
        <v>1.7716082074660851E-3</v>
      </c>
      <c r="AK602" s="13">
        <f t="shared" si="866"/>
        <v>1.0496071168519766E-3</v>
      </c>
      <c r="AL602" s="13">
        <f t="shared" si="867"/>
        <v>2.5357590583203826E-5</v>
      </c>
      <c r="AM602" s="13">
        <f t="shared" si="868"/>
        <v>1.1632860403348794E-2</v>
      </c>
      <c r="AN602" s="13">
        <f t="shared" si="869"/>
        <v>8.8962516528815327E-3</v>
      </c>
      <c r="AO602" s="13">
        <f t="shared" si="870"/>
        <v>3.4017125078116698E-3</v>
      </c>
      <c r="AP602" s="13">
        <f t="shared" si="871"/>
        <v>8.6715532468510735E-4</v>
      </c>
      <c r="AQ602" s="13">
        <f t="shared" si="872"/>
        <v>1.6578966228104411E-4</v>
      </c>
      <c r="AR602" s="13">
        <f t="shared" si="873"/>
        <v>1.715487437967373E-4</v>
      </c>
      <c r="AS602" s="13">
        <f t="shared" si="874"/>
        <v>3.0490734060259548E-4</v>
      </c>
      <c r="AT602" s="13">
        <f t="shared" si="875"/>
        <v>2.7096813504942554E-4</v>
      </c>
      <c r="AU602" s="13">
        <f t="shared" si="876"/>
        <v>1.605377993787767E-4</v>
      </c>
      <c r="AV602" s="13">
        <f t="shared" si="877"/>
        <v>7.1334176502006497E-5</v>
      </c>
      <c r="AW602" s="13">
        <f t="shared" si="878"/>
        <v>9.5742853221810684E-7</v>
      </c>
      <c r="AX602" s="13">
        <f t="shared" si="879"/>
        <v>3.4460026255365484E-3</v>
      </c>
      <c r="AY602" s="13">
        <f t="shared" si="880"/>
        <v>2.6353369240499458E-3</v>
      </c>
      <c r="AZ602" s="13">
        <f t="shared" si="881"/>
        <v>1.0076894097229077E-3</v>
      </c>
      <c r="BA602" s="13">
        <f t="shared" si="882"/>
        <v>2.5687745077321208E-4</v>
      </c>
      <c r="BB602" s="13">
        <f t="shared" si="883"/>
        <v>4.9111877190826613E-5</v>
      </c>
      <c r="BC602" s="13">
        <f t="shared" si="884"/>
        <v>7.5116799047847408E-6</v>
      </c>
      <c r="BD602" s="13">
        <f t="shared" si="885"/>
        <v>2.1865370204679532E-5</v>
      </c>
      <c r="BE602" s="13">
        <f t="shared" si="886"/>
        <v>3.8863076072999283E-5</v>
      </c>
      <c r="BF602" s="13">
        <f t="shared" si="887"/>
        <v>3.4537230966537533E-5</v>
      </c>
      <c r="BG602" s="13">
        <f t="shared" si="888"/>
        <v>2.0461930163829538E-5</v>
      </c>
      <c r="BH602" s="13">
        <f t="shared" si="889"/>
        <v>9.0921573830375583E-6</v>
      </c>
      <c r="BI602" s="13">
        <f t="shared" si="890"/>
        <v>3.2320441020390175E-6</v>
      </c>
      <c r="BJ602" s="14">
        <f t="shared" si="891"/>
        <v>0.61287985722743799</v>
      </c>
      <c r="BK602" s="14">
        <f t="shared" si="892"/>
        <v>0.23063694381924593</v>
      </c>
      <c r="BL602" s="14">
        <f t="shared" si="893"/>
        <v>0.15083812019056805</v>
      </c>
      <c r="BM602" s="14">
        <f t="shared" si="894"/>
        <v>0.46453500760059108</v>
      </c>
      <c r="BN602" s="14">
        <f t="shared" si="895"/>
        <v>0.53305199870678344</v>
      </c>
    </row>
    <row r="603" spans="1:66" x14ac:dyDescent="0.25">
      <c r="A603" t="s">
        <v>16</v>
      </c>
      <c r="B603" t="s">
        <v>68</v>
      </c>
      <c r="C603" t="s">
        <v>67</v>
      </c>
      <c r="D603" t="s">
        <v>497</v>
      </c>
      <c r="E603" s="10">
        <f>VLOOKUP(A603,home!$A$2:$E$405,3,FALSE)</f>
        <v>1.6373</v>
      </c>
      <c r="F603" s="10">
        <f>VLOOKUP(B603,home!$B$2:$E$405,3,FALSE)</f>
        <v>1.006</v>
      </c>
      <c r="G603" s="10">
        <f>VLOOKUP(C603,away!$B$2:$E$405,4,FALSE)</f>
        <v>1.0419</v>
      </c>
      <c r="H603" s="10">
        <f>VLOOKUP(A603,away!$A$2:$E$405,3,FALSE)</f>
        <v>1.3301000000000001</v>
      </c>
      <c r="I603" s="10">
        <f>VLOOKUP(C603,away!$B$2:$E$405,3,FALSE)</f>
        <v>1.0172000000000001</v>
      </c>
      <c r="J603" s="10">
        <f>VLOOKUP(B603,home!$B$2:$E$405,4,FALSE)</f>
        <v>1.1055999999999999</v>
      </c>
      <c r="K603" s="12">
        <f t="shared" si="840"/>
        <v>1.7161382872199999</v>
      </c>
      <c r="L603" s="12">
        <f t="shared" si="841"/>
        <v>1.495852167232</v>
      </c>
      <c r="M603" s="13">
        <f t="shared" si="842"/>
        <v>4.0276365163073702E-2</v>
      </c>
      <c r="N603" s="13">
        <f t="shared" si="843"/>
        <v>6.9119812326404573E-2</v>
      </c>
      <c r="O603" s="13">
        <f t="shared" si="844"/>
        <v>6.0247488117411228E-2</v>
      </c>
      <c r="P603" s="13">
        <f t="shared" si="845"/>
        <v>0.10339302106712141</v>
      </c>
      <c r="Q603" s="13">
        <f t="shared" si="846"/>
        <v>5.9309578169401904E-2</v>
      </c>
      <c r="R603" s="13">
        <f t="shared" si="847"/>
        <v>4.506066783535688E-2</v>
      </c>
      <c r="S603" s="13">
        <f t="shared" si="848"/>
        <v>6.6354776319209385E-2</v>
      </c>
      <c r="T603" s="13">
        <f t="shared" si="849"/>
        <v>8.8718361042315563E-2</v>
      </c>
      <c r="U603" s="13">
        <f t="shared" si="850"/>
        <v>7.7330337319958697E-2</v>
      </c>
      <c r="V603" s="13">
        <f t="shared" si="851"/>
        <v>1.8926514230970595E-2</v>
      </c>
      <c r="W603" s="13">
        <f t="shared" si="852"/>
        <v>3.3927812631792696E-2</v>
      </c>
      <c r="X603" s="13">
        <f t="shared" si="853"/>
        <v>5.075099205470833E-2</v>
      </c>
      <c r="Y603" s="13">
        <f t="shared" si="854"/>
        <v>3.7957990727104735E-2</v>
      </c>
      <c r="Z603" s="13">
        <f t="shared" si="855"/>
        <v>2.2468032546146623E-2</v>
      </c>
      <c r="AA603" s="13">
        <f t="shared" si="856"/>
        <v>3.8558250890947277E-2</v>
      </c>
      <c r="AB603" s="13">
        <f t="shared" si="857"/>
        <v>3.3085645321094655E-2</v>
      </c>
      <c r="AC603" s="13">
        <f t="shared" si="858"/>
        <v>3.0366281141042811E-3</v>
      </c>
      <c r="AD603" s="13">
        <f t="shared" si="859"/>
        <v>1.4556204564761459E-2</v>
      </c>
      <c r="AE603" s="13">
        <f t="shared" si="860"/>
        <v>2.1773930144870762E-2</v>
      </c>
      <c r="AF603" s="13">
        <f t="shared" si="861"/>
        <v>1.6285290298181553E-2</v>
      </c>
      <c r="AG603" s="13">
        <f t="shared" si="862"/>
        <v>8.1201289288457129E-3</v>
      </c>
      <c r="AH603" s="13">
        <f t="shared" si="863"/>
        <v>8.4022137943981379E-3</v>
      </c>
      <c r="AI603" s="13">
        <f t="shared" si="864"/>
        <v>1.4419360789974677E-2</v>
      </c>
      <c r="AJ603" s="13">
        <f t="shared" si="865"/>
        <v>1.2372808564457185E-2</v>
      </c>
      <c r="AK603" s="13">
        <f t="shared" si="866"/>
        <v>7.0778168326361664E-3</v>
      </c>
      <c r="AL603" s="13">
        <f t="shared" si="867"/>
        <v>3.1181180655542211E-4</v>
      </c>
      <c r="AM603" s="13">
        <f t="shared" si="868"/>
        <v>4.9960919940387335E-3</v>
      </c>
      <c r="AN603" s="13">
        <f t="shared" si="869"/>
        <v>7.4734150369732844E-3</v>
      </c>
      <c r="AO603" s="13">
        <f t="shared" si="870"/>
        <v>5.5895620398403525E-3</v>
      </c>
      <c r="AP603" s="13">
        <f t="shared" si="871"/>
        <v>2.7870528303909703E-3</v>
      </c>
      <c r="AQ603" s="13">
        <f t="shared" si="872"/>
        <v>1.0422547541326036E-3</v>
      </c>
      <c r="AR603" s="13">
        <f t="shared" si="873"/>
        <v>2.5136939427794123E-3</v>
      </c>
      <c r="AS603" s="13">
        <f t="shared" si="874"/>
        <v>4.3138464175567492E-3</v>
      </c>
      <c r="AT603" s="13">
        <f t="shared" si="875"/>
        <v>3.7015785011779868E-3</v>
      </c>
      <c r="AU603" s="13">
        <f t="shared" si="876"/>
        <v>2.1174735296739882E-3</v>
      </c>
      <c r="AV603" s="13">
        <f t="shared" si="877"/>
        <v>9.0846934911210215E-4</v>
      </c>
      <c r="AW603" s="13">
        <f t="shared" si="878"/>
        <v>2.2234686489506646E-5</v>
      </c>
      <c r="AX603" s="13">
        <f t="shared" si="879"/>
        <v>1.4289974595738633E-3</v>
      </c>
      <c r="AY603" s="13">
        <f t="shared" si="880"/>
        <v>2.1375689468725863E-3</v>
      </c>
      <c r="AZ603" s="13">
        <f t="shared" si="881"/>
        <v>1.598743570893591E-3</v>
      </c>
      <c r="BA603" s="13">
        <f t="shared" si="882"/>
        <v>7.9716134512313494E-4</v>
      </c>
      <c r="BB603" s="13">
        <f t="shared" si="883"/>
        <v>2.9810888143400456E-4</v>
      </c>
      <c r="BC603" s="13">
        <f t="shared" si="884"/>
        <v>8.9185363272832626E-5</v>
      </c>
      <c r="BD603" s="13">
        <f t="shared" si="885"/>
        <v>6.2668575534408912E-4</v>
      </c>
      <c r="BE603" s="13">
        <f t="shared" si="886"/>
        <v>1.0754794188013771E-3</v>
      </c>
      <c r="BF603" s="13">
        <f t="shared" si="887"/>
        <v>9.2283570386107814E-4</v>
      </c>
      <c r="BG603" s="13">
        <f t="shared" si="888"/>
        <v>5.2790456140320457E-4</v>
      </c>
      <c r="BH603" s="13">
        <f t="shared" si="889"/>
        <v>2.2648930745553037E-4</v>
      </c>
      <c r="BI603" s="13">
        <f t="shared" si="890"/>
        <v>7.7737394434075548E-5</v>
      </c>
      <c r="BJ603" s="14">
        <f t="shared" si="891"/>
        <v>0.42875824311093325</v>
      </c>
      <c r="BK603" s="14">
        <f t="shared" si="892"/>
        <v>0.23443668564790734</v>
      </c>
      <c r="BL603" s="14">
        <f t="shared" si="893"/>
        <v>0.31356678334783444</v>
      </c>
      <c r="BM603" s="14">
        <f t="shared" si="894"/>
        <v>0.61970747771366885</v>
      </c>
      <c r="BN603" s="14">
        <f t="shared" si="895"/>
        <v>0.37740693267876974</v>
      </c>
    </row>
    <row r="604" spans="1:66" x14ac:dyDescent="0.25">
      <c r="A604" t="s">
        <v>69</v>
      </c>
      <c r="B604" t="s">
        <v>263</v>
      </c>
      <c r="C604" t="s">
        <v>351</v>
      </c>
      <c r="D604" t="s">
        <v>497</v>
      </c>
      <c r="E604" s="10">
        <f>VLOOKUP(A604,home!$A$2:$E$405,3,FALSE)</f>
        <v>1.3526</v>
      </c>
      <c r="F604" s="10">
        <f>VLOOKUP(B604,home!$B$2:$E$405,3,FALSE)</f>
        <v>0.7782</v>
      </c>
      <c r="G604" s="10">
        <f>VLOOKUP(C604,away!$B$2:$E$405,4,FALSE)</f>
        <v>0.73929999999999996</v>
      </c>
      <c r="H604" s="10">
        <f>VLOOKUP(A604,away!$A$2:$E$405,3,FALSE)</f>
        <v>1.3421000000000001</v>
      </c>
      <c r="I604" s="10">
        <f>VLOOKUP(C604,away!$B$2:$E$405,3,FALSE)</f>
        <v>1.0196000000000001</v>
      </c>
      <c r="J604" s="10">
        <f>VLOOKUP(B604,home!$B$2:$E$405,4,FALSE)</f>
        <v>1.2548999999999999</v>
      </c>
      <c r="K604" s="12">
        <f t="shared" si="840"/>
        <v>0.7781822414759999</v>
      </c>
      <c r="L604" s="12">
        <f t="shared" si="841"/>
        <v>1.7172116352840001</v>
      </c>
      <c r="M604" s="13">
        <f t="shared" si="842"/>
        <v>8.2463964355123667E-2</v>
      </c>
      <c r="N604" s="13">
        <f t="shared" si="843"/>
        <v>6.4171992622867102E-2</v>
      </c>
      <c r="O604" s="13">
        <f t="shared" si="844"/>
        <v>0.14160807908226344</v>
      </c>
      <c r="P604" s="13">
        <f t="shared" si="845"/>
        <v>0.11019689239134642</v>
      </c>
      <c r="Q604" s="13">
        <f t="shared" si="846"/>
        <v>2.496875252962202E-2</v>
      </c>
      <c r="R604" s="13">
        <f t="shared" si="847"/>
        <v>0.12158552052513981</v>
      </c>
      <c r="S604" s="13">
        <f t="shared" si="848"/>
        <v>3.6814125987248529E-2</v>
      </c>
      <c r="T604" s="13">
        <f t="shared" si="849"/>
        <v>4.2876632362393752E-2</v>
      </c>
      <c r="U604" s="13">
        <f t="shared" si="850"/>
        <v>9.4615692893279493E-2</v>
      </c>
      <c r="V604" s="13">
        <f t="shared" si="851"/>
        <v>5.4660943407528768E-3</v>
      </c>
      <c r="W604" s="13">
        <f t="shared" si="852"/>
        <v>6.4767466034536033E-3</v>
      </c>
      <c r="X604" s="13">
        <f t="shared" si="853"/>
        <v>1.1121944626236658E-2</v>
      </c>
      <c r="Y604" s="13">
        <f t="shared" si="854"/>
        <v>9.5493663595789743E-3</v>
      </c>
      <c r="Z604" s="13">
        <f t="shared" si="855"/>
        <v>6.9596023509277224E-2</v>
      </c>
      <c r="AA604" s="13">
        <f t="shared" si="856"/>
        <v>5.4158389572265743E-2</v>
      </c>
      <c r="AB604" s="13">
        <f t="shared" si="857"/>
        <v>2.1072548496038086E-2</v>
      </c>
      <c r="AC604" s="13">
        <f t="shared" si="858"/>
        <v>4.5652259639960776E-4</v>
      </c>
      <c r="AD604" s="13">
        <f t="shared" si="859"/>
        <v>1.2600222973368983E-3</v>
      </c>
      <c r="AE604" s="13">
        <f t="shared" si="860"/>
        <v>2.1637249497041982E-3</v>
      </c>
      <c r="AF604" s="13">
        <f t="shared" si="861"/>
        <v>1.8577868295931686E-3</v>
      </c>
      <c r="AG604" s="13">
        <f t="shared" si="862"/>
        <v>1.0634043865515876E-3</v>
      </c>
      <c r="AH604" s="13">
        <f t="shared" si="863"/>
        <v>2.987777533490742E-2</v>
      </c>
      <c r="AI604" s="13">
        <f t="shared" si="864"/>
        <v>2.3250354180434599E-2</v>
      </c>
      <c r="AJ604" s="13">
        <f t="shared" si="865"/>
        <v>9.0465063656207396E-3</v>
      </c>
      <c r="AK604" s="13">
        <f t="shared" si="866"/>
        <v>2.3466102003752167E-3</v>
      </c>
      <c r="AL604" s="13">
        <f t="shared" si="867"/>
        <v>2.4402111551669511E-5</v>
      </c>
      <c r="AM604" s="13">
        <f t="shared" si="868"/>
        <v>1.961053951302733E-4</v>
      </c>
      <c r="AN604" s="13">
        <f t="shared" si="869"/>
        <v>3.3675446625967164E-4</v>
      </c>
      <c r="AO604" s="13">
        <f t="shared" si="870"/>
        <v>2.8913934384748071E-4</v>
      </c>
      <c r="AP604" s="13">
        <f t="shared" si="871"/>
        <v>1.6550448182442505E-4</v>
      </c>
      <c r="AQ604" s="13">
        <f t="shared" si="872"/>
        <v>7.1051555470138007E-5</v>
      </c>
      <c r="AR604" s="13">
        <f t="shared" si="873"/>
        <v>1.0261292688300868E-2</v>
      </c>
      <c r="AS604" s="13">
        <f t="shared" si="874"/>
        <v>7.9851557446232579E-3</v>
      </c>
      <c r="AT604" s="13">
        <f t="shared" si="875"/>
        <v>3.106953197942942E-3</v>
      </c>
      <c r="AU604" s="13">
        <f t="shared" si="876"/>
        <v>8.0592526791208833E-4</v>
      </c>
      <c r="AV604" s="13">
        <f t="shared" si="877"/>
        <v>1.5678918286149364E-4</v>
      </c>
      <c r="AW604" s="13">
        <f t="shared" si="878"/>
        <v>9.0579526389681185E-7</v>
      </c>
      <c r="AX604" s="13">
        <f t="shared" si="879"/>
        <v>2.543428932466878E-5</v>
      </c>
      <c r="AY604" s="13">
        <f t="shared" si="880"/>
        <v>4.3676057563500868E-5</v>
      </c>
      <c r="AZ604" s="13">
        <f t="shared" si="881"/>
        <v>3.7500517115688727E-5</v>
      </c>
      <c r="BA604" s="13">
        <f t="shared" si="882"/>
        <v>2.1465441440075824E-5</v>
      </c>
      <c r="BB604" s="13">
        <f t="shared" si="883"/>
        <v>9.2151764493513873E-6</v>
      </c>
      <c r="BC604" s="13">
        <f t="shared" si="884"/>
        <v>3.1648816440042609E-6</v>
      </c>
      <c r="BD604" s="13">
        <f t="shared" si="885"/>
        <v>2.9368018662341475E-3</v>
      </c>
      <c r="BE604" s="13">
        <f t="shared" si="886"/>
        <v>2.2853670590369884E-3</v>
      </c>
      <c r="BF604" s="13">
        <f t="shared" si="887"/>
        <v>8.892160302984086E-4</v>
      </c>
      <c r="BG604" s="13">
        <f t="shared" si="888"/>
        <v>2.3065737453800215E-4</v>
      </c>
      <c r="BH604" s="13">
        <f t="shared" si="889"/>
        <v>4.4873368182737928E-5</v>
      </c>
      <c r="BI604" s="13">
        <f t="shared" si="890"/>
        <v>6.9839316470041643E-6</v>
      </c>
      <c r="BJ604" s="14">
        <f t="shared" si="891"/>
        <v>0.16670938517340725</v>
      </c>
      <c r="BK604" s="14">
        <f t="shared" si="892"/>
        <v>0.23546567783998629</v>
      </c>
      <c r="BL604" s="14">
        <f t="shared" si="893"/>
        <v>0.52627149236190252</v>
      </c>
      <c r="BM604" s="14">
        <f t="shared" si="894"/>
        <v>0.45300460711591128</v>
      </c>
      <c r="BN604" s="14">
        <f t="shared" si="895"/>
        <v>0.54499520150636238</v>
      </c>
    </row>
    <row r="605" spans="1:66" x14ac:dyDescent="0.25">
      <c r="A605" t="s">
        <v>69</v>
      </c>
      <c r="B605" t="s">
        <v>259</v>
      </c>
      <c r="C605" t="s">
        <v>70</v>
      </c>
      <c r="D605" t="s">
        <v>497</v>
      </c>
      <c r="E605" s="10">
        <f>VLOOKUP(A605,home!$A$2:$E$405,3,FALSE)</f>
        <v>1.3526</v>
      </c>
      <c r="F605" s="10">
        <f>VLOOKUP(B605,home!$B$2:$E$405,3,FALSE)</f>
        <v>1.3619000000000001</v>
      </c>
      <c r="G605" s="10">
        <f>VLOOKUP(C605,away!$B$2:$E$405,4,FALSE)</f>
        <v>1.0506</v>
      </c>
      <c r="H605" s="10">
        <f>VLOOKUP(A605,away!$A$2:$E$405,3,FALSE)</f>
        <v>1.3421000000000001</v>
      </c>
      <c r="I605" s="10">
        <f>VLOOKUP(C605,away!$B$2:$E$405,3,FALSE)</f>
        <v>0.58819999999999995</v>
      </c>
      <c r="J605" s="10">
        <f>VLOOKUP(B605,home!$B$2:$E$405,4,FALSE)</f>
        <v>0.7843</v>
      </c>
      <c r="K605" s="12">
        <f t="shared" si="840"/>
        <v>1.9353165005640001</v>
      </c>
      <c r="L605" s="12">
        <f t="shared" si="841"/>
        <v>0.61914463144599996</v>
      </c>
      <c r="M605" s="13">
        <f t="shared" si="842"/>
        <v>7.7734109206346602E-2</v>
      </c>
      <c r="N605" s="13">
        <f t="shared" si="843"/>
        <v>0.15044010420368653</v>
      </c>
      <c r="O605" s="13">
        <f t="shared" si="844"/>
        <v>4.8128656395346581E-2</v>
      </c>
      <c r="P605" s="13">
        <f t="shared" si="845"/>
        <v>9.3144182871889331E-2</v>
      </c>
      <c r="Q605" s="13">
        <f t="shared" si="846"/>
        <v>0.14557460800598107</v>
      </c>
      <c r="R605" s="13">
        <f t="shared" si="847"/>
        <v>1.4899299612944015E-2</v>
      </c>
      <c r="S605" s="13">
        <f t="shared" si="848"/>
        <v>2.7902290549962409E-2</v>
      </c>
      <c r="T605" s="13">
        <f t="shared" si="849"/>
        <v>9.0131737021759084E-2</v>
      </c>
      <c r="U605" s="13">
        <f t="shared" si="850"/>
        <v>2.883486038777737E-2</v>
      </c>
      <c r="V605" s="13">
        <f t="shared" si="851"/>
        <v>3.7148515055074405E-3</v>
      </c>
      <c r="W605" s="13">
        <f t="shared" si="852"/>
        <v>9.3910980312370468E-2</v>
      </c>
      <c r="X605" s="13">
        <f t="shared" si="853"/>
        <v>5.8144479294235177E-2</v>
      </c>
      <c r="Y605" s="13">
        <f t="shared" si="854"/>
        <v>1.7999921101624409E-2</v>
      </c>
      <c r="Z605" s="13">
        <f t="shared" si="855"/>
        <v>3.0749404558865841E-3</v>
      </c>
      <c r="AA605" s="13">
        <f t="shared" si="856"/>
        <v>5.950983002529095E-3</v>
      </c>
      <c r="AB605" s="13">
        <f t="shared" si="857"/>
        <v>5.7585177996852281E-3</v>
      </c>
      <c r="AC605" s="13">
        <f t="shared" si="858"/>
        <v>2.7820541997560438E-4</v>
      </c>
      <c r="AD605" s="13">
        <f t="shared" si="859"/>
        <v>4.543686744566789E-2</v>
      </c>
      <c r="AE605" s="13">
        <f t="shared" si="860"/>
        <v>2.8131992548708806E-2</v>
      </c>
      <c r="AF605" s="13">
        <f t="shared" si="861"/>
        <v>8.7088860792059655E-3</v>
      </c>
      <c r="AG605" s="13">
        <f t="shared" si="862"/>
        <v>1.7973533539383923E-3</v>
      </c>
      <c r="AH605" s="13">
        <f t="shared" si="863"/>
        <v>4.7595821881957342E-4</v>
      </c>
      <c r="AI605" s="13">
        <f t="shared" si="864"/>
        <v>9.2112979446057146E-4</v>
      </c>
      <c r="AJ605" s="13">
        <f t="shared" si="865"/>
        <v>8.9133884519033502E-4</v>
      </c>
      <c r="AK605" s="13">
        <f t="shared" si="866"/>
        <v>5.7500759156350542E-4</v>
      </c>
      <c r="AL605" s="13">
        <f t="shared" si="867"/>
        <v>1.3334283638793025E-5</v>
      </c>
      <c r="AM605" s="13">
        <f t="shared" si="868"/>
        <v>1.7586943860308041E-2</v>
      </c>
      <c r="AN605" s="13">
        <f t="shared" si="869"/>
        <v>1.0888861874651917E-2</v>
      </c>
      <c r="AO605" s="13">
        <f t="shared" si="870"/>
        <v>3.3708901861238803E-3</v>
      </c>
      <c r="AP605" s="13">
        <f t="shared" si="871"/>
        <v>6.9568952064420276E-4</v>
      </c>
      <c r="AQ605" s="13">
        <f t="shared" si="872"/>
        <v>1.076831079650248E-4</v>
      </c>
      <c r="AR605" s="13">
        <f t="shared" si="873"/>
        <v>5.8937395194947901E-5</v>
      </c>
      <c r="AS605" s="13">
        <f t="shared" si="874"/>
        <v>1.1406251342104409E-4</v>
      </c>
      <c r="AT605" s="13">
        <f t="shared" si="875"/>
        <v>1.1037353215977468E-4</v>
      </c>
      <c r="AU605" s="13">
        <f t="shared" si="876"/>
        <v>7.1202572671447766E-5</v>
      </c>
      <c r="AV605" s="13">
        <f t="shared" si="877"/>
        <v>3.4449878443415056E-5</v>
      </c>
      <c r="AW605" s="13">
        <f t="shared" si="878"/>
        <v>4.4382452725283751E-7</v>
      </c>
      <c r="AX605" s="13">
        <f t="shared" si="879"/>
        <v>5.6727171078911533E-3</v>
      </c>
      <c r="AY605" s="13">
        <f t="shared" si="880"/>
        <v>3.5122323430626873E-3</v>
      </c>
      <c r="AZ605" s="13">
        <f t="shared" si="881"/>
        <v>1.087289899799134E-3</v>
      </c>
      <c r="BA605" s="13">
        <f t="shared" si="882"/>
        <v>2.243965680953644E-4</v>
      </c>
      <c r="BB605" s="13">
        <f t="shared" si="883"/>
        <v>3.4733482612787896E-5</v>
      </c>
      <c r="BC605" s="13">
        <f t="shared" si="884"/>
        <v>4.3010098582261239E-6</v>
      </c>
      <c r="BD605" s="13">
        <f t="shared" si="885"/>
        <v>6.0817953043938761E-6</v>
      </c>
      <c r="BE605" s="13">
        <f t="shared" si="886"/>
        <v>1.1770198805646124E-5</v>
      </c>
      <c r="BF605" s="13">
        <f t="shared" si="887"/>
        <v>1.1389529981742817E-5</v>
      </c>
      <c r="BG605" s="13">
        <f t="shared" si="888"/>
        <v>7.3474484357784239E-6</v>
      </c>
      <c r="BH605" s="13">
        <f t="shared" si="889"/>
        <v>3.5549095487012848E-6</v>
      </c>
      <c r="BI605" s="13">
        <f t="shared" si="890"/>
        <v>1.3759750215228221E-6</v>
      </c>
      <c r="BJ605" s="14">
        <f t="shared" si="891"/>
        <v>0.68346266832819014</v>
      </c>
      <c r="BK605" s="14">
        <f t="shared" si="892"/>
        <v>0.20629920618038286</v>
      </c>
      <c r="BL605" s="14">
        <f t="shared" si="893"/>
        <v>0.10686629739730469</v>
      </c>
      <c r="BM605" s="14">
        <f t="shared" si="894"/>
        <v>0.46627036354703466</v>
      </c>
      <c r="BN605" s="14">
        <f t="shared" si="895"/>
        <v>0.52992096029619418</v>
      </c>
    </row>
    <row r="606" spans="1:66" x14ac:dyDescent="0.25">
      <c r="A606" t="s">
        <v>69</v>
      </c>
      <c r="B606" t="s">
        <v>71</v>
      </c>
      <c r="C606" t="s">
        <v>260</v>
      </c>
      <c r="D606" t="s">
        <v>497</v>
      </c>
      <c r="E606" s="10">
        <f>VLOOKUP(A606,home!$A$2:$E$405,3,FALSE)</f>
        <v>1.3526</v>
      </c>
      <c r="F606" s="10">
        <f>VLOOKUP(B606,home!$B$2:$E$405,3,FALSE)</f>
        <v>0.5837</v>
      </c>
      <c r="G606" s="10">
        <f>VLOOKUP(C606,away!$B$2:$E$405,4,FALSE)</f>
        <v>0.85609999999999997</v>
      </c>
      <c r="H606" s="10">
        <f>VLOOKUP(A606,away!$A$2:$E$405,3,FALSE)</f>
        <v>1.3421000000000001</v>
      </c>
      <c r="I606" s="10">
        <f>VLOOKUP(C606,away!$B$2:$E$405,3,FALSE)</f>
        <v>1.5294000000000001</v>
      </c>
      <c r="J606" s="10">
        <f>VLOOKUP(B606,home!$B$2:$E$405,4,FALSE)</f>
        <v>1.5294000000000001</v>
      </c>
      <c r="K606" s="12">
        <f t="shared" si="840"/>
        <v>0.67590175398200003</v>
      </c>
      <c r="L606" s="12">
        <f t="shared" si="841"/>
        <v>3.1392582775560003</v>
      </c>
      <c r="M606" s="13">
        <f t="shared" si="842"/>
        <v>2.2034188006485773E-2</v>
      </c>
      <c r="N606" s="13">
        <f t="shared" si="843"/>
        <v>1.4892946321152883E-2</v>
      </c>
      <c r="O606" s="13">
        <f t="shared" si="844"/>
        <v>6.9171007088585618E-2</v>
      </c>
      <c r="P606" s="13">
        <f t="shared" si="845"/>
        <v>4.6752805015876378E-2</v>
      </c>
      <c r="Q606" s="13">
        <f t="shared" si="846"/>
        <v>5.0330842702135037E-3</v>
      </c>
      <c r="R606" s="13">
        <f t="shared" si="847"/>
        <v>0.1085728282848636</v>
      </c>
      <c r="S606" s="13">
        <f t="shared" si="848"/>
        <v>2.4800378123863206E-2</v>
      </c>
      <c r="T606" s="13">
        <f t="shared" si="849"/>
        <v>1.5800151456904644E-2</v>
      </c>
      <c r="U606" s="13">
        <f t="shared" si="850"/>
        <v>7.3384565072525818E-2</v>
      </c>
      <c r="V606" s="13">
        <f t="shared" si="851"/>
        <v>5.8469100754986684E-3</v>
      </c>
      <c r="W606" s="13">
        <f t="shared" si="852"/>
        <v>1.1339568287255073E-3</v>
      </c>
      <c r="X606" s="13">
        <f t="shared" si="853"/>
        <v>3.559783360967701E-3</v>
      </c>
      <c r="Y606" s="13">
        <f t="shared" si="854"/>
        <v>5.5875396911119878E-3</v>
      </c>
      <c r="Z606" s="13">
        <f t="shared" si="855"/>
        <v>0.11361271663697477</v>
      </c>
      <c r="AA606" s="13">
        <f t="shared" si="856"/>
        <v>7.6791034449591192E-2</v>
      </c>
      <c r="AB606" s="13">
        <f t="shared" si="857"/>
        <v>2.5951597437285437E-2</v>
      </c>
      <c r="AC606" s="13">
        <f t="shared" si="858"/>
        <v>7.7538438966042432E-4</v>
      </c>
      <c r="AD606" s="13">
        <f t="shared" si="859"/>
        <v>1.9161085236885919E-4</v>
      </c>
      <c r="AE606" s="13">
        <f t="shared" si="860"/>
        <v>6.0151595436850204E-4</v>
      </c>
      <c r="AF606" s="13">
        <f t="shared" si="861"/>
        <v>9.4415696941665874E-4</v>
      </c>
      <c r="AG606" s="13">
        <f t="shared" si="862"/>
        <v>9.8798419385114447E-4</v>
      </c>
      <c r="AH606" s="13">
        <f t="shared" si="863"/>
        <v>8.9164915284561844E-2</v>
      </c>
      <c r="AI606" s="13">
        <f t="shared" si="864"/>
        <v>6.0266722634491794E-2</v>
      </c>
      <c r="AJ606" s="13">
        <f t="shared" si="865"/>
        <v>2.0367191767699851E-2</v>
      </c>
      <c r="AK606" s="13">
        <f t="shared" si="866"/>
        <v>4.5887402131586938E-3</v>
      </c>
      <c r="AL606" s="13">
        <f t="shared" si="867"/>
        <v>6.580935983931429E-5</v>
      </c>
      <c r="AM606" s="13">
        <f t="shared" si="868"/>
        <v>2.5902022239619607E-5</v>
      </c>
      <c r="AN606" s="13">
        <f t="shared" si="869"/>
        <v>8.1313137721165471E-5</v>
      </c>
      <c r="AO606" s="13">
        <f t="shared" si="870"/>
        <v>1.2763147033260989E-4</v>
      </c>
      <c r="AP606" s="13">
        <f t="shared" si="871"/>
        <v>1.3355604990609622E-4</v>
      </c>
      <c r="AQ606" s="13">
        <f t="shared" si="872"/>
        <v>1.0481673379634872E-4</v>
      </c>
      <c r="AR606" s="13">
        <f t="shared" si="873"/>
        <v>5.598233967492805E-2</v>
      </c>
      <c r="AS606" s="13">
        <f t="shared" si="874"/>
        <v>3.7838561578299977E-2</v>
      </c>
      <c r="AT606" s="13">
        <f t="shared" si="875"/>
        <v>1.2787575069464435E-2</v>
      </c>
      <c r="AU606" s="13">
        <f t="shared" si="876"/>
        <v>2.8810481395425028E-3</v>
      </c>
      <c r="AV606" s="13">
        <f t="shared" si="877"/>
        <v>4.8682637270583884E-4</v>
      </c>
      <c r="AW606" s="13">
        <f t="shared" si="878"/>
        <v>3.8787857102908737E-6</v>
      </c>
      <c r="AX606" s="13">
        <f t="shared" si="879"/>
        <v>2.917870377239942E-6</v>
      </c>
      <c r="AY606" s="13">
        <f t="shared" si="880"/>
        <v>9.1599487345859386E-6</v>
      </c>
      <c r="AZ606" s="13">
        <f t="shared" si="881"/>
        <v>1.437772244351876E-5</v>
      </c>
      <c r="BA606" s="13">
        <f t="shared" si="882"/>
        <v>1.5045128064406318E-5</v>
      </c>
      <c r="BB606" s="13">
        <f t="shared" si="883"/>
        <v>1.1807635703269405E-5</v>
      </c>
      <c r="BC606" s="13">
        <f t="shared" si="884"/>
        <v>7.4134436239708484E-6</v>
      </c>
      <c r="BD606" s="13">
        <f t="shared" si="885"/>
        <v>2.9290503870244938E-2</v>
      </c>
      <c r="BE606" s="13">
        <f t="shared" si="886"/>
        <v>1.9797502940915115E-2</v>
      </c>
      <c r="BF606" s="13">
        <f t="shared" si="887"/>
        <v>6.6905834811141641E-3</v>
      </c>
      <c r="BG606" s="13">
        <f t="shared" si="888"/>
        <v>1.5073923700160198E-3</v>
      </c>
      <c r="BH606" s="13">
        <f t="shared" si="889"/>
        <v>2.5471228670822789E-4</v>
      </c>
      <c r="BI606" s="13">
        <f t="shared" si="890"/>
        <v>3.4432096269371481E-5</v>
      </c>
      <c r="BJ606" s="14">
        <f t="shared" si="891"/>
        <v>4.9266671062024238E-2</v>
      </c>
      <c r="BK606" s="14">
        <f t="shared" si="892"/>
        <v>0.10028463491995836</v>
      </c>
      <c r="BL606" s="14">
        <f t="shared" si="893"/>
        <v>0.69581008011297263</v>
      </c>
      <c r="BM606" s="14">
        <f t="shared" si="894"/>
        <v>0.69251196258172776</v>
      </c>
      <c r="BN606" s="14">
        <f t="shared" si="895"/>
        <v>0.26645685898717775</v>
      </c>
    </row>
    <row r="607" spans="1:66" x14ac:dyDescent="0.25">
      <c r="A607" t="s">
        <v>69</v>
      </c>
      <c r="B607" t="s">
        <v>381</v>
      </c>
      <c r="C607" t="s">
        <v>258</v>
      </c>
      <c r="D607" t="s">
        <v>497</v>
      </c>
      <c r="E607" s="10">
        <f>VLOOKUP(A607,home!$A$2:$E$405,3,FALSE)</f>
        <v>1.3526</v>
      </c>
      <c r="F607" s="10">
        <f>VLOOKUP(B607,home!$B$2:$E$405,3,FALSE)</f>
        <v>0.93389999999999995</v>
      </c>
      <c r="G607" s="10">
        <f>VLOOKUP(C607,away!$B$2:$E$405,4,FALSE)</f>
        <v>1.4008</v>
      </c>
      <c r="H607" s="10">
        <f>VLOOKUP(A607,away!$A$2:$E$405,3,FALSE)</f>
        <v>1.3421000000000001</v>
      </c>
      <c r="I607" s="10">
        <f>VLOOKUP(C607,away!$B$2:$E$405,3,FALSE)</f>
        <v>0.31369999999999998</v>
      </c>
      <c r="J607" s="10">
        <f>VLOOKUP(B607,home!$B$2:$E$405,4,FALSE)</f>
        <v>1.0980000000000001</v>
      </c>
      <c r="K607" s="12">
        <f t="shared" si="840"/>
        <v>1.7694809505120002</v>
      </c>
      <c r="L607" s="12">
        <f t="shared" si="841"/>
        <v>0.46227641346000004</v>
      </c>
      <c r="M607" s="13">
        <f t="shared" si="842"/>
        <v>0.10733962949102394</v>
      </c>
      <c r="N607" s="13">
        <f t="shared" si="843"/>
        <v>0.18993542961938295</v>
      </c>
      <c r="O607" s="13">
        <f t="shared" si="844"/>
        <v>4.9620578943235787E-2</v>
      </c>
      <c r="P607" s="13">
        <f t="shared" si="845"/>
        <v>8.7802669193432589E-2</v>
      </c>
      <c r="Q607" s="13">
        <f t="shared" si="846"/>
        <v>0.16804356226940545</v>
      </c>
      <c r="R607" s="13">
        <f t="shared" si="847"/>
        <v>1.1469211633843917E-2</v>
      </c>
      <c r="S607" s="13">
        <f t="shared" si="848"/>
        <v>1.795541114229399E-2</v>
      </c>
      <c r="T607" s="13">
        <f t="shared" si="849"/>
        <v>7.7682575270942925E-2</v>
      </c>
      <c r="U607" s="13">
        <f t="shared" si="850"/>
        <v>2.0294551503477424E-2</v>
      </c>
      <c r="V607" s="13">
        <f t="shared" si="851"/>
        <v>1.631926036217332E-3</v>
      </c>
      <c r="W607" s="13">
        <f t="shared" si="852"/>
        <v>9.911662743063003E-2</v>
      </c>
      <c r="X607" s="13">
        <f t="shared" si="853"/>
        <v>4.5819279042882695E-2</v>
      </c>
      <c r="Y607" s="13">
        <f t="shared" si="854"/>
        <v>1.0590585991633376E-2</v>
      </c>
      <c r="Z607" s="13">
        <f t="shared" si="855"/>
        <v>1.7673153397690245E-3</v>
      </c>
      <c r="AA607" s="13">
        <f t="shared" si="856"/>
        <v>3.1272308272689321E-3</v>
      </c>
      <c r="AB607" s="13">
        <f t="shared" si="857"/>
        <v>2.7667876883531294E-3</v>
      </c>
      <c r="AC607" s="13">
        <f t="shared" si="858"/>
        <v>8.3431128014864586E-5</v>
      </c>
      <c r="AD607" s="13">
        <f t="shared" si="859"/>
        <v>4.3846246029373731E-2</v>
      </c>
      <c r="AE607" s="13">
        <f t="shared" si="860"/>
        <v>2.0269085358143649E-2</v>
      </c>
      <c r="AF607" s="13">
        <f t="shared" si="861"/>
        <v>4.6849600417386223E-3</v>
      </c>
      <c r="AG607" s="13">
        <f t="shared" si="862"/>
        <v>7.2191550843278096E-4</v>
      </c>
      <c r="AH607" s="13">
        <f t="shared" si="863"/>
        <v>2.0424704918031649E-4</v>
      </c>
      <c r="AI607" s="13">
        <f t="shared" si="864"/>
        <v>3.6141126272285764E-4</v>
      </c>
      <c r="AJ607" s="13">
        <f t="shared" si="865"/>
        <v>3.1975517234429223E-4</v>
      </c>
      <c r="AK607" s="13">
        <f t="shared" si="866"/>
        <v>1.8860022876363556E-4</v>
      </c>
      <c r="AL607" s="13">
        <f t="shared" si="867"/>
        <v>2.7298308251144706E-6</v>
      </c>
      <c r="AM607" s="13">
        <f t="shared" si="868"/>
        <v>1.5517019420087845E-2</v>
      </c>
      <c r="AN607" s="13">
        <f t="shared" si="869"/>
        <v>7.1731520851073772E-3</v>
      </c>
      <c r="AO607" s="13">
        <f t="shared" si="870"/>
        <v>1.6579895095532792E-3</v>
      </c>
      <c r="AP607" s="13">
        <f t="shared" si="871"/>
        <v>2.5548314801019815E-4</v>
      </c>
      <c r="AQ607" s="13">
        <f t="shared" si="872"/>
        <v>2.9525958340406184E-5</v>
      </c>
      <c r="AR607" s="13">
        <f t="shared" si="873"/>
        <v>1.8883718670972998E-5</v>
      </c>
      <c r="AS607" s="13">
        <f t="shared" si="874"/>
        <v>3.34143804631145E-5</v>
      </c>
      <c r="AT607" s="13">
        <f t="shared" si="875"/>
        <v>2.9563054851320732E-5</v>
      </c>
      <c r="AU607" s="13">
        <f t="shared" si="876"/>
        <v>1.7437087466117803E-5</v>
      </c>
      <c r="AV607" s="13">
        <f t="shared" si="877"/>
        <v>7.7136485259267496E-6</v>
      </c>
      <c r="AW607" s="13">
        <f t="shared" si="878"/>
        <v>6.2027011838780229E-8</v>
      </c>
      <c r="AX607" s="13">
        <f t="shared" si="879"/>
        <v>4.576178378761701E-3</v>
      </c>
      <c r="AY607" s="13">
        <f t="shared" si="880"/>
        <v>2.1154593282871562E-3</v>
      </c>
      <c r="AZ607" s="13">
        <f t="shared" si="881"/>
        <v>4.8896347555054363E-4</v>
      </c>
      <c r="BA607" s="13">
        <f t="shared" si="882"/>
        <v>7.5345427263480582E-5</v>
      </c>
      <c r="BB607" s="13">
        <f t="shared" si="883"/>
        <v>8.7076034714932763E-6</v>
      </c>
      <c r="BC607" s="13">
        <f t="shared" si="884"/>
        <v>8.0506394052675177E-7</v>
      </c>
      <c r="BD607" s="13">
        <f t="shared" si="885"/>
        <v>1.4549162900008384E-6</v>
      </c>
      <c r="BE607" s="13">
        <f t="shared" si="886"/>
        <v>2.5744466597460762E-6</v>
      </c>
      <c r="BF607" s="13">
        <f t="shared" si="887"/>
        <v>2.277717161264966E-6</v>
      </c>
      <c r="BG607" s="13">
        <f t="shared" si="888"/>
        <v>1.3434590425042091E-6</v>
      </c>
      <c r="BH607" s="13">
        <f t="shared" si="889"/>
        <v>5.9430629587607203E-7</v>
      </c>
      <c r="BI607" s="13">
        <f t="shared" si="890"/>
        <v>2.1032273386441156E-7</v>
      </c>
      <c r="BJ607" s="14">
        <f t="shared" si="891"/>
        <v>0.69260889596094022</v>
      </c>
      <c r="BK607" s="14">
        <f t="shared" si="892"/>
        <v>0.21693125615009501</v>
      </c>
      <c r="BL607" s="14">
        <f t="shared" si="893"/>
        <v>8.8467841367350974E-2</v>
      </c>
      <c r="BM607" s="14">
        <f t="shared" si="894"/>
        <v>0.38344883036655519</v>
      </c>
      <c r="BN607" s="14">
        <f t="shared" si="895"/>
        <v>0.61421108115032463</v>
      </c>
    </row>
    <row r="608" spans="1:66" x14ac:dyDescent="0.25">
      <c r="A608" t="s">
        <v>21</v>
      </c>
      <c r="B608" t="s">
        <v>269</v>
      </c>
      <c r="C608" t="s">
        <v>267</v>
      </c>
      <c r="D608" t="s">
        <v>497</v>
      </c>
      <c r="E608" s="10">
        <f>VLOOKUP(A608,home!$A$2:$E$405,3,FALSE)</f>
        <v>1.3974</v>
      </c>
      <c r="F608" s="10">
        <f>VLOOKUP(B608,home!$B$2:$E$405,3,FALSE)</f>
        <v>0.71560000000000001</v>
      </c>
      <c r="G608" s="10">
        <f>VLOOKUP(C608,away!$B$2:$E$405,4,FALSE)</f>
        <v>1.0546</v>
      </c>
      <c r="H608" s="10">
        <f>VLOOKUP(A608,away!$A$2:$E$405,3,FALSE)</f>
        <v>1.3632</v>
      </c>
      <c r="I608" s="10">
        <f>VLOOKUP(C608,away!$B$2:$E$405,3,FALSE)</f>
        <v>1.0424</v>
      </c>
      <c r="J608" s="10">
        <f>VLOOKUP(B608,home!$B$2:$E$405,4,FALSE)</f>
        <v>0.81079999999999997</v>
      </c>
      <c r="K608" s="12">
        <f t="shared" si="840"/>
        <v>1.054578317424</v>
      </c>
      <c r="L608" s="12">
        <f t="shared" si="841"/>
        <v>1.1521465405439999</v>
      </c>
      <c r="M608" s="13">
        <f t="shared" si="842"/>
        <v>0.11006052271828193</v>
      </c>
      <c r="N608" s="13">
        <f t="shared" si="843"/>
        <v>0.11606744086305167</v>
      </c>
      <c r="O608" s="13">
        <f t="shared" si="844"/>
        <v>0.12680585050033283</v>
      </c>
      <c r="P608" s="13">
        <f t="shared" si="845"/>
        <v>0.13372670046016027</v>
      </c>
      <c r="Q608" s="13">
        <f t="shared" si="846"/>
        <v>6.1201103246533321E-2</v>
      </c>
      <c r="R608" s="13">
        <f t="shared" si="847"/>
        <v>7.3049460987349074E-2</v>
      </c>
      <c r="S608" s="13">
        <f t="shared" si="848"/>
        <v>4.0620446764857487E-2</v>
      </c>
      <c r="T608" s="13">
        <f t="shared" si="849"/>
        <v>7.0512639382969533E-2</v>
      </c>
      <c r="U608" s="13">
        <f t="shared" si="850"/>
        <v>7.7036377656768712E-2</v>
      </c>
      <c r="V608" s="13">
        <f t="shared" si="851"/>
        <v>5.483890118839616E-3</v>
      </c>
      <c r="W608" s="13">
        <f t="shared" si="852"/>
        <v>2.1513785495407212E-2</v>
      </c>
      <c r="X608" s="13">
        <f t="shared" si="853"/>
        <v>2.47870335325391E-2</v>
      </c>
      <c r="Y608" s="13">
        <f t="shared" si="854"/>
        <v>1.4279147467431528E-2</v>
      </c>
      <c r="Z608" s="13">
        <f t="shared" si="855"/>
        <v>2.8054561255059368E-2</v>
      </c>
      <c r="AA608" s="13">
        <f t="shared" si="856"/>
        <v>2.9585732004429044E-2</v>
      </c>
      <c r="AB608" s="13">
        <f t="shared" si="857"/>
        <v>1.5600235738494084E-2</v>
      </c>
      <c r="AC608" s="13">
        <f t="shared" si="858"/>
        <v>4.1644276324423409E-4</v>
      </c>
      <c r="AD608" s="13">
        <f t="shared" si="859"/>
        <v>5.6719929272918464E-3</v>
      </c>
      <c r="AE608" s="13">
        <f t="shared" si="860"/>
        <v>6.5349670291693354E-3</v>
      </c>
      <c r="AF608" s="13">
        <f t="shared" si="861"/>
        <v>3.7646198276132764E-3</v>
      </c>
      <c r="AG608" s="13">
        <f t="shared" si="862"/>
        <v>1.4457979036159949E-3</v>
      </c>
      <c r="AH608" s="13">
        <f t="shared" si="863"/>
        <v>8.0807414241240993E-3</v>
      </c>
      <c r="AI608" s="13">
        <f t="shared" si="864"/>
        <v>8.5217746945912085E-3</v>
      </c>
      <c r="AJ608" s="13">
        <f t="shared" si="865"/>
        <v>4.4934394094442087E-3</v>
      </c>
      <c r="AK608" s="13">
        <f t="shared" si="866"/>
        <v>1.5795612572861225E-3</v>
      </c>
      <c r="AL608" s="13">
        <f t="shared" si="867"/>
        <v>2.0239597371969467E-5</v>
      </c>
      <c r="AM608" s="13">
        <f t="shared" si="868"/>
        <v>1.1963121515408532E-3</v>
      </c>
      <c r="AN608" s="13">
        <f t="shared" si="869"/>
        <v>1.3783269068085434E-3</v>
      </c>
      <c r="AO608" s="13">
        <f t="shared" si="870"/>
        <v>7.9401728870908794E-4</v>
      </c>
      <c r="AP608" s="13">
        <f t="shared" si="871"/>
        <v>3.0494142410610059E-4</v>
      </c>
      <c r="AQ608" s="13">
        <f t="shared" si="872"/>
        <v>8.7834301713101144E-5</v>
      </c>
      <c r="AR608" s="13">
        <f t="shared" si="873"/>
        <v>1.8620396553670337E-3</v>
      </c>
      <c r="AS608" s="13">
        <f t="shared" si="874"/>
        <v>1.963666646733731E-3</v>
      </c>
      <c r="AT608" s="13">
        <f t="shared" si="875"/>
        <v>1.0354201341470431E-3</v>
      </c>
      <c r="AU608" s="13">
        <f t="shared" si="876"/>
        <v>3.6397720763190708E-4</v>
      </c>
      <c r="AV608" s="13">
        <f t="shared" si="877"/>
        <v>9.5960617801285576E-5</v>
      </c>
      <c r="AW608" s="13">
        <f t="shared" si="878"/>
        <v>6.8310258057931655E-7</v>
      </c>
      <c r="AX608" s="13">
        <f t="shared" si="879"/>
        <v>2.1026747598097296E-4</v>
      </c>
      <c r="AY608" s="13">
        <f t="shared" si="880"/>
        <v>2.4225894504039658E-4</v>
      </c>
      <c r="AZ608" s="13">
        <f t="shared" si="881"/>
        <v>1.3955890272206601E-4</v>
      </c>
      <c r="BA608" s="13">
        <f t="shared" si="882"/>
        <v>5.3597435657781635E-5</v>
      </c>
      <c r="BB608" s="13">
        <f t="shared" si="883"/>
        <v>1.5438025018785688E-5</v>
      </c>
      <c r="BC608" s="13">
        <f t="shared" si="884"/>
        <v>3.5573734236451273E-6</v>
      </c>
      <c r="BD608" s="13">
        <f t="shared" si="885"/>
        <v>3.5755709121447835E-4</v>
      </c>
      <c r="BE608" s="13">
        <f t="shared" si="886"/>
        <v>3.7707195563598423E-4</v>
      </c>
      <c r="BF608" s="13">
        <f t="shared" si="887"/>
        <v>1.9882595426118669E-4</v>
      </c>
      <c r="BG608" s="13">
        <f t="shared" si="888"/>
        <v>6.9892513434994499E-5</v>
      </c>
      <c r="BH608" s="13">
        <f t="shared" si="889"/>
        <v>1.8426782304702697E-5</v>
      </c>
      <c r="BI608" s="13">
        <f t="shared" si="890"/>
        <v>3.886497015686343E-6</v>
      </c>
      <c r="BJ608" s="14">
        <f t="shared" si="891"/>
        <v>0.33020463790634419</v>
      </c>
      <c r="BK608" s="14">
        <f t="shared" si="892"/>
        <v>0.29057050136779583</v>
      </c>
      <c r="BL608" s="14">
        <f t="shared" si="893"/>
        <v>0.35109989872836733</v>
      </c>
      <c r="BM608" s="14">
        <f t="shared" si="894"/>
        <v>0.37877694463939776</v>
      </c>
      <c r="BN608" s="14">
        <f t="shared" si="895"/>
        <v>0.62091107877570906</v>
      </c>
    </row>
    <row r="609" spans="1:66" x14ac:dyDescent="0.25">
      <c r="A609" t="s">
        <v>21</v>
      </c>
      <c r="B609" t="s">
        <v>372</v>
      </c>
      <c r="C609" t="s">
        <v>266</v>
      </c>
      <c r="D609" t="s">
        <v>497</v>
      </c>
      <c r="E609" s="10">
        <f>VLOOKUP(A609,home!$A$2:$E$405,3,FALSE)</f>
        <v>1.3974</v>
      </c>
      <c r="F609" s="10">
        <f>VLOOKUP(B609,home!$B$2:$E$405,3,FALSE)</f>
        <v>0.30130000000000001</v>
      </c>
      <c r="G609" s="10">
        <f>VLOOKUP(C609,away!$B$2:$E$405,4,FALSE)</f>
        <v>0.97929999999999995</v>
      </c>
      <c r="H609" s="10">
        <f>VLOOKUP(A609,away!$A$2:$E$405,3,FALSE)</f>
        <v>1.3632</v>
      </c>
      <c r="I609" s="10">
        <f>VLOOKUP(C609,away!$B$2:$E$405,3,FALSE)</f>
        <v>1.0038</v>
      </c>
      <c r="J609" s="10">
        <f>VLOOKUP(B609,home!$B$2:$E$405,4,FALSE)</f>
        <v>1.1969000000000001</v>
      </c>
      <c r="K609" s="12">
        <f t="shared" si="840"/>
        <v>0.41232116196599999</v>
      </c>
      <c r="L609" s="12">
        <f t="shared" si="841"/>
        <v>1.6378142135040001</v>
      </c>
      <c r="M609" s="13">
        <f t="shared" si="842"/>
        <v>0.12871747721930363</v>
      </c>
      <c r="N609" s="13">
        <f t="shared" si="843"/>
        <v>5.3072939772395397E-2</v>
      </c>
      <c r="O609" s="13">
        <f t="shared" si="844"/>
        <v>0.21081531371615281</v>
      </c>
      <c r="P609" s="13">
        <f t="shared" si="845"/>
        <v>8.6923615111670932E-2</v>
      </c>
      <c r="Q609" s="13">
        <f t="shared" si="846"/>
        <v>1.0941548097952803E-2</v>
      </c>
      <c r="R609" s="13">
        <f t="shared" si="847"/>
        <v>0.17263815861430998</v>
      </c>
      <c r="S609" s="13">
        <f t="shared" si="848"/>
        <v>1.4674997963191879E-2</v>
      </c>
      <c r="T609" s="13">
        <f t="shared" si="849"/>
        <v>1.7920222992564759E-2</v>
      </c>
      <c r="U609" s="13">
        <f t="shared" si="850"/>
        <v>7.1182366159522906E-2</v>
      </c>
      <c r="V609" s="13">
        <f t="shared" si="851"/>
        <v>1.1011229160121693E-3</v>
      </c>
      <c r="W609" s="13">
        <f t="shared" si="852"/>
        <v>1.5038106084849258E-3</v>
      </c>
      <c r="X609" s="13">
        <f t="shared" si="853"/>
        <v>2.4629623889947105E-3</v>
      </c>
      <c r="Y609" s="13">
        <f t="shared" si="854"/>
        <v>2.016937404010653E-3</v>
      </c>
      <c r="Z609" s="13">
        <f t="shared" si="855"/>
        <v>9.4249743323891647E-2</v>
      </c>
      <c r="AA609" s="13">
        <f t="shared" si="856"/>
        <v>3.8861163682304252E-2</v>
      </c>
      <c r="AB609" s="13">
        <f t="shared" si="857"/>
        <v>8.0116400824193044E-3</v>
      </c>
      <c r="AC609" s="13">
        <f t="shared" si="858"/>
        <v>4.6474644804357887E-5</v>
      </c>
      <c r="AD609" s="13">
        <f t="shared" si="859"/>
        <v>1.5501323436682552E-4</v>
      </c>
      <c r="AE609" s="13">
        <f t="shared" si="860"/>
        <v>2.5388287852721358E-4</v>
      </c>
      <c r="AF609" s="13">
        <f t="shared" si="861"/>
        <v>2.0790649350859E-4</v>
      </c>
      <c r="AG609" s="13">
        <f t="shared" si="862"/>
        <v>1.1350407004938195E-4</v>
      </c>
      <c r="AH609" s="13">
        <f t="shared" si="863"/>
        <v>3.8590892308743394E-2</v>
      </c>
      <c r="AI609" s="13">
        <f t="shared" si="864"/>
        <v>1.5911841558045845E-2</v>
      </c>
      <c r="AJ609" s="13">
        <f t="shared" si="865"/>
        <v>3.2803945001161753E-3</v>
      </c>
      <c r="AK609" s="13">
        <f t="shared" si="866"/>
        <v>4.5085869066492575E-4</v>
      </c>
      <c r="AL609" s="13">
        <f t="shared" si="867"/>
        <v>1.255383254767453E-6</v>
      </c>
      <c r="AM609" s="13">
        <f t="shared" si="868"/>
        <v>1.2783047382847481E-5</v>
      </c>
      <c r="AN609" s="13">
        <f t="shared" si="869"/>
        <v>2.0936256695522712E-5</v>
      </c>
      <c r="AO609" s="13">
        <f t="shared" si="870"/>
        <v>1.7144849396747701E-5</v>
      </c>
      <c r="AP609" s="13">
        <f t="shared" si="871"/>
        <v>9.3600260101262887E-6</v>
      </c>
      <c r="AQ609" s="13">
        <f t="shared" si="872"/>
        <v>3.8324959095379951E-6</v>
      </c>
      <c r="AR609" s="13">
        <f t="shared" si="873"/>
        <v>1.2640942387012417E-2</v>
      </c>
      <c r="AS609" s="13">
        <f t="shared" si="874"/>
        <v>5.2121280533582214E-3</v>
      </c>
      <c r="AT609" s="13">
        <f t="shared" si="875"/>
        <v>1.0745353476381237E-3</v>
      </c>
      <c r="AU609" s="13">
        <f t="shared" si="876"/>
        <v>1.4768455437056365E-4</v>
      </c>
      <c r="AV609" s="13">
        <f t="shared" si="877"/>
        <v>1.5223366765625427E-5</v>
      </c>
      <c r="AW609" s="13">
        <f t="shared" si="878"/>
        <v>2.3549087939732189E-8</v>
      </c>
      <c r="AX609" s="13">
        <f t="shared" si="879"/>
        <v>8.7845349172701769E-7</v>
      </c>
      <c r="AY609" s="13">
        <f t="shared" si="880"/>
        <v>1.4387436146527282E-6</v>
      </c>
      <c r="AZ609" s="13">
        <f t="shared" si="881"/>
        <v>1.1781973708331803E-6</v>
      </c>
      <c r="BA609" s="13">
        <f t="shared" si="882"/>
        <v>6.4322280008787538E-7</v>
      </c>
      <c r="BB609" s="13">
        <f t="shared" si="883"/>
        <v>2.6336986110844121E-7</v>
      </c>
      <c r="BC609" s="13">
        <f t="shared" si="884"/>
        <v>8.6270180386395832E-8</v>
      </c>
      <c r="BD609" s="13">
        <f t="shared" si="885"/>
        <v>3.4505858522556874E-3</v>
      </c>
      <c r="BE609" s="13">
        <f t="shared" si="886"/>
        <v>1.4227495680655053E-3</v>
      </c>
      <c r="BF609" s="13">
        <f t="shared" si="887"/>
        <v>2.9331487754569689E-4</v>
      </c>
      <c r="BG609" s="13">
        <f t="shared" si="888"/>
        <v>4.0313310377185587E-5</v>
      </c>
      <c r="BH609" s="13">
        <f t="shared" si="889"/>
        <v>4.1555077443542914E-6</v>
      </c>
      <c r="BI609" s="13">
        <f t="shared" si="890"/>
        <v>3.4268075634217472E-7</v>
      </c>
      <c r="BJ609" s="14">
        <f t="shared" si="891"/>
        <v>8.8717272873568856E-2</v>
      </c>
      <c r="BK609" s="14">
        <f t="shared" si="892"/>
        <v>0.2314663819818524</v>
      </c>
      <c r="BL609" s="14">
        <f t="shared" si="893"/>
        <v>0.58404460481816933</v>
      </c>
      <c r="BM609" s="14">
        <f t="shared" si="894"/>
        <v>0.33536753527116991</v>
      </c>
      <c r="BN609" s="14">
        <f t="shared" si="895"/>
        <v>0.66310905253178554</v>
      </c>
    </row>
    <row r="610" spans="1:66" x14ac:dyDescent="0.25">
      <c r="A610" t="s">
        <v>21</v>
      </c>
      <c r="B610" t="s">
        <v>272</v>
      </c>
      <c r="C610" t="s">
        <v>271</v>
      </c>
      <c r="D610" t="s">
        <v>497</v>
      </c>
      <c r="E610" s="10">
        <f>VLOOKUP(A610,home!$A$2:$E$405,3,FALSE)</f>
        <v>1.3974</v>
      </c>
      <c r="F610" s="10">
        <f>VLOOKUP(B610,home!$B$2:$E$405,3,FALSE)</f>
        <v>1.0546</v>
      </c>
      <c r="G610" s="10">
        <f>VLOOKUP(C610,away!$B$2:$E$405,4,FALSE)</f>
        <v>0.94159999999999999</v>
      </c>
      <c r="H610" s="10">
        <f>VLOOKUP(A610,away!$A$2:$E$405,3,FALSE)</f>
        <v>1.3632</v>
      </c>
      <c r="I610" s="10">
        <f>VLOOKUP(C610,away!$B$2:$E$405,3,FALSE)</f>
        <v>0.84940000000000004</v>
      </c>
      <c r="J610" s="10">
        <f>VLOOKUP(B610,home!$B$2:$E$405,4,FALSE)</f>
        <v>0.42470000000000002</v>
      </c>
      <c r="K610" s="12">
        <f t="shared" si="840"/>
        <v>1.3876340744639999</v>
      </c>
      <c r="L610" s="12">
        <f t="shared" si="841"/>
        <v>0.49176101337599998</v>
      </c>
      <c r="M610" s="13">
        <f t="shared" si="842"/>
        <v>0.15268243729077022</v>
      </c>
      <c r="N610" s="13">
        <f t="shared" si="843"/>
        <v>0.21186735255688566</v>
      </c>
      <c r="O610" s="13">
        <f t="shared" si="844"/>
        <v>7.508327008682672E-2</v>
      </c>
      <c r="P610" s="13">
        <f t="shared" si="845"/>
        <v>0.10418810399466434</v>
      </c>
      <c r="Q610" s="13">
        <f t="shared" si="846"/>
        <v>0.14699717883720601</v>
      </c>
      <c r="R610" s="13">
        <f t="shared" si="847"/>
        <v>1.846151249274091E-2</v>
      </c>
      <c r="S610" s="13">
        <f t="shared" si="848"/>
        <v>1.7774082609989875E-2</v>
      </c>
      <c r="T610" s="13">
        <f t="shared" si="849"/>
        <v>7.2287481628397515E-2</v>
      </c>
      <c r="U610" s="13">
        <f t="shared" si="850"/>
        <v>2.5617823801070104E-2</v>
      </c>
      <c r="V610" s="13">
        <f t="shared" si="851"/>
        <v>1.3476395118878152E-3</v>
      </c>
      <c r="W610" s="13">
        <f t="shared" si="852"/>
        <v>6.7992764734861794E-2</v>
      </c>
      <c r="X610" s="13">
        <f t="shared" si="853"/>
        <v>3.3436190888251588E-2</v>
      </c>
      <c r="Y610" s="13">
        <f t="shared" si="854"/>
        <v>8.2213075573199894E-3</v>
      </c>
      <c r="Z610" s="13">
        <f t="shared" si="855"/>
        <v>3.026217363961318E-3</v>
      </c>
      <c r="AA610" s="13">
        <f t="shared" si="856"/>
        <v>4.1992823309673494E-3</v>
      </c>
      <c r="AB610" s="13">
        <f t="shared" si="857"/>
        <v>2.9135336253724529E-3</v>
      </c>
      <c r="AC610" s="13">
        <f t="shared" si="858"/>
        <v>5.7475506066429472E-5</v>
      </c>
      <c r="AD610" s="13">
        <f t="shared" si="859"/>
        <v>2.3587269290777122E-2</v>
      </c>
      <c r="AE610" s="13">
        <f t="shared" si="860"/>
        <v>1.1599299449205161E-2</v>
      </c>
      <c r="AF610" s="13">
        <f t="shared" si="861"/>
        <v>2.8520416257964043E-3</v>
      </c>
      <c r="AG610" s="13">
        <f t="shared" si="862"/>
        <v>4.675076266973915E-4</v>
      </c>
      <c r="AH610" s="13">
        <f t="shared" si="863"/>
        <v>3.7204392939941617E-4</v>
      </c>
      <c r="AI610" s="13">
        <f t="shared" si="864"/>
        <v>5.162608336321086E-4</v>
      </c>
      <c r="AJ610" s="13">
        <f t="shared" si="865"/>
        <v>3.5819056202955206E-4</v>
      </c>
      <c r="AK610" s="13">
        <f t="shared" si="866"/>
        <v>1.6567914300787245E-4</v>
      </c>
      <c r="AL610" s="13">
        <f t="shared" si="867"/>
        <v>1.5688154078365926E-6</v>
      </c>
      <c r="AM610" s="13">
        <f t="shared" si="868"/>
        <v>6.5460997182881257E-3</v>
      </c>
      <c r="AN610" s="13">
        <f t="shared" si="869"/>
        <v>3.2191166311257165E-3</v>
      </c>
      <c r="AO610" s="13">
        <f t="shared" si="870"/>
        <v>7.9151802834895877E-4</v>
      </c>
      <c r="AP610" s="13">
        <f t="shared" si="871"/>
        <v>1.2974590257541915E-4</v>
      </c>
      <c r="AQ610" s="13">
        <f t="shared" si="872"/>
        <v>1.5950994132967968E-5</v>
      </c>
      <c r="AR610" s="13">
        <f t="shared" si="873"/>
        <v>3.6591339948369194E-5</v>
      </c>
      <c r="AS610" s="13">
        <f t="shared" si="874"/>
        <v>5.0775390142652879E-5</v>
      </c>
      <c r="AT610" s="13">
        <f t="shared" si="875"/>
        <v>3.5228830753074319E-5</v>
      </c>
      <c r="AU610" s="13">
        <f t="shared" si="876"/>
        <v>1.6294908652163725E-5</v>
      </c>
      <c r="AV610" s="13">
        <f t="shared" si="877"/>
        <v>5.652842621505161E-6</v>
      </c>
      <c r="AW610" s="13">
        <f t="shared" si="878"/>
        <v>2.973708512627693E-8</v>
      </c>
      <c r="AX610" s="13">
        <f t="shared" si="879"/>
        <v>1.5139318373226331E-3</v>
      </c>
      <c r="AY610" s="13">
        <f t="shared" si="880"/>
        <v>7.4449265450396765E-4</v>
      </c>
      <c r="AZ610" s="13">
        <f t="shared" si="881"/>
        <v>1.8305623111492967E-4</v>
      </c>
      <c r="BA610" s="13">
        <f t="shared" si="882"/>
        <v>3.0006639239289696E-5</v>
      </c>
      <c r="BB610" s="13">
        <f t="shared" si="883"/>
        <v>3.6890238300802856E-6</v>
      </c>
      <c r="BC610" s="13">
        <f t="shared" si="884"/>
        <v>3.62823619409699E-7</v>
      </c>
      <c r="BD610" s="13">
        <f t="shared" si="885"/>
        <v>2.9990324022992889E-6</v>
      </c>
      <c r="BE610" s="13">
        <f t="shared" si="886"/>
        <v>4.1615595518521207E-6</v>
      </c>
      <c r="BF610" s="13">
        <f t="shared" si="887"/>
        <v>2.8873609185305679E-6</v>
      </c>
      <c r="BG610" s="13">
        <f t="shared" si="888"/>
        <v>1.3355334652762296E-6</v>
      </c>
      <c r="BH610" s="13">
        <f t="shared" si="889"/>
        <v>4.6330793600107008E-7</v>
      </c>
      <c r="BI610" s="13">
        <f t="shared" si="890"/>
        <v>1.2858037579293416E-7</v>
      </c>
      <c r="BJ610" s="14">
        <f t="shared" si="891"/>
        <v>0.5924863646795</v>
      </c>
      <c r="BK610" s="14">
        <f t="shared" si="892"/>
        <v>0.27679580038329055</v>
      </c>
      <c r="BL610" s="14">
        <f t="shared" si="893"/>
        <v>0.12784411549181396</v>
      </c>
      <c r="BM610" s="14">
        <f t="shared" si="894"/>
        <v>0.2901281797420534</v>
      </c>
      <c r="BN610" s="14">
        <f t="shared" si="895"/>
        <v>0.70927985525909376</v>
      </c>
    </row>
    <row r="611" spans="1:66" x14ac:dyDescent="0.25">
      <c r="A611" t="s">
        <v>21</v>
      </c>
      <c r="B611" t="s">
        <v>397</v>
      </c>
      <c r="C611" t="s">
        <v>275</v>
      </c>
      <c r="D611" t="s">
        <v>497</v>
      </c>
      <c r="E611" s="10">
        <f>VLOOKUP(A611,home!$A$2:$E$405,3,FALSE)</f>
        <v>1.3974</v>
      </c>
      <c r="F611" s="10">
        <f>VLOOKUP(B611,home!$B$2:$E$405,3,FALSE)</f>
        <v>1.1676</v>
      </c>
      <c r="G611" s="10">
        <f>VLOOKUP(C611,away!$B$2:$E$405,4,FALSE)</f>
        <v>0.8286</v>
      </c>
      <c r="H611" s="10">
        <f>VLOOKUP(A611,away!$A$2:$E$405,3,FALSE)</f>
        <v>1.3632</v>
      </c>
      <c r="I611" s="10">
        <f>VLOOKUP(C611,away!$B$2:$E$405,3,FALSE)</f>
        <v>0.96519999999999995</v>
      </c>
      <c r="J611" s="10">
        <f>VLOOKUP(B611,home!$B$2:$E$405,4,FALSE)</f>
        <v>1.1196999999999999</v>
      </c>
      <c r="K611" s="12">
        <f t="shared" si="840"/>
        <v>1.3519472732639999</v>
      </c>
      <c r="L611" s="12">
        <f t="shared" si="841"/>
        <v>1.4732571886079997</v>
      </c>
      <c r="M611" s="13">
        <f t="shared" si="842"/>
        <v>5.9296531710042143E-2</v>
      </c>
      <c r="N611" s="13">
        <f t="shared" si="843"/>
        <v>8.0165784359403774E-2</v>
      </c>
      <c r="O611" s="13">
        <f t="shared" si="844"/>
        <v>8.7359041601341794E-2</v>
      </c>
      <c r="P611" s="13">
        <f t="shared" si="845"/>
        <v>0.11810481808789038</v>
      </c>
      <c r="Q611" s="13">
        <f t="shared" si="846"/>
        <v>5.4189956786882897E-2</v>
      </c>
      <c r="R611" s="13">
        <f t="shared" si="847"/>
        <v>6.4351168014541063E-2</v>
      </c>
      <c r="S611" s="13">
        <f t="shared" si="848"/>
        <v>5.8809291426109661E-2</v>
      </c>
      <c r="T611" s="13">
        <f t="shared" si="849"/>
        <v>7.9835743386632102E-2</v>
      </c>
      <c r="U611" s="13">
        <f t="shared" si="850"/>
        <v>8.6999386128612313E-2</v>
      </c>
      <c r="V611" s="13">
        <f t="shared" si="851"/>
        <v>1.3014927715282528E-2</v>
      </c>
      <c r="W611" s="13">
        <f t="shared" si="852"/>
        <v>2.4420654772106767E-2</v>
      </c>
      <c r="X611" s="13">
        <f t="shared" si="853"/>
        <v>3.5977905193520551E-2</v>
      </c>
      <c r="Y611" s="13">
        <f t="shared" si="854"/>
        <v>2.6502353728705623E-2</v>
      </c>
      <c r="Z611" s="13">
        <f t="shared" si="855"/>
        <v>3.16019402909146E-2</v>
      </c>
      <c r="AA611" s="13">
        <f t="shared" si="856"/>
        <v>4.2724157006153729E-2</v>
      </c>
      <c r="AB611" s="13">
        <f t="shared" si="857"/>
        <v>2.8880403783486289E-2</v>
      </c>
      <c r="AC611" s="13">
        <f t="shared" si="858"/>
        <v>1.6201681889222619E-3</v>
      </c>
      <c r="AD611" s="13">
        <f t="shared" si="859"/>
        <v>8.253859407617815E-3</v>
      </c>
      <c r="AE611" s="13">
        <f t="shared" si="860"/>
        <v>1.2160057706032712E-2</v>
      </c>
      <c r="AF611" s="13">
        <f t="shared" si="861"/>
        <v>8.957446214650399E-3</v>
      </c>
      <c r="AG611" s="13">
        <f t="shared" si="862"/>
        <v>4.3988740091010729E-3</v>
      </c>
      <c r="AH611" s="13">
        <f t="shared" si="863"/>
        <v>1.1639446426887683E-2</v>
      </c>
      <c r="AI611" s="13">
        <f t="shared" si="864"/>
        <v>1.5735917859133208E-2</v>
      </c>
      <c r="AJ611" s="13">
        <f t="shared" si="865"/>
        <v>1.0637065620980714E-2</v>
      </c>
      <c r="AK611" s="13">
        <f t="shared" si="866"/>
        <v>4.7935839539383698E-3</v>
      </c>
      <c r="AL611" s="13">
        <f t="shared" si="867"/>
        <v>1.2907983904363445E-4</v>
      </c>
      <c r="AM611" s="13">
        <f t="shared" si="868"/>
        <v>2.231756544006661E-3</v>
      </c>
      <c r="AN611" s="13">
        <f t="shared" si="869"/>
        <v>3.2879513716807594E-3</v>
      </c>
      <c r="AO611" s="13">
        <f t="shared" si="870"/>
        <v>2.4219989970611063E-3</v>
      </c>
      <c r="AP611" s="13">
        <f t="shared" si="871"/>
        <v>1.1894091444072136E-3</v>
      </c>
      <c r="AQ611" s="13">
        <f t="shared" si="872"/>
        <v>4.3807639304850452E-4</v>
      </c>
      <c r="AR611" s="13">
        <f t="shared" si="873"/>
        <v>3.4295796239659916E-3</v>
      </c>
      <c r="AS611" s="13">
        <f t="shared" si="874"/>
        <v>4.6366108210625966E-3</v>
      </c>
      <c r="AT611" s="13">
        <f t="shared" si="875"/>
        <v>3.1342266783609676E-3</v>
      </c>
      <c r="AU611" s="13">
        <f t="shared" si="876"/>
        <v>1.4124364038671311E-3</v>
      </c>
      <c r="AV611" s="13">
        <f t="shared" si="877"/>
        <v>4.7738488621674476E-4</v>
      </c>
      <c r="AW611" s="13">
        <f t="shared" si="878"/>
        <v>7.1415788811364226E-6</v>
      </c>
      <c r="AX611" s="13">
        <f t="shared" si="879"/>
        <v>5.0286952904314889E-4</v>
      </c>
      <c r="AY611" s="13">
        <f t="shared" si="880"/>
        <v>7.4085614859473843E-4</v>
      </c>
      <c r="AZ611" s="13">
        <f t="shared" si="881"/>
        <v>5.4573582332081744E-4</v>
      </c>
      <c r="BA611" s="13">
        <f t="shared" si="882"/>
        <v>2.6800307492943321E-4</v>
      </c>
      <c r="BB611" s="13">
        <f t="shared" si="883"/>
        <v>9.8709364177208985E-5</v>
      </c>
      <c r="BC611" s="13">
        <f t="shared" si="884"/>
        <v>2.9084856071399595E-5</v>
      </c>
      <c r="BD611" s="13">
        <f t="shared" si="885"/>
        <v>8.4210880581857077E-4</v>
      </c>
      <c r="BE611" s="13">
        <f t="shared" si="886"/>
        <v>1.1384867038180199E-3</v>
      </c>
      <c r="BF611" s="13">
        <f t="shared" si="887"/>
        <v>7.6958699743704577E-4</v>
      </c>
      <c r="BG611" s="13">
        <f t="shared" si="888"/>
        <v>3.4681368090814759E-4</v>
      </c>
      <c r="BH611" s="13">
        <f t="shared" si="889"/>
        <v>1.1721845255860537E-4</v>
      </c>
      <c r="BI611" s="13">
        <f t="shared" si="890"/>
        <v>3.1694633462566376E-5</v>
      </c>
      <c r="BJ611" s="14">
        <f t="shared" si="891"/>
        <v>0.34661708681099468</v>
      </c>
      <c r="BK611" s="14">
        <f t="shared" si="892"/>
        <v>0.25171567311588539</v>
      </c>
      <c r="BL611" s="14">
        <f t="shared" si="893"/>
        <v>0.36945631808255158</v>
      </c>
      <c r="BM611" s="14">
        <f t="shared" si="894"/>
        <v>0.53519000317053056</v>
      </c>
      <c r="BN611" s="14">
        <f t="shared" si="895"/>
        <v>0.46346730056010199</v>
      </c>
    </row>
    <row r="612" spans="1:66" x14ac:dyDescent="0.25">
      <c r="A612" t="s">
        <v>21</v>
      </c>
      <c r="B612" t="s">
        <v>150</v>
      </c>
      <c r="C612" t="s">
        <v>152</v>
      </c>
      <c r="D612" t="s">
        <v>497</v>
      </c>
      <c r="E612" s="10">
        <f>VLOOKUP(A612,home!$A$2:$E$405,3,FALSE)</f>
        <v>1.3974</v>
      </c>
      <c r="F612" s="10">
        <f>VLOOKUP(B612,home!$B$2:$E$405,3,FALSE)</f>
        <v>1.2052</v>
      </c>
      <c r="G612" s="10">
        <f>VLOOKUP(C612,away!$B$2:$E$405,4,FALSE)</f>
        <v>1.1676</v>
      </c>
      <c r="H612" s="10">
        <f>VLOOKUP(A612,away!$A$2:$E$405,3,FALSE)</f>
        <v>1.3632</v>
      </c>
      <c r="I612" s="10">
        <f>VLOOKUP(C612,away!$B$2:$E$405,3,FALSE)</f>
        <v>0.7722</v>
      </c>
      <c r="J612" s="10">
        <f>VLOOKUP(B612,home!$B$2:$E$405,4,FALSE)</f>
        <v>0.88800000000000001</v>
      </c>
      <c r="K612" s="12">
        <f t="shared" si="840"/>
        <v>1.9664094300480002</v>
      </c>
      <c r="L612" s="12">
        <f t="shared" si="841"/>
        <v>0.93476477951999992</v>
      </c>
      <c r="M612" s="13">
        <f t="shared" si="842"/>
        <v>5.4958649182242969E-2</v>
      </c>
      <c r="N612" s="13">
        <f t="shared" si="843"/>
        <v>0.10807120601466237</v>
      </c>
      <c r="O612" s="13">
        <f t="shared" si="844"/>
        <v>5.1373409585556376E-2</v>
      </c>
      <c r="P612" s="13">
        <f t="shared" si="845"/>
        <v>0.10102115706275637</v>
      </c>
      <c r="Q612" s="13">
        <f t="shared" si="846"/>
        <v>0.10625611931194615</v>
      </c>
      <c r="R612" s="13">
        <f t="shared" si="847"/>
        <v>2.4011026942216622E-2</v>
      </c>
      <c r="S612" s="13">
        <f t="shared" si="848"/>
        <v>4.6422511861860846E-2</v>
      </c>
      <c r="T612" s="13">
        <f t="shared" si="849"/>
        <v>9.9324477941282144E-2</v>
      </c>
      <c r="U612" s="13">
        <f t="shared" si="850"/>
        <v>4.7215509804311363E-2</v>
      </c>
      <c r="V612" s="13">
        <f t="shared" si="851"/>
        <v>9.4811805114176986E-3</v>
      </c>
      <c r="W612" s="13">
        <f t="shared" si="852"/>
        <v>6.9647678338438795E-2</v>
      </c>
      <c r="X612" s="13">
        <f t="shared" si="853"/>
        <v>6.5104196686110616E-2</v>
      </c>
      <c r="Y612" s="13">
        <f t="shared" si="854"/>
        <v>3.0428555030559447E-2</v>
      </c>
      <c r="Z612" s="13">
        <f t="shared" si="855"/>
        <v>7.4815541018966357E-3</v>
      </c>
      <c r="AA612" s="13">
        <f t="shared" si="856"/>
        <v>1.4711798537383839E-2</v>
      </c>
      <c r="AB612" s="13">
        <f t="shared" si="857"/>
        <v>1.4464709688438982E-2</v>
      </c>
      <c r="AC612" s="13">
        <f t="shared" si="858"/>
        <v>1.0892278101762084E-3</v>
      </c>
      <c r="AD612" s="13">
        <f t="shared" si="859"/>
        <v>3.4238962866413966E-2</v>
      </c>
      <c r="AE612" s="13">
        <f t="shared" si="860"/>
        <v>3.2005376574816918E-2</v>
      </c>
      <c r="AF612" s="13">
        <f t="shared" si="861"/>
        <v>1.4958749388706651E-2</v>
      </c>
      <c r="AG612" s="13">
        <f t="shared" si="862"/>
        <v>4.6609706914097701E-3</v>
      </c>
      <c r="AH612" s="13">
        <f t="shared" si="863"/>
        <v>1.7483733176315893E-3</v>
      </c>
      <c r="AI612" s="13">
        <f t="shared" si="864"/>
        <v>3.4380177790350646E-3</v>
      </c>
      <c r="AJ612" s="13">
        <f t="shared" si="865"/>
        <v>3.3802752906836168E-3</v>
      </c>
      <c r="AK612" s="13">
        <f t="shared" si="866"/>
        <v>2.2156684025861706E-3</v>
      </c>
      <c r="AL612" s="13">
        <f t="shared" si="867"/>
        <v>8.0085704671566083E-5</v>
      </c>
      <c r="AM612" s="13">
        <f t="shared" si="868"/>
        <v>1.3465563891115938E-2</v>
      </c>
      <c r="AN612" s="13">
        <f t="shared" si="869"/>
        <v>1.2587134861791461E-2</v>
      </c>
      <c r="AO612" s="13">
        <f t="shared" si="870"/>
        <v>5.883005171935499E-3</v>
      </c>
      <c r="AP612" s="13">
        <f t="shared" si="871"/>
        <v>1.8330753441531027E-3</v>
      </c>
      <c r="AQ612" s="13">
        <f t="shared" si="872"/>
        <v>4.2837356748020558E-4</v>
      </c>
      <c r="AR612" s="13">
        <f t="shared" si="873"/>
        <v>3.2686355975490881E-4</v>
      </c>
      <c r="AS612" s="13">
        <f t="shared" si="874"/>
        <v>6.4274758624111061E-4</v>
      </c>
      <c r="AT612" s="13">
        <f t="shared" si="875"/>
        <v>6.3195245736255524E-4</v>
      </c>
      <c r="AU612" s="13">
        <f t="shared" si="876"/>
        <v>4.1422575716657862E-4</v>
      </c>
      <c r="AV612" s="13">
        <f t="shared" si="877"/>
        <v>2.0363435876528325E-4</v>
      </c>
      <c r="AW612" s="13">
        <f t="shared" si="878"/>
        <v>4.0891099593806454E-6</v>
      </c>
      <c r="AX612" s="13">
        <f t="shared" si="879"/>
        <v>4.4131353027340395E-3</v>
      </c>
      <c r="AY612" s="13">
        <f t="shared" si="880"/>
        <v>4.1252434482521132E-3</v>
      </c>
      <c r="AZ612" s="13">
        <f t="shared" si="881"/>
        <v>1.9280661411858551E-3</v>
      </c>
      <c r="BA612" s="13">
        <f t="shared" si="882"/>
        <v>6.0076277378852449E-4</v>
      </c>
      <c r="BB612" s="13">
        <f t="shared" si="883"/>
        <v>1.4039297044606336E-4</v>
      </c>
      <c r="BC612" s="13">
        <f t="shared" si="884"/>
        <v>2.6246880813034471E-5</v>
      </c>
      <c r="BD612" s="13">
        <f t="shared" si="885"/>
        <v>5.0923423894569924E-5</v>
      </c>
      <c r="BE612" s="13">
        <f t="shared" si="886"/>
        <v>1.0013630095661395E-4</v>
      </c>
      <c r="BF612" s="13">
        <f t="shared" si="887"/>
        <v>9.8454483245605142E-5</v>
      </c>
      <c r="BG612" s="13">
        <f t="shared" si="888"/>
        <v>6.4533941428220279E-5</v>
      </c>
      <c r="BH612" s="13">
        <f t="shared" si="889"/>
        <v>3.1725037745654413E-5</v>
      </c>
      <c r="BI612" s="13">
        <f t="shared" si="890"/>
        <v>1.247688267833671E-5</v>
      </c>
      <c r="BJ612" s="14">
        <f t="shared" si="891"/>
        <v>0.61012729319804271</v>
      </c>
      <c r="BK612" s="14">
        <f t="shared" si="892"/>
        <v>0.21717805558137779</v>
      </c>
      <c r="BL612" s="14">
        <f t="shared" si="893"/>
        <v>0.16513646313708302</v>
      </c>
      <c r="BM612" s="14">
        <f t="shared" si="894"/>
        <v>0.5501106435807267</v>
      </c>
      <c r="BN612" s="14">
        <f t="shared" si="895"/>
        <v>0.44569156809938087</v>
      </c>
    </row>
    <row r="613" spans="1:66" x14ac:dyDescent="0.25">
      <c r="A613" t="s">
        <v>21</v>
      </c>
      <c r="B613" t="s">
        <v>23</v>
      </c>
      <c r="C613" t="s">
        <v>265</v>
      </c>
      <c r="D613" t="s">
        <v>497</v>
      </c>
      <c r="E613" s="10">
        <f>VLOOKUP(A613,home!$A$2:$E$405,3,FALSE)</f>
        <v>1.3974</v>
      </c>
      <c r="F613" s="10">
        <f>VLOOKUP(B613,home!$B$2:$E$405,3,FALSE)</f>
        <v>1.6194999999999999</v>
      </c>
      <c r="G613" s="10">
        <f>VLOOKUP(C613,away!$B$2:$E$405,4,FALSE)</f>
        <v>0.71560000000000001</v>
      </c>
      <c r="H613" s="10">
        <f>VLOOKUP(A613,away!$A$2:$E$405,3,FALSE)</f>
        <v>1.3632</v>
      </c>
      <c r="I613" s="10">
        <f>VLOOKUP(C613,away!$B$2:$E$405,3,FALSE)</f>
        <v>1.0038</v>
      </c>
      <c r="J613" s="10">
        <f>VLOOKUP(B613,home!$B$2:$E$405,4,FALSE)</f>
        <v>0.81079999999999997</v>
      </c>
      <c r="K613" s="12">
        <f t="shared" si="840"/>
        <v>1.6194667030799998</v>
      </c>
      <c r="L613" s="12">
        <f t="shared" si="841"/>
        <v>1.1094826337279999</v>
      </c>
      <c r="M613" s="13">
        <f t="shared" si="842"/>
        <v>6.5287849185363969E-2</v>
      </c>
      <c r="N613" s="13">
        <f t="shared" si="843"/>
        <v>0.10573149787140564</v>
      </c>
      <c r="O613" s="13">
        <f t="shared" si="844"/>
        <v>7.2435734864614076E-2</v>
      </c>
      <c r="P613" s="13">
        <f t="shared" si="845"/>
        <v>0.11730726072637354</v>
      </c>
      <c r="Q613" s="13">
        <f t="shared" si="846"/>
        <v>8.5614320134757671E-2</v>
      </c>
      <c r="R613" s="13">
        <f t="shared" si="847"/>
        <v>4.0183094946807572E-2</v>
      </c>
      <c r="S613" s="13">
        <f t="shared" si="848"/>
        <v>5.2693547079700268E-2</v>
      </c>
      <c r="T613" s="13">
        <f t="shared" si="849"/>
        <v>9.4987601387943085E-2</v>
      </c>
      <c r="U613" s="13">
        <f t="shared" si="850"/>
        <v>6.5075184293057059E-2</v>
      </c>
      <c r="V613" s="13">
        <f t="shared" si="851"/>
        <v>1.0519799358625096E-2</v>
      </c>
      <c r="W613" s="13">
        <f t="shared" si="852"/>
        <v>4.6216513588357204E-2</v>
      </c>
      <c r="X613" s="13">
        <f t="shared" si="853"/>
        <v>5.1276419217736451E-2</v>
      </c>
      <c r="Y613" s="13">
        <f t="shared" si="854"/>
        <v>2.844514832091764E-2</v>
      </c>
      <c r="Z613" s="13">
        <f t="shared" si="855"/>
        <v>1.4860815337642113E-2</v>
      </c>
      <c r="AA613" s="13">
        <f t="shared" si="856"/>
        <v>2.4066595619931967E-2</v>
      </c>
      <c r="AB613" s="13">
        <f t="shared" si="857"/>
        <v>1.9487525131485401E-2</v>
      </c>
      <c r="AC613" s="13">
        <f t="shared" si="858"/>
        <v>1.181353863648967E-3</v>
      </c>
      <c r="AD613" s="13">
        <f t="shared" si="859"/>
        <v>1.8711526222197229E-2</v>
      </c>
      <c r="AE613" s="13">
        <f t="shared" si="860"/>
        <v>2.0760113394073916E-2</v>
      </c>
      <c r="AF613" s="13">
        <f t="shared" si="861"/>
        <v>1.151649264247453E-2</v>
      </c>
      <c r="AG613" s="13">
        <f t="shared" si="862"/>
        <v>4.2591161960939244E-3</v>
      </c>
      <c r="AH613" s="13">
        <f t="shared" si="863"/>
        <v>4.1219541350381575E-3</v>
      </c>
      <c r="AI613" s="13">
        <f t="shared" si="864"/>
        <v>6.6753674733172176E-3</v>
      </c>
      <c r="AJ613" s="13">
        <f t="shared" si="865"/>
        <v>5.4052676769302532E-3</v>
      </c>
      <c r="AK613" s="13">
        <f t="shared" si="866"/>
        <v>2.9178836746743745E-3</v>
      </c>
      <c r="AL613" s="13">
        <f t="shared" si="867"/>
        <v>8.490485590954025E-5</v>
      </c>
      <c r="AM613" s="13">
        <f t="shared" si="868"/>
        <v>6.0605387361313346E-3</v>
      </c>
      <c r="AN613" s="13">
        <f t="shared" si="869"/>
        <v>6.7240624787735584E-3</v>
      </c>
      <c r="AO613" s="13">
        <f t="shared" si="870"/>
        <v>3.7301152741506562E-3</v>
      </c>
      <c r="AP613" s="13">
        <f t="shared" si="871"/>
        <v>1.3794993728245698E-3</v>
      </c>
      <c r="AQ613" s="13">
        <f t="shared" si="872"/>
        <v>3.8263264934688197E-4</v>
      </c>
      <c r="AR613" s="13">
        <f t="shared" si="873"/>
        <v>9.1464730596963178E-4</v>
      </c>
      <c r="AS613" s="13">
        <f t="shared" si="874"/>
        <v>1.4812408570796434E-3</v>
      </c>
      <c r="AT613" s="13">
        <f t="shared" si="875"/>
        <v>1.1994101236410821E-3</v>
      </c>
      <c r="AU613" s="13">
        <f t="shared" si="876"/>
        <v>6.4746825285793251E-4</v>
      </c>
      <c r="AV613" s="13">
        <f t="shared" si="877"/>
        <v>2.6213831920120109E-4</v>
      </c>
      <c r="AW613" s="13">
        <f t="shared" si="878"/>
        <v>4.2376253746515613E-6</v>
      </c>
      <c r="AX613" s="13">
        <f t="shared" si="879"/>
        <v>1.6358067809818752E-3</v>
      </c>
      <c r="AY613" s="13">
        <f t="shared" si="880"/>
        <v>1.8148992156338925E-3</v>
      </c>
      <c r="AZ613" s="13">
        <f t="shared" si="881"/>
        <v>1.0067995808561863E-3</v>
      </c>
      <c r="BA613" s="13">
        <f t="shared" si="882"/>
        <v>3.7234221686818927E-4</v>
      </c>
      <c r="BB613" s="13">
        <f t="shared" si="883"/>
        <v>1.0327680585476021E-4</v>
      </c>
      <c r="BC613" s="13">
        <f t="shared" si="884"/>
        <v>2.2916764512550955E-5</v>
      </c>
      <c r="BD613" s="13">
        <f t="shared" si="885"/>
        <v>1.6913088365990095E-4</v>
      </c>
      <c r="BE613" s="13">
        <f t="shared" si="886"/>
        <v>2.739018345497068E-4</v>
      </c>
      <c r="BF613" s="13">
        <f t="shared" si="887"/>
        <v>2.2178745048288869E-4</v>
      </c>
      <c r="BG613" s="13">
        <f t="shared" si="888"/>
        <v>1.1972579707268079E-4</v>
      </c>
      <c r="BH613" s="13">
        <f t="shared" si="889"/>
        <v>4.8472985464729899E-5</v>
      </c>
      <c r="BI613" s="13">
        <f t="shared" si="890"/>
        <v>1.5700077191802157E-5</v>
      </c>
      <c r="BJ613" s="14">
        <f t="shared" si="891"/>
        <v>0.49075163885189177</v>
      </c>
      <c r="BK613" s="14">
        <f t="shared" si="892"/>
        <v>0.24888961428525522</v>
      </c>
      <c r="BL613" s="14">
        <f t="shared" si="893"/>
        <v>0.24572223170302732</v>
      </c>
      <c r="BM613" s="14">
        <f t="shared" si="894"/>
        <v>0.51185388085823469</v>
      </c>
      <c r="BN613" s="14">
        <f t="shared" si="895"/>
        <v>0.48655975772932242</v>
      </c>
    </row>
    <row r="614" spans="1:66" x14ac:dyDescent="0.25">
      <c r="A614" t="s">
        <v>21</v>
      </c>
      <c r="B614" t="s">
        <v>22</v>
      </c>
      <c r="C614" t="s">
        <v>264</v>
      </c>
      <c r="D614" t="s">
        <v>497</v>
      </c>
      <c r="E614" s="10">
        <f>VLOOKUP(A614,home!$A$2:$E$405,3,FALSE)</f>
        <v>1.3974</v>
      </c>
      <c r="F614" s="10">
        <f>VLOOKUP(B614,home!$B$2:$E$405,3,FALSE)</f>
        <v>1.2806</v>
      </c>
      <c r="G614" s="10">
        <f>VLOOKUP(C614,away!$B$2:$E$405,4,FALSE)</f>
        <v>1.2428999999999999</v>
      </c>
      <c r="H614" s="10">
        <f>VLOOKUP(A614,away!$A$2:$E$405,3,FALSE)</f>
        <v>1.3632</v>
      </c>
      <c r="I614" s="10">
        <f>VLOOKUP(C614,away!$B$2:$E$405,3,FALSE)</f>
        <v>0.69499999999999995</v>
      </c>
      <c r="J614" s="10">
        <f>VLOOKUP(B614,home!$B$2:$E$405,4,FALSE)</f>
        <v>1.3512999999999999</v>
      </c>
      <c r="K614" s="12">
        <f t="shared" si="840"/>
        <v>2.2241825258759995</v>
      </c>
      <c r="L614" s="12">
        <f t="shared" si="841"/>
        <v>1.2802540511999998</v>
      </c>
      <c r="M614" s="13">
        <f t="shared" si="842"/>
        <v>3.0063707155068155E-2</v>
      </c>
      <c r="N614" s="13">
        <f t="shared" si="843"/>
        <v>6.6867172117355836E-2</v>
      </c>
      <c r="O614" s="13">
        <f t="shared" si="844"/>
        <v>3.8489182879366424E-2</v>
      </c>
      <c r="P614" s="13">
        <f t="shared" si="845"/>
        <v>8.5606967995532482E-2</v>
      </c>
      <c r="Q614" s="13">
        <f t="shared" si="846"/>
        <v>7.4362397889082901E-2</v>
      </c>
      <c r="R614" s="13">
        <f t="shared" si="847"/>
        <v>2.4637966154343275E-2</v>
      </c>
      <c r="S614" s="13">
        <f t="shared" si="848"/>
        <v>6.0941860326701909E-2</v>
      </c>
      <c r="T614" s="13">
        <f t="shared" si="849"/>
        <v>9.5202761154444676E-2</v>
      </c>
      <c r="U614" s="13">
        <f t="shared" si="850"/>
        <v>5.4799333793614603E-2</v>
      </c>
      <c r="V614" s="13">
        <f t="shared" si="851"/>
        <v>1.9281454027190122E-2</v>
      </c>
      <c r="W614" s="13">
        <f t="shared" si="852"/>
        <v>5.5131848655712162E-2</v>
      </c>
      <c r="X614" s="13">
        <f t="shared" si="853"/>
        <v>7.0582772591620754E-2</v>
      </c>
      <c r="Y614" s="13">
        <f t="shared" si="854"/>
        <v>4.51819402776754E-2</v>
      </c>
      <c r="Z614" s="13">
        <f t="shared" si="855"/>
        <v>1.0514285327475484E-2</v>
      </c>
      <c r="AA614" s="13">
        <f t="shared" si="856"/>
        <v>2.338568969744538E-2</v>
      </c>
      <c r="AB614" s="13">
        <f t="shared" si="857"/>
        <v>2.6007021190308215E-2</v>
      </c>
      <c r="AC614" s="13">
        <f t="shared" si="858"/>
        <v>3.4315187937799196E-3</v>
      </c>
      <c r="AD614" s="13">
        <f t="shared" si="859"/>
        <v>3.0655823599818798E-2</v>
      </c>
      <c r="AE614" s="13">
        <f t="shared" si="860"/>
        <v>3.9247242356540576E-2</v>
      </c>
      <c r="AF614" s="13">
        <f t="shared" si="861"/>
        <v>2.5123220512694656E-2</v>
      </c>
      <c r="AG614" s="13">
        <f t="shared" si="862"/>
        <v>1.0721368280189422E-2</v>
      </c>
      <c r="AH614" s="13">
        <f t="shared" si="863"/>
        <v>3.3652390964933007E-3</v>
      </c>
      <c r="AI614" s="13">
        <f t="shared" si="864"/>
        <v>7.4849059938151353E-3</v>
      </c>
      <c r="AJ614" s="13">
        <f t="shared" si="865"/>
        <v>8.3238985596340818E-3</v>
      </c>
      <c r="AK614" s="13">
        <f t="shared" si="866"/>
        <v>6.171289907834175E-3</v>
      </c>
      <c r="AL614" s="13">
        <f t="shared" si="867"/>
        <v>3.9085255592727298E-4</v>
      </c>
      <c r="AM614" s="13">
        <f t="shared" si="868"/>
        <v>1.3636829433410816E-2</v>
      </c>
      <c r="AN614" s="13">
        <f t="shared" si="869"/>
        <v>1.7458606127647592E-2</v>
      </c>
      <c r="AO614" s="13">
        <f t="shared" si="870"/>
        <v>1.1175725611612989E-2</v>
      </c>
      <c r="AP614" s="13">
        <f t="shared" si="871"/>
        <v>4.7692559964557079E-3</v>
      </c>
      <c r="AQ614" s="13">
        <f t="shared" si="872"/>
        <v>1.5264648276680775E-3</v>
      </c>
      <c r="AR614" s="13">
        <f t="shared" si="873"/>
        <v>8.6167219730843463E-4</v>
      </c>
      <c r="AS614" s="13">
        <f t="shared" si="874"/>
        <v>1.9165162442865966E-3</v>
      </c>
      <c r="AT614" s="13">
        <f t="shared" si="875"/>
        <v>2.1313409705498742E-3</v>
      </c>
      <c r="AU614" s="13">
        <f t="shared" si="876"/>
        <v>1.5801637811268744E-3</v>
      </c>
      <c r="AV614" s="13">
        <f t="shared" si="877"/>
        <v>8.7864316750113538E-4</v>
      </c>
      <c r="AW614" s="13">
        <f t="shared" si="878"/>
        <v>3.0915554382983975E-5</v>
      </c>
      <c r="AX614" s="13">
        <f t="shared" si="879"/>
        <v>5.0551329556906398E-3</v>
      </c>
      <c r="AY614" s="13">
        <f t="shared" si="880"/>
        <v>6.4718544458775701E-3</v>
      </c>
      <c r="AZ614" s="13">
        <f t="shared" si="881"/>
        <v>4.1428089365557457E-3</v>
      </c>
      <c r="BA614" s="13">
        <f t="shared" si="882"/>
        <v>1.7679493081243518E-3</v>
      </c>
      <c r="BB614" s="13">
        <f t="shared" si="883"/>
        <v>5.6585606601060941E-4</v>
      </c>
      <c r="BC614" s="13">
        <f t="shared" si="884"/>
        <v>1.4488790418123537E-4</v>
      </c>
      <c r="BD614" s="13">
        <f t="shared" si="885"/>
        <v>1.838598869017547E-4</v>
      </c>
      <c r="BE614" s="13">
        <f t="shared" si="886"/>
        <v>4.0893794765642035E-4</v>
      </c>
      <c r="BF614" s="13">
        <f t="shared" si="887"/>
        <v>4.5477631867250234E-4</v>
      </c>
      <c r="BG614" s="13">
        <f t="shared" si="888"/>
        <v>3.3716851372453155E-4</v>
      </c>
      <c r="BH614" s="13">
        <f t="shared" si="889"/>
        <v>1.8748107912542131E-4</v>
      </c>
      <c r="BI614" s="13">
        <f t="shared" si="890"/>
        <v>8.3398428024627558E-5</v>
      </c>
      <c r="BJ614" s="14">
        <f t="shared" si="891"/>
        <v>0.57979191904837046</v>
      </c>
      <c r="BK614" s="14">
        <f t="shared" si="892"/>
        <v>0.20618821530007742</v>
      </c>
      <c r="BL614" s="14">
        <f t="shared" si="893"/>
        <v>0.20168848580773274</v>
      </c>
      <c r="BM614" s="14">
        <f t="shared" si="894"/>
        <v>0.67171457240141264</v>
      </c>
      <c r="BN614" s="14">
        <f t="shared" si="895"/>
        <v>0.32002739419074905</v>
      </c>
    </row>
    <row r="615" spans="1:66" x14ac:dyDescent="0.25">
      <c r="A615" t="s">
        <v>21</v>
      </c>
      <c r="B615" t="s">
        <v>268</v>
      </c>
      <c r="C615" t="s">
        <v>270</v>
      </c>
      <c r="D615" t="s">
        <v>497</v>
      </c>
      <c r="E615" s="10">
        <f>VLOOKUP(A615,home!$A$2:$E$405,3,FALSE)</f>
        <v>1.3974</v>
      </c>
      <c r="F615" s="10">
        <f>VLOOKUP(B615,home!$B$2:$E$405,3,FALSE)</f>
        <v>0.94159999999999999</v>
      </c>
      <c r="G615" s="10">
        <f>VLOOKUP(C615,away!$B$2:$E$405,4,FALSE)</f>
        <v>1.0923</v>
      </c>
      <c r="H615" s="10">
        <f>VLOOKUP(A615,away!$A$2:$E$405,3,FALSE)</f>
        <v>1.3632</v>
      </c>
      <c r="I615" s="10">
        <f>VLOOKUP(C615,away!$B$2:$E$405,3,FALSE)</f>
        <v>1.081</v>
      </c>
      <c r="J615" s="10">
        <f>VLOOKUP(B615,home!$B$2:$E$405,4,FALSE)</f>
        <v>1.1583000000000001</v>
      </c>
      <c r="K615" s="12">
        <f t="shared" si="840"/>
        <v>1.4372394268319999</v>
      </c>
      <c r="L615" s="12">
        <f t="shared" si="841"/>
        <v>1.7068931193600001</v>
      </c>
      <c r="M615" s="13">
        <f t="shared" si="842"/>
        <v>4.3104298822196165E-2</v>
      </c>
      <c r="N615" s="13">
        <f t="shared" si="843"/>
        <v>6.1951197733208466E-2</v>
      </c>
      <c r="O615" s="13">
        <f t="shared" si="844"/>
        <v>7.3574431074443974E-2</v>
      </c>
      <c r="P615" s="13">
        <f t="shared" si="845"/>
        <v>0.10574407314692436</v>
      </c>
      <c r="Q615" s="13">
        <f t="shared" si="846"/>
        <v>4.4519351960816217E-2</v>
      </c>
      <c r="R615" s="13">
        <f t="shared" si="847"/>
        <v>6.2791845080897524E-2</v>
      </c>
      <c r="S615" s="13">
        <f t="shared" si="848"/>
        <v>6.4853212505710245E-2</v>
      </c>
      <c r="T615" s="13">
        <f t="shared" si="849"/>
        <v>7.5989775540283314E-2</v>
      </c>
      <c r="U615" s="13">
        <f t="shared" si="850"/>
        <v>9.0246915433792901E-2</v>
      </c>
      <c r="V615" s="13">
        <f t="shared" si="851"/>
        <v>1.7677646067288593E-2</v>
      </c>
      <c r="W615" s="13">
        <f t="shared" si="852"/>
        <v>2.1328322631698531E-2</v>
      </c>
      <c r="X615" s="13">
        <f t="shared" si="853"/>
        <v>3.6405167147536388E-2</v>
      </c>
      <c r="Y615" s="13">
        <f t="shared" si="854"/>
        <v>3.10698646566403E-2</v>
      </c>
      <c r="Z615" s="13">
        <f t="shared" si="855"/>
        <v>3.5726322773501018E-2</v>
      </c>
      <c r="AA615" s="13">
        <f t="shared" si="856"/>
        <v>5.1347279665801632E-2</v>
      </c>
      <c r="AB615" s="13">
        <f t="shared" si="857"/>
        <v>3.6899167398129575E-2</v>
      </c>
      <c r="AC615" s="13">
        <f t="shared" si="858"/>
        <v>2.7104406490226678E-3</v>
      </c>
      <c r="AD615" s="13">
        <f t="shared" si="859"/>
        <v>7.6634765486175939E-3</v>
      </c>
      <c r="AE615" s="13">
        <f t="shared" si="860"/>
        <v>1.3080735391212092E-2</v>
      </c>
      <c r="AF615" s="13">
        <f t="shared" si="861"/>
        <v>1.1163708617714383E-2</v>
      </c>
      <c r="AG615" s="13">
        <f t="shared" si="862"/>
        <v>6.3517524753722056E-3</v>
      </c>
      <c r="AH615" s="13">
        <f t="shared" si="863"/>
        <v>1.5245253630530848E-2</v>
      </c>
      <c r="AI615" s="13">
        <f t="shared" si="864"/>
        <v>2.1911079589852625E-2</v>
      </c>
      <c r="AJ615" s="13">
        <f t="shared" si="865"/>
        <v>1.5745733735495059E-2</v>
      </c>
      <c r="AK615" s="13">
        <f t="shared" si="866"/>
        <v>7.5434631096840702E-3</v>
      </c>
      <c r="AL615" s="13">
        <f t="shared" si="867"/>
        <v>2.6597164745253765E-4</v>
      </c>
      <c r="AM615" s="13">
        <f t="shared" si="868"/>
        <v>2.2028501284551243E-3</v>
      </c>
      <c r="AN615" s="13">
        <f t="shared" si="869"/>
        <v>3.7600297272413442E-3</v>
      </c>
      <c r="AO615" s="13">
        <f t="shared" si="870"/>
        <v>3.2089844350086552E-3</v>
      </c>
      <c r="AP615" s="13">
        <f t="shared" si="871"/>
        <v>1.8257978174165371E-3</v>
      </c>
      <c r="AQ615" s="13">
        <f t="shared" si="872"/>
        <v>7.7911043297269856E-4</v>
      </c>
      <c r="AR615" s="13">
        <f t="shared" si="873"/>
        <v>5.204403704970227E-3</v>
      </c>
      <c r="AS615" s="13">
        <f t="shared" si="874"/>
        <v>7.4799741979337461E-3</v>
      </c>
      <c r="AT615" s="13">
        <f t="shared" si="875"/>
        <v>5.3752569144782233E-3</v>
      </c>
      <c r="AU615" s="13">
        <f t="shared" si="876"/>
        <v>2.5751770556131427E-3</v>
      </c>
      <c r="AV615" s="13">
        <f t="shared" si="877"/>
        <v>9.2528649885008786E-4</v>
      </c>
      <c r="AW615" s="13">
        <f t="shared" si="878"/>
        <v>1.8124594241132011E-5</v>
      </c>
      <c r="AX615" s="13">
        <f t="shared" si="879"/>
        <v>5.2767050933627351E-4</v>
      </c>
      <c r="AY615" s="13">
        <f t="shared" si="880"/>
        <v>9.0067716167527181E-4</v>
      </c>
      <c r="AZ615" s="13">
        <f t="shared" si="881"/>
        <v>7.6867982501410822E-4</v>
      </c>
      <c r="BA615" s="13">
        <f t="shared" si="882"/>
        <v>4.3735143476914337E-4</v>
      </c>
      <c r="BB615" s="13">
        <f t="shared" si="883"/>
        <v>1.8662803868741876E-4</v>
      </c>
      <c r="BC615" s="13">
        <f t="shared" si="884"/>
        <v>6.3710823023041332E-5</v>
      </c>
      <c r="BD615" s="13">
        <f t="shared" si="885"/>
        <v>1.4805601457308975E-3</v>
      </c>
      <c r="BE615" s="13">
        <f t="shared" si="886"/>
        <v>2.1279194152405774E-3</v>
      </c>
      <c r="BF615" s="13">
        <f t="shared" si="887"/>
        <v>1.529164840352526E-3</v>
      </c>
      <c r="BG615" s="13">
        <f t="shared" si="888"/>
        <v>7.3259199955997059E-4</v>
      </c>
      <c r="BH615" s="13">
        <f t="shared" si="889"/>
        <v>2.6322752638732028E-4</v>
      </c>
      <c r="BI615" s="13">
        <f t="shared" si="890"/>
        <v>7.5664195830263463E-5</v>
      </c>
      <c r="BJ615" s="14">
        <f t="shared" si="891"/>
        <v>0.32418484303669903</v>
      </c>
      <c r="BK615" s="14">
        <f t="shared" si="892"/>
        <v>0.23525632000026983</v>
      </c>
      <c r="BL615" s="14">
        <f t="shared" si="893"/>
        <v>0.40307439521357524</v>
      </c>
      <c r="BM615" s="14">
        <f t="shared" si="894"/>
        <v>0.60567413063812447</v>
      </c>
      <c r="BN615" s="14">
        <f t="shared" si="895"/>
        <v>0.39168519781848676</v>
      </c>
    </row>
    <row r="616" spans="1:66" x14ac:dyDescent="0.25">
      <c r="A616" t="s">
        <v>21</v>
      </c>
      <c r="B616" t="s">
        <v>151</v>
      </c>
      <c r="C616" t="s">
        <v>274</v>
      </c>
      <c r="D616" t="s">
        <v>497</v>
      </c>
      <c r="E616" s="10">
        <f>VLOOKUP(A616,home!$A$2:$E$405,3,FALSE)</f>
        <v>1.3974</v>
      </c>
      <c r="F616" s="10">
        <f>VLOOKUP(B616,home!$B$2:$E$405,3,FALSE)</f>
        <v>0.8286</v>
      </c>
      <c r="G616" s="10">
        <f>VLOOKUP(C616,away!$B$2:$E$405,4,FALSE)</f>
        <v>0.75329999999999997</v>
      </c>
      <c r="H616" s="10">
        <f>VLOOKUP(A616,away!$A$2:$E$405,3,FALSE)</f>
        <v>1.3632</v>
      </c>
      <c r="I616" s="10">
        <f>VLOOKUP(C616,away!$B$2:$E$405,3,FALSE)</f>
        <v>1.5057</v>
      </c>
      <c r="J616" s="10">
        <f>VLOOKUP(B616,home!$B$2:$E$405,4,FALSE)</f>
        <v>1.5057</v>
      </c>
      <c r="K616" s="12">
        <f t="shared" si="840"/>
        <v>0.87223525261199997</v>
      </c>
      <c r="L616" s="12">
        <f t="shared" si="841"/>
        <v>3.0905550103680004</v>
      </c>
      <c r="M616" s="13">
        <f t="shared" si="842"/>
        <v>1.9009997329129384E-2</v>
      </c>
      <c r="N616" s="13">
        <f t="shared" si="843"/>
        <v>1.6581189822526612E-2</v>
      </c>
      <c r="O616" s="13">
        <f t="shared" si="844"/>
        <v>5.8751442492623124E-2</v>
      </c>
      <c r="P616" s="13">
        <f t="shared" si="845"/>
        <v>5.1245079283872522E-2</v>
      </c>
      <c r="Q616" s="13">
        <f t="shared" si="846"/>
        <v>7.2313491467295111E-3</v>
      </c>
      <c r="R616" s="13">
        <f t="shared" si="847"/>
        <v>9.0787282480961962E-2</v>
      </c>
      <c r="S616" s="13">
        <f t="shared" si="848"/>
        <v>3.4535225141594607E-2</v>
      </c>
      <c r="T616" s="13">
        <f t="shared" si="849"/>
        <v>2.2348882337145257E-2</v>
      </c>
      <c r="U616" s="13">
        <f t="shared" si="850"/>
        <v>7.9187868268738859E-2</v>
      </c>
      <c r="V616" s="13">
        <f t="shared" si="851"/>
        <v>1.0344032959936675E-2</v>
      </c>
      <c r="W616" s="13">
        <f t="shared" si="852"/>
        <v>2.1024792165743955E-3</v>
      </c>
      <c r="X616" s="13">
        <f t="shared" si="853"/>
        <v>6.4978276769785855E-3</v>
      </c>
      <c r="Y616" s="13">
        <f t="shared" si="854"/>
        <v>1.0040946941797021E-2</v>
      </c>
      <c r="Z616" s="13">
        <f t="shared" si="855"/>
        <v>9.3527696916410635E-2</v>
      </c>
      <c r="AA616" s="13">
        <f t="shared" si="856"/>
        <v>8.1578154346103993E-2</v>
      </c>
      <c r="AB616" s="13">
        <f t="shared" si="857"/>
        <v>3.557767103184737E-2</v>
      </c>
      <c r="AC616" s="13">
        <f t="shared" si="858"/>
        <v>1.7427698041239744E-3</v>
      </c>
      <c r="AD616" s="13">
        <f t="shared" si="859"/>
        <v>4.5846412264506186E-4</v>
      </c>
      <c r="AE616" s="13">
        <f t="shared" si="860"/>
        <v>1.4169085913146653E-3</v>
      </c>
      <c r="AF616" s="13">
        <f t="shared" si="861"/>
        <v>2.1895169730605031E-3</v>
      </c>
      <c r="AG616" s="13">
        <f t="shared" si="862"/>
        <v>2.2556075504593051E-3</v>
      </c>
      <c r="AH616" s="13">
        <f t="shared" si="863"/>
        <v>7.2263123078298172E-2</v>
      </c>
      <c r="AI616" s="13">
        <f t="shared" si="864"/>
        <v>6.3030443412731452E-2</v>
      </c>
      <c r="AJ616" s="13">
        <f t="shared" si="865"/>
        <v>2.7488687366175091E-2</v>
      </c>
      <c r="AK616" s="13">
        <f t="shared" si="866"/>
        <v>7.9922007229360076E-3</v>
      </c>
      <c r="AL616" s="13">
        <f t="shared" si="867"/>
        <v>1.8791875714579536E-4</v>
      </c>
      <c r="AM616" s="13">
        <f t="shared" si="868"/>
        <v>7.9977713965770914E-5</v>
      </c>
      <c r="AN616" s="13">
        <f t="shared" si="869"/>
        <v>2.4717552461469211E-4</v>
      </c>
      <c r="AO616" s="13">
        <f t="shared" si="870"/>
        <v>3.8195477801913799E-4</v>
      </c>
      <c r="AP616" s="13">
        <f t="shared" si="871"/>
        <v>3.934840843136813E-4</v>
      </c>
      <c r="AQ616" s="13">
        <f t="shared" si="872"/>
        <v>3.0402105206892813E-4</v>
      </c>
      <c r="AR616" s="13">
        <f t="shared" si="873"/>
        <v>4.4666631418894792E-2</v>
      </c>
      <c r="AS616" s="13">
        <f t="shared" si="874"/>
        <v>3.895981053898679E-2</v>
      </c>
      <c r="AT616" s="13">
        <f t="shared" si="875"/>
        <v>1.6991060093594402E-2</v>
      </c>
      <c r="AU616" s="13">
        <f t="shared" si="876"/>
        <v>4.9400671976273279E-3</v>
      </c>
      <c r="AV616" s="13">
        <f t="shared" si="877"/>
        <v>1.0772251900106817E-3</v>
      </c>
      <c r="AW616" s="13">
        <f t="shared" si="878"/>
        <v>1.4071414112233936E-5</v>
      </c>
      <c r="AX616" s="13">
        <f t="shared" si="879"/>
        <v>1.1626563590710742E-5</v>
      </c>
      <c r="AY616" s="13">
        <f t="shared" si="880"/>
        <v>3.593253435863325E-5</v>
      </c>
      <c r="AZ616" s="13">
        <f t="shared" si="881"/>
        <v>5.5525737048647186E-5</v>
      </c>
      <c r="BA616" s="13">
        <f t="shared" si="882"/>
        <v>5.7201781613357536E-5</v>
      </c>
      <c r="BB616" s="13">
        <f t="shared" si="883"/>
        <v>4.4196313191784574E-5</v>
      </c>
      <c r="BC616" s="13">
        <f t="shared" si="884"/>
        <v>2.7318227434932644E-5</v>
      </c>
      <c r="BD616" s="13">
        <f t="shared" si="885"/>
        <v>2.3007446921320999E-2</v>
      </c>
      <c r="BE616" s="13">
        <f t="shared" si="886"/>
        <v>2.0067906277375602E-2</v>
      </c>
      <c r="BF616" s="13">
        <f t="shared" si="887"/>
        <v>8.7519676506203226E-3</v>
      </c>
      <c r="BG616" s="13">
        <f t="shared" si="888"/>
        <v>2.5445915715302898E-3</v>
      </c>
      <c r="BH616" s="13">
        <f t="shared" si="889"/>
        <v>5.5487061804702215E-4</v>
      </c>
      <c r="BI616" s="13">
        <f t="shared" si="890"/>
        <v>9.6795542739844194E-5</v>
      </c>
      <c r="BJ616" s="14">
        <f t="shared" si="891"/>
        <v>7.2761586689451235E-2</v>
      </c>
      <c r="BK616" s="14">
        <f t="shared" si="892"/>
        <v>0.11710095581016158</v>
      </c>
      <c r="BL616" s="14">
        <f t="shared" si="893"/>
        <v>0.67831524622116424</v>
      </c>
      <c r="BM616" s="14">
        <f t="shared" si="894"/>
        <v>0.71807728396109816</v>
      </c>
      <c r="BN616" s="14">
        <f t="shared" si="895"/>
        <v>0.24360634055584313</v>
      </c>
    </row>
    <row r="617" spans="1:66" x14ac:dyDescent="0.25">
      <c r="A617" t="s">
        <v>21</v>
      </c>
      <c r="B617" t="s">
        <v>153</v>
      </c>
      <c r="C617" t="s">
        <v>273</v>
      </c>
      <c r="D617" t="s">
        <v>497</v>
      </c>
      <c r="E617" s="10">
        <f>VLOOKUP(A617,home!$A$2:$E$405,3,FALSE)</f>
        <v>1.3974</v>
      </c>
      <c r="F617" s="10">
        <f>VLOOKUP(B617,home!$B$2:$E$405,3,FALSE)</f>
        <v>1.6572</v>
      </c>
      <c r="G617" s="10">
        <f>VLOOKUP(C617,away!$B$2:$E$405,4,FALSE)</f>
        <v>1.0923</v>
      </c>
      <c r="H617" s="10">
        <f>VLOOKUP(A617,away!$A$2:$E$405,3,FALSE)</f>
        <v>1.3632</v>
      </c>
      <c r="I617" s="10">
        <f>VLOOKUP(C617,away!$B$2:$E$405,3,FALSE)</f>
        <v>1.0038</v>
      </c>
      <c r="J617" s="10">
        <f>VLOOKUP(B617,home!$B$2:$E$405,4,FALSE)</f>
        <v>0.54049999999999998</v>
      </c>
      <c r="K617" s="12">
        <f t="shared" si="840"/>
        <v>2.5295169691439998</v>
      </c>
      <c r="L617" s="12">
        <f t="shared" si="841"/>
        <v>0.73960947647999997</v>
      </c>
      <c r="M617" s="13">
        <f t="shared" si="842"/>
        <v>3.8039642261385398E-2</v>
      </c>
      <c r="N617" s="13">
        <f t="shared" si="843"/>
        <v>9.6221920600341598E-2</v>
      </c>
      <c r="O617" s="13">
        <f t="shared" si="844"/>
        <v>2.8134479898429734E-2</v>
      </c>
      <c r="P617" s="13">
        <f t="shared" si="845"/>
        <v>7.1166644321118772E-2</v>
      </c>
      <c r="Q617" s="13">
        <f t="shared" si="846"/>
        <v>0.12169749048109535</v>
      </c>
      <c r="R617" s="13">
        <f t="shared" si="847"/>
        <v>1.0404263974357349E-2</v>
      </c>
      <c r="S617" s="13">
        <f t="shared" si="848"/>
        <v>3.3285613131737238E-2</v>
      </c>
      <c r="T617" s="13">
        <f t="shared" si="849"/>
        <v>9.0008617223652707E-2</v>
      </c>
      <c r="U617" s="13">
        <f t="shared" si="850"/>
        <v>2.6317762274590508E-2</v>
      </c>
      <c r="V617" s="13">
        <f t="shared" si="851"/>
        <v>6.9191718309709362E-3</v>
      </c>
      <c r="W617" s="13">
        <f t="shared" si="852"/>
        <v>0.10261195575805704</v>
      </c>
      <c r="X617" s="13">
        <f t="shared" si="853"/>
        <v>7.5892774878805483E-2</v>
      </c>
      <c r="Y617" s="13">
        <f t="shared" si="854"/>
        <v>2.8065507748363906E-2</v>
      </c>
      <c r="Z617" s="13">
        <f t="shared" si="855"/>
        <v>2.5650307437447206E-3</v>
      </c>
      <c r="AA617" s="13">
        <f t="shared" si="856"/>
        <v>6.4882887926783258E-3</v>
      </c>
      <c r="AB617" s="13">
        <f t="shared" si="857"/>
        <v>8.2061183008933312E-3</v>
      </c>
      <c r="AC617" s="13">
        <f t="shared" si="858"/>
        <v>8.0904783046433545E-4</v>
      </c>
      <c r="AD617" s="13">
        <f t="shared" si="859"/>
        <v>6.4889670831764668E-2</v>
      </c>
      <c r="AE617" s="13">
        <f t="shared" si="860"/>
        <v>4.7993015472840982E-2</v>
      </c>
      <c r="AF617" s="13">
        <f t="shared" si="861"/>
        <v>1.7748044524282226E-2</v>
      </c>
      <c r="AG617" s="13">
        <f t="shared" si="862"/>
        <v>4.375540639716036E-3</v>
      </c>
      <c r="AH617" s="13">
        <f t="shared" si="863"/>
        <v>4.7428026138403447E-4</v>
      </c>
      <c r="AI617" s="13">
        <f t="shared" si="864"/>
        <v>1.199699969300967E-3</v>
      </c>
      <c r="AJ617" s="13">
        <f t="shared" si="865"/>
        <v>1.5173307151141659E-3</v>
      </c>
      <c r="AK617" s="13">
        <f t="shared" si="866"/>
        <v>1.2793712638948943E-3</v>
      </c>
      <c r="AL617" s="13">
        <f t="shared" si="867"/>
        <v>6.0544438135135318E-5</v>
      </c>
      <c r="AM617" s="13">
        <f t="shared" si="868"/>
        <v>3.2827904698223428E-2</v>
      </c>
      <c r="AN617" s="13">
        <f t="shared" si="869"/>
        <v>2.4279829407788361E-2</v>
      </c>
      <c r="AO617" s="13">
        <f t="shared" si="870"/>
        <v>8.9787959586590284E-3</v>
      </c>
      <c r="AP617" s="13">
        <f t="shared" si="871"/>
        <v>2.2136008594681811E-3</v>
      </c>
      <c r="AQ617" s="13">
        <f t="shared" si="872"/>
        <v>4.0930004320173486E-4</v>
      </c>
      <c r="AR617" s="13">
        <f t="shared" si="873"/>
        <v>7.0156435165408682E-5</v>
      </c>
      <c r="AS617" s="13">
        <f t="shared" si="874"/>
        <v>1.7746189324555211E-4</v>
      </c>
      <c r="AT617" s="13">
        <f t="shared" si="875"/>
        <v>2.244464351705225E-4</v>
      </c>
      <c r="AU617" s="13">
        <f t="shared" si="876"/>
        <v>1.8924702214257179E-4</v>
      </c>
      <c r="AV617" s="13">
        <f t="shared" si="877"/>
        <v>1.1967588846740142E-4</v>
      </c>
      <c r="AW617" s="13">
        <f t="shared" si="878"/>
        <v>3.1463846648145424E-6</v>
      </c>
      <c r="AX617" s="13">
        <f t="shared" si="879"/>
        <v>1.3839790332599697E-2</v>
      </c>
      <c r="AY617" s="13">
        <f t="shared" si="880"/>
        <v>1.0236040082487026E-2</v>
      </c>
      <c r="AZ617" s="13">
        <f t="shared" si="881"/>
        <v>3.7853361233182621E-3</v>
      </c>
      <c r="BA617" s="13">
        <f t="shared" si="882"/>
        <v>9.3322348948941748E-4</v>
      </c>
      <c r="BB617" s="13">
        <f t="shared" si="883"/>
        <v>1.7255523412502673E-4</v>
      </c>
      <c r="BC617" s="13">
        <f t="shared" si="884"/>
        <v>2.5524697275018975E-5</v>
      </c>
      <c r="BD617" s="13">
        <f t="shared" si="885"/>
        <v>8.6480607140651562E-6</v>
      </c>
      <c r="BE617" s="13">
        <f t="shared" si="886"/>
        <v>2.1875416326415393E-5</v>
      </c>
      <c r="BF617" s="13">
        <f t="shared" si="887"/>
        <v>2.7667118402378716E-5</v>
      </c>
      <c r="BG617" s="13">
        <f t="shared" si="888"/>
        <v>2.3328148495377732E-5</v>
      </c>
      <c r="BH617" s="13">
        <f t="shared" si="889"/>
        <v>1.4752236869442262E-5</v>
      </c>
      <c r="BI617" s="13">
        <f t="shared" si="890"/>
        <v>7.4632066988171915E-6</v>
      </c>
      <c r="BJ617" s="14">
        <f t="shared" si="891"/>
        <v>0.74720643908555517</v>
      </c>
      <c r="BK617" s="14">
        <f t="shared" si="892"/>
        <v>0.16051670389629885</v>
      </c>
      <c r="BL617" s="14">
        <f t="shared" si="893"/>
        <v>8.4906317312341259E-2</v>
      </c>
      <c r="BM617" s="14">
        <f t="shared" si="894"/>
        <v>0.61929715580338962</v>
      </c>
      <c r="BN617" s="14">
        <f t="shared" si="895"/>
        <v>0.36566444153672817</v>
      </c>
    </row>
    <row r="618" spans="1:66" x14ac:dyDescent="0.25">
      <c r="A618" t="s">
        <v>175</v>
      </c>
      <c r="B618" t="s">
        <v>284</v>
      </c>
      <c r="C618" t="s">
        <v>282</v>
      </c>
      <c r="D618" t="s">
        <v>497</v>
      </c>
      <c r="E618" s="10">
        <f>VLOOKUP(A618,home!$A$2:$E$405,3,FALSE)</f>
        <v>1.1583000000000001</v>
      </c>
      <c r="F618" s="10">
        <f>VLOOKUP(B618,home!$B$2:$E$405,3,FALSE)</f>
        <v>1.2949999999999999</v>
      </c>
      <c r="G618" s="10">
        <f>VLOOKUP(C618,away!$B$2:$E$405,4,FALSE)</f>
        <v>0.67149999999999999</v>
      </c>
      <c r="H618" s="10">
        <f>VLOOKUP(A618,away!$A$2:$E$405,3,FALSE)</f>
        <v>1.0458000000000001</v>
      </c>
      <c r="I618" s="10">
        <f>VLOOKUP(C618,away!$B$2:$E$405,3,FALSE)</f>
        <v>1.1155999999999999</v>
      </c>
      <c r="J618" s="10">
        <f>VLOOKUP(B618,home!$B$2:$E$405,4,FALSE)</f>
        <v>1.2748999999999999</v>
      </c>
      <c r="K618" s="12">
        <f t="shared" si="840"/>
        <v>1.0072489927499999</v>
      </c>
      <c r="L618" s="12">
        <f t="shared" si="841"/>
        <v>1.4874187925519999</v>
      </c>
      <c r="M618" s="13">
        <f t="shared" si="842"/>
        <v>8.2523862478361007E-2</v>
      </c>
      <c r="N618" s="13">
        <f t="shared" si="843"/>
        <v>8.3122077359168642E-2</v>
      </c>
      <c r="O618" s="13">
        <f t="shared" si="844"/>
        <v>0.12274754388429103</v>
      </c>
      <c r="P618" s="13">
        <f t="shared" si="845"/>
        <v>0.12363733993998854</v>
      </c>
      <c r="Q618" s="13">
        <f t="shared" si="846"/>
        <v>4.1862314347655083E-2</v>
      </c>
      <c r="R618" s="13">
        <f t="shared" si="847"/>
        <v>9.1288501756547916E-2</v>
      </c>
      <c r="S618" s="13">
        <f t="shared" si="848"/>
        <v>4.6308399075008624E-2</v>
      </c>
      <c r="T618" s="13">
        <f t="shared" si="849"/>
        <v>6.2266793060421391E-2</v>
      </c>
      <c r="U618" s="13">
        <f t="shared" si="850"/>
        <v>9.1950251443939479E-2</v>
      </c>
      <c r="V618" s="13">
        <f t="shared" si="851"/>
        <v>7.708810392758004E-3</v>
      </c>
      <c r="W618" s="13">
        <f t="shared" si="852"/>
        <v>1.4055257986953154E-2</v>
      </c>
      <c r="X618" s="13">
        <f t="shared" si="853"/>
        <v>2.0906054863960716E-2</v>
      </c>
      <c r="Y618" s="13">
        <f t="shared" si="854"/>
        <v>1.5548029441389159E-2</v>
      </c>
      <c r="Z618" s="13">
        <f t="shared" si="855"/>
        <v>4.5261411018868547E-2</v>
      </c>
      <c r="AA618" s="13">
        <f t="shared" si="856"/>
        <v>4.5589510659199091E-2</v>
      </c>
      <c r="AB618" s="13">
        <f t="shared" si="857"/>
        <v>2.2959994345721827E-2</v>
      </c>
      <c r="AC618" s="13">
        <f t="shared" si="858"/>
        <v>7.2183425378345419E-4</v>
      </c>
      <c r="AD618" s="13">
        <f t="shared" si="859"/>
        <v>3.539286112549988E-3</v>
      </c>
      <c r="AE618" s="13">
        <f t="shared" si="860"/>
        <v>5.2644006760251653E-3</v>
      </c>
      <c r="AF618" s="13">
        <f t="shared" si="861"/>
        <v>3.9151842485216429E-3</v>
      </c>
      <c r="AG618" s="13">
        <f t="shared" si="862"/>
        <v>1.9411728758515572E-3</v>
      </c>
      <c r="AH618" s="13">
        <f t="shared" si="863"/>
        <v>1.683066833172131E-2</v>
      </c>
      <c r="AI618" s="13">
        <f t="shared" si="864"/>
        <v>1.695267372443561E-2</v>
      </c>
      <c r="AJ618" s="13">
        <f t="shared" si="865"/>
        <v>8.5377817666785778E-3</v>
      </c>
      <c r="AK618" s="13">
        <f t="shared" si="866"/>
        <v>2.8665573616021051E-3</v>
      </c>
      <c r="AL618" s="13">
        <f t="shared" si="867"/>
        <v>4.3258114361166463E-5</v>
      </c>
      <c r="AM618" s="13">
        <f t="shared" si="868"/>
        <v>7.1298847438400789E-4</v>
      </c>
      <c r="AN618" s="13">
        <f t="shared" si="869"/>
        <v>1.0605124556717536E-3</v>
      </c>
      <c r="AO618" s="13">
        <f t="shared" si="870"/>
        <v>7.887130781508182E-4</v>
      </c>
      <c r="AP618" s="13">
        <f t="shared" si="871"/>
        <v>3.9104888479102041E-4</v>
      </c>
      <c r="AQ618" s="13">
        <f t="shared" si="872"/>
        <v>1.4541336501116645E-4</v>
      </c>
      <c r="AR618" s="13">
        <f t="shared" si="873"/>
        <v>5.0068504735624169E-3</v>
      </c>
      <c r="AS618" s="13">
        <f t="shared" si="874"/>
        <v>5.043145096345604E-3</v>
      </c>
      <c r="AT618" s="13">
        <f t="shared" si="875"/>
        <v>2.5398514092931047E-3</v>
      </c>
      <c r="AU618" s="13">
        <f t="shared" si="876"/>
        <v>8.5275425791504951E-4</v>
      </c>
      <c r="AV618" s="13">
        <f t="shared" si="877"/>
        <v>2.1473396683705174E-4</v>
      </c>
      <c r="AW618" s="13">
        <f t="shared" si="878"/>
        <v>1.8002598244561102E-6</v>
      </c>
      <c r="AX618" s="13">
        <f t="shared" si="879"/>
        <v>1.1969282044427515E-4</v>
      </c>
      <c r="AY618" s="13">
        <f t="shared" si="880"/>
        <v>1.7803335046236707E-4</v>
      </c>
      <c r="AZ618" s="13">
        <f t="shared" si="881"/>
        <v>1.3240507558936058E-4</v>
      </c>
      <c r="BA618" s="13">
        <f t="shared" si="882"/>
        <v>6.5647265886960998E-5</v>
      </c>
      <c r="BB618" s="13">
        <f t="shared" si="883"/>
        <v>2.4411244239980908E-5</v>
      </c>
      <c r="BC618" s="13">
        <f t="shared" si="884"/>
        <v>7.2619486864248689E-6</v>
      </c>
      <c r="BD618" s="13">
        <f t="shared" si="885"/>
        <v>1.2412139143124367E-3</v>
      </c>
      <c r="BE618" s="13">
        <f t="shared" si="886"/>
        <v>1.2502114649784863E-3</v>
      </c>
      <c r="BF618" s="13">
        <f t="shared" si="887"/>
        <v>6.2963711941204097E-4</v>
      </c>
      <c r="BG618" s="13">
        <f t="shared" si="888"/>
        <v>2.1140045144192994E-4</v>
      </c>
      <c r="BH618" s="13">
        <f t="shared" si="889"/>
        <v>5.323322294544479E-5</v>
      </c>
      <c r="BI618" s="13">
        <f t="shared" si="890"/>
        <v>1.0723822038527093E-5</v>
      </c>
      <c r="BJ618" s="14">
        <f t="shared" si="891"/>
        <v>0.25604669893581461</v>
      </c>
      <c r="BK618" s="14">
        <f t="shared" si="892"/>
        <v>0.26112153760472318</v>
      </c>
      <c r="BL618" s="14">
        <f t="shared" si="893"/>
        <v>0.43677723847321903</v>
      </c>
      <c r="BM618" s="14">
        <f t="shared" si="894"/>
        <v>0.45384901317597526</v>
      </c>
      <c r="BN618" s="14">
        <f t="shared" si="895"/>
        <v>0.54518163976601219</v>
      </c>
    </row>
    <row r="619" spans="1:66" x14ac:dyDescent="0.25">
      <c r="A619" t="s">
        <v>175</v>
      </c>
      <c r="B619" t="s">
        <v>283</v>
      </c>
      <c r="C619" t="s">
        <v>276</v>
      </c>
      <c r="D619" t="s">
        <v>497</v>
      </c>
      <c r="E619" s="10">
        <f>VLOOKUP(A619,home!$A$2:$E$405,3,FALSE)</f>
        <v>1.1583000000000001</v>
      </c>
      <c r="F619" s="10">
        <f>VLOOKUP(B619,home!$B$2:$E$405,3,FALSE)</f>
        <v>0.70150000000000001</v>
      </c>
      <c r="G619" s="10">
        <f>VLOOKUP(C619,away!$B$2:$E$405,4,FALSE)</f>
        <v>0.71940000000000004</v>
      </c>
      <c r="H619" s="10">
        <f>VLOOKUP(A619,away!$A$2:$E$405,3,FALSE)</f>
        <v>1.0458000000000001</v>
      </c>
      <c r="I619" s="10">
        <f>VLOOKUP(C619,away!$B$2:$E$405,3,FALSE)</f>
        <v>2.0718000000000001</v>
      </c>
      <c r="J619" s="10">
        <f>VLOOKUP(B619,home!$B$2:$E$405,4,FALSE)</f>
        <v>1.2549999999999999</v>
      </c>
      <c r="K619" s="12">
        <f t="shared" si="840"/>
        <v>0.58454663553000008</v>
      </c>
      <c r="L619" s="12">
        <f t="shared" si="841"/>
        <v>2.7191939922000001</v>
      </c>
      <c r="M619" s="13">
        <f t="shared" si="842"/>
        <v>3.6745458921139791E-2</v>
      </c>
      <c r="N619" s="13">
        <f t="shared" si="843"/>
        <v>2.1479434383358087E-2</v>
      </c>
      <c r="O619" s="13">
        <f t="shared" si="844"/>
        <v>9.9918031138995222E-2</v>
      </c>
      <c r="P619" s="13">
        <f t="shared" si="845"/>
        <v>5.8406748931081429E-2</v>
      </c>
      <c r="Q619" s="13">
        <f t="shared" si="846"/>
        <v>6.277865550939685E-3</v>
      </c>
      <c r="R619" s="13">
        <f t="shared" si="847"/>
        <v>0.1358482549928042</v>
      </c>
      <c r="S619" s="13">
        <f t="shared" si="848"/>
        <v>2.320931906184346E-2</v>
      </c>
      <c r="T619" s="13">
        <f t="shared" si="849"/>
        <v>1.7070734289954537E-2</v>
      </c>
      <c r="U619" s="13">
        <f t="shared" si="850"/>
        <v>7.9409640398665216E-2</v>
      </c>
      <c r="V619" s="13">
        <f t="shared" si="851"/>
        <v>4.0990125374424412E-3</v>
      </c>
      <c r="W619" s="13">
        <f t="shared" si="852"/>
        <v>1.2232350620371612E-3</v>
      </c>
      <c r="X619" s="13">
        <f t="shared" si="853"/>
        <v>3.3262134317398437E-3</v>
      </c>
      <c r="Y619" s="13">
        <f t="shared" si="854"/>
        <v>4.5223097901809645E-3</v>
      </c>
      <c r="Z619" s="13">
        <f t="shared" si="855"/>
        <v>0.12313258627576229</v>
      </c>
      <c r="AA619" s="13">
        <f t="shared" si="856"/>
        <v>7.1976739031604287E-2</v>
      </c>
      <c r="AB619" s="13">
        <f t="shared" si="857"/>
        <v>2.1036880318672561E-2</v>
      </c>
      <c r="AC619" s="13">
        <f t="shared" si="858"/>
        <v>4.0721017502727097E-4</v>
      </c>
      <c r="AD619" s="13">
        <f t="shared" si="859"/>
        <v>1.7875948499403838E-4</v>
      </c>
      <c r="AE619" s="13">
        <f t="shared" si="860"/>
        <v>4.860817176445553E-4</v>
      </c>
      <c r="AF619" s="13">
        <f t="shared" si="861"/>
        <v>6.6087524316866587E-4</v>
      </c>
      <c r="AG619" s="13">
        <f t="shared" si="862"/>
        <v>5.9901599693931685E-4</v>
      </c>
      <c r="AH619" s="13">
        <f t="shared" si="863"/>
        <v>8.3705347211275247E-2</v>
      </c>
      <c r="AI619" s="13">
        <f t="shared" si="864"/>
        <v>4.8929679088221406E-2</v>
      </c>
      <c r="AJ619" s="13">
        <f t="shared" si="865"/>
        <v>1.4300839644291212E-2</v>
      </c>
      <c r="AK619" s="13">
        <f t="shared" si="866"/>
        <v>2.7865025664414907E-3</v>
      </c>
      <c r="AL619" s="13">
        <f t="shared" si="867"/>
        <v>2.5890352879840221E-5</v>
      </c>
      <c r="AM619" s="13">
        <f t="shared" si="868"/>
        <v>2.0898651104468141E-5</v>
      </c>
      <c r="AN619" s="13">
        <f t="shared" si="869"/>
        <v>5.6827486528353673E-5</v>
      </c>
      <c r="AO619" s="13">
        <f t="shared" si="870"/>
        <v>7.7262479979862882E-5</v>
      </c>
      <c r="AP619" s="13">
        <f t="shared" si="871"/>
        <v>7.0030557127905325E-5</v>
      </c>
      <c r="AQ619" s="13">
        <f t="shared" si="872"/>
        <v>4.760666755315476E-5</v>
      </c>
      <c r="AR619" s="13">
        <f t="shared" si="873"/>
        <v>4.5522215450382937E-2</v>
      </c>
      <c r="AS619" s="13">
        <f t="shared" si="874"/>
        <v>2.660985788339313E-2</v>
      </c>
      <c r="AT619" s="13">
        <f t="shared" si="875"/>
        <v>7.7773514488344514E-3</v>
      </c>
      <c r="AU619" s="13">
        <f t="shared" si="876"/>
        <v>1.5154082075835168E-3</v>
      </c>
      <c r="AV619" s="13">
        <f t="shared" si="877"/>
        <v>2.2145669229937319E-4</v>
      </c>
      <c r="AW619" s="13">
        <f t="shared" si="878"/>
        <v>1.1431279044690416E-6</v>
      </c>
      <c r="AX619" s="13">
        <f t="shared" si="879"/>
        <v>2.0360393650386946E-6</v>
      </c>
      <c r="AY619" s="13">
        <f t="shared" si="880"/>
        <v>5.5363860092959216E-6</v>
      </c>
      <c r="AZ619" s="13">
        <f t="shared" si="881"/>
        <v>7.5272537874888025E-6</v>
      </c>
      <c r="BA619" s="13">
        <f t="shared" si="882"/>
        <v>6.8226877589014165E-6</v>
      </c>
      <c r="BB619" s="13">
        <f t="shared" si="883"/>
        <v>4.6380528911653036E-6</v>
      </c>
      <c r="BC619" s="13">
        <f t="shared" si="884"/>
        <v>2.5223531114325073E-6</v>
      </c>
      <c r="BD619" s="13">
        <f t="shared" si="885"/>
        <v>2.0630622460719217E-2</v>
      </c>
      <c r="BE619" s="13">
        <f t="shared" si="886"/>
        <v>1.2059560948303067E-2</v>
      </c>
      <c r="BF619" s="13">
        <f t="shared" si="887"/>
        <v>3.5246878891497671E-3</v>
      </c>
      <c r="BG619" s="13">
        <f t="shared" si="888"/>
        <v>6.8678148229861155E-4</v>
      </c>
      <c r="BH619" s="13">
        <f t="shared" si="889"/>
        <v>1.0036395120548992E-4</v>
      </c>
      <c r="BI619" s="13">
        <f t="shared" si="890"/>
        <v>1.1733482001133248E-5</v>
      </c>
      <c r="BJ619" s="14">
        <f t="shared" si="891"/>
        <v>5.6126233566173925E-2</v>
      </c>
      <c r="BK619" s="14">
        <f t="shared" si="892"/>
        <v>0.12289917636542352</v>
      </c>
      <c r="BL619" s="14">
        <f t="shared" si="893"/>
        <v>0.67657195428714145</v>
      </c>
      <c r="BM619" s="14">
        <f t="shared" si="894"/>
        <v>0.62004976331807771</v>
      </c>
      <c r="BN619" s="14">
        <f t="shared" si="895"/>
        <v>0.35867579391831839</v>
      </c>
    </row>
    <row r="620" spans="1:66" x14ac:dyDescent="0.25">
      <c r="A620" t="s">
        <v>175</v>
      </c>
      <c r="B620" t="s">
        <v>279</v>
      </c>
      <c r="C620" t="s">
        <v>176</v>
      </c>
      <c r="D620" t="s">
        <v>497</v>
      </c>
      <c r="E620" s="10">
        <f>VLOOKUP(A620,home!$A$2:$E$405,3,FALSE)</f>
        <v>1.1583000000000001</v>
      </c>
      <c r="F620" s="10">
        <f>VLOOKUP(B620,home!$B$2:$E$405,3,FALSE)</f>
        <v>1.0551999999999999</v>
      </c>
      <c r="G620" s="10">
        <f>VLOOKUP(C620,away!$B$2:$E$405,4,FALSE)</f>
        <v>1.1031</v>
      </c>
      <c r="H620" s="10">
        <f>VLOOKUP(A620,away!$A$2:$E$405,3,FALSE)</f>
        <v>1.0458000000000001</v>
      </c>
      <c r="I620" s="10">
        <f>VLOOKUP(C620,away!$B$2:$E$405,3,FALSE)</f>
        <v>0.95620000000000005</v>
      </c>
      <c r="J620" s="10">
        <f>VLOOKUP(B620,home!$B$2:$E$405,4,FALSE)</f>
        <v>0.85</v>
      </c>
      <c r="K620" s="12">
        <f t="shared" si="840"/>
        <v>1.348250914296</v>
      </c>
      <c r="L620" s="12">
        <f t="shared" si="841"/>
        <v>0.84999486600000007</v>
      </c>
      <c r="M620" s="13">
        <f t="shared" si="842"/>
        <v>0.11099770203227918</v>
      </c>
      <c r="N620" s="13">
        <f t="shared" si="843"/>
        <v>0.14965275324977539</v>
      </c>
      <c r="O620" s="13">
        <f t="shared" si="844"/>
        <v>9.4347476865235078E-2</v>
      </c>
      <c r="P620" s="13">
        <f t="shared" si="845"/>
        <v>0.12720407194507391</v>
      </c>
      <c r="Q620" s="13">
        <f t="shared" si="846"/>
        <v>0.10088473069796169</v>
      </c>
      <c r="R620" s="13">
        <f t="shared" si="847"/>
        <v>4.0097435477751797E-2</v>
      </c>
      <c r="S620" s="13">
        <f t="shared" si="848"/>
        <v>3.6444168715091929E-2</v>
      </c>
      <c r="T620" s="13">
        <f t="shared" si="849"/>
        <v>8.5751503151060032E-2</v>
      </c>
      <c r="U620" s="13">
        <f t="shared" si="850"/>
        <v>5.4061404043803725E-2</v>
      </c>
      <c r="V620" s="13">
        <f t="shared" si="851"/>
        <v>4.6405832176245488E-3</v>
      </c>
      <c r="W620" s="13">
        <f t="shared" si="852"/>
        <v>4.5339310134010866E-2</v>
      </c>
      <c r="X620" s="13">
        <f t="shared" si="853"/>
        <v>3.8538180841891007E-2</v>
      </c>
      <c r="Y620" s="13">
        <f t="shared" si="854"/>
        <v>1.6378627930293457E-2</v>
      </c>
      <c r="Z620" s="13">
        <f t="shared" si="855"/>
        <v>1.1360871431951762E-2</v>
      </c>
      <c r="AA620" s="13">
        <f t="shared" si="856"/>
        <v>1.5317305295328272E-2</v>
      </c>
      <c r="AB620" s="13">
        <f t="shared" si="857"/>
        <v>1.0325785434488654E-2</v>
      </c>
      <c r="AC620" s="13">
        <f t="shared" si="858"/>
        <v>3.3238361621112136E-4</v>
      </c>
      <c r="AD620" s="13">
        <f t="shared" si="859"/>
        <v>1.5282191585432519E-2</v>
      </c>
      <c r="AE620" s="13">
        <f t="shared" si="860"/>
        <v>1.2989784388846043E-2</v>
      </c>
      <c r="AF620" s="13">
        <f t="shared" si="861"/>
        <v>5.5206250204830418E-3</v>
      </c>
      <c r="AG620" s="13">
        <f t="shared" si="862"/>
        <v>1.5641676415072438E-3</v>
      </c>
      <c r="AH620" s="13">
        <f t="shared" si="863"/>
        <v>2.4141705976112667E-3</v>
      </c>
      <c r="AI620" s="13">
        <f t="shared" si="864"/>
        <v>3.2549077154959108E-3</v>
      </c>
      <c r="AJ620" s="13">
        <f t="shared" si="865"/>
        <v>2.1942161516832334E-3</v>
      </c>
      <c r="AK620" s="13">
        <f t="shared" si="866"/>
        <v>9.8611797755665683E-4</v>
      </c>
      <c r="AL620" s="13">
        <f t="shared" si="867"/>
        <v>1.5236549462109654E-5</v>
      </c>
      <c r="AM620" s="13">
        <f t="shared" si="868"/>
        <v>4.1208457555012004E-3</v>
      </c>
      <c r="AN620" s="13">
        <f t="shared" si="869"/>
        <v>3.5026977357539122E-3</v>
      </c>
      <c r="AO620" s="13">
        <f t="shared" si="870"/>
        <v>1.4886375462703251E-3</v>
      </c>
      <c r="AP620" s="13">
        <f t="shared" si="871"/>
        <v>4.2177809055487131E-4</v>
      </c>
      <c r="AQ620" s="13">
        <f t="shared" si="872"/>
        <v>8.9627302890730917E-5</v>
      </c>
      <c r="AR620" s="13">
        <f t="shared" si="873"/>
        <v>4.1040652272354586E-4</v>
      </c>
      <c r="AS620" s="13">
        <f t="shared" si="874"/>
        <v>5.5333096949506278E-4</v>
      </c>
      <c r="AT620" s="13">
        <f t="shared" si="875"/>
        <v>3.730144927650053E-4</v>
      </c>
      <c r="AU620" s="13">
        <f t="shared" si="876"/>
        <v>1.6763904363869238E-4</v>
      </c>
      <c r="AV620" s="13">
        <f t="shared" si="877"/>
        <v>5.6504873464393539E-5</v>
      </c>
      <c r="AW620" s="13">
        <f t="shared" si="878"/>
        <v>4.8503284764931444E-7</v>
      </c>
      <c r="AX620" s="13">
        <f t="shared" si="879"/>
        <v>9.2598900958788073E-4</v>
      </c>
      <c r="AY620" s="13">
        <f t="shared" si="880"/>
        <v>7.8708590412212339E-4</v>
      </c>
      <c r="AZ620" s="13">
        <f t="shared" si="881"/>
        <v>3.3450948880238657E-4</v>
      </c>
      <c r="BA620" s="13">
        <f t="shared" si="882"/>
        <v>9.4777116036771043E-5</v>
      </c>
      <c r="BB620" s="13">
        <f t="shared" si="883"/>
        <v>2.014001551138541E-5</v>
      </c>
      <c r="BC620" s="13">
        <f t="shared" si="884"/>
        <v>3.4237819571675946E-6</v>
      </c>
      <c r="BD620" s="13">
        <f t="shared" si="885"/>
        <v>5.8140572881321045E-5</v>
      </c>
      <c r="BE620" s="13">
        <f t="shared" si="886"/>
        <v>7.8388080544934325E-5</v>
      </c>
      <c r="BF620" s="13">
        <f t="shared" si="887"/>
        <v>5.2843400632308099E-5</v>
      </c>
      <c r="BG620" s="13">
        <f t="shared" si="888"/>
        <v>2.374872107233974E-5</v>
      </c>
      <c r="BH620" s="13">
        <f t="shared" si="889"/>
        <v>8.0048087247856882E-6</v>
      </c>
      <c r="BI620" s="13">
        <f t="shared" si="890"/>
        <v>2.1584981363913777E-6</v>
      </c>
      <c r="BJ620" s="14">
        <f t="shared" si="891"/>
        <v>0.48369138638825016</v>
      </c>
      <c r="BK620" s="14">
        <f t="shared" si="892"/>
        <v>0.28042123197986496</v>
      </c>
      <c r="BL620" s="14">
        <f t="shared" si="893"/>
        <v>0.22478299954303332</v>
      </c>
      <c r="BM620" s="14">
        <f t="shared" si="894"/>
        <v>0.37628571820374868</v>
      </c>
      <c r="BN620" s="14">
        <f t="shared" si="895"/>
        <v>0.62318417026807704</v>
      </c>
    </row>
    <row r="621" spans="1:66" x14ac:dyDescent="0.25">
      <c r="A621" t="s">
        <v>24</v>
      </c>
      <c r="B621" t="s">
        <v>287</v>
      </c>
      <c r="C621" t="s">
        <v>286</v>
      </c>
      <c r="D621" t="s">
        <v>497</v>
      </c>
      <c r="E621" s="10">
        <f>VLOOKUP(A621,home!$A$2:$E$405,3,FALSE)</f>
        <v>1.6263000000000001</v>
      </c>
      <c r="F621" s="10">
        <f>VLOOKUP(B621,home!$B$2:$E$405,3,FALSE)</f>
        <v>0.80910000000000004</v>
      </c>
      <c r="G621" s="10">
        <f>VLOOKUP(C621,away!$B$2:$E$405,4,FALSE)</f>
        <v>0.67959999999999998</v>
      </c>
      <c r="H621" s="10">
        <f>VLOOKUP(A621,away!$A$2:$E$405,3,FALSE)</f>
        <v>1.4262999999999999</v>
      </c>
      <c r="I621" s="10">
        <f>VLOOKUP(C621,away!$B$2:$E$405,3,FALSE)</f>
        <v>1.3284</v>
      </c>
      <c r="J621" s="10">
        <f>VLOOKUP(B621,home!$B$2:$E$405,4,FALSE)</f>
        <v>0.92249999999999999</v>
      </c>
      <c r="K621" s="12">
        <f t="shared" si="840"/>
        <v>0.89424440866800015</v>
      </c>
      <c r="L621" s="12">
        <f t="shared" si="841"/>
        <v>1.7478579086999999</v>
      </c>
      <c r="M621" s="13">
        <f t="shared" si="842"/>
        <v>7.1211403108610682E-2</v>
      </c>
      <c r="N621" s="13">
        <f t="shared" si="843"/>
        <v>6.3680399063278145E-2</v>
      </c>
      <c r="O621" s="13">
        <f t="shared" si="844"/>
        <v>0.12446741411300895</v>
      </c>
      <c r="P621" s="13">
        <f t="shared" si="845"/>
        <v>0.11130428913192278</v>
      </c>
      <c r="Q621" s="13">
        <f t="shared" si="846"/>
        <v>2.8472920402041715E-2</v>
      </c>
      <c r="R621" s="13">
        <f t="shared" si="847"/>
        <v>0.10877567706643036</v>
      </c>
      <c r="S621" s="13">
        <f t="shared" si="848"/>
        <v>4.3492489399021068E-2</v>
      </c>
      <c r="T621" s="13">
        <f t="shared" si="849"/>
        <v>4.9766619108494198E-2</v>
      </c>
      <c r="U621" s="13">
        <f t="shared" si="850"/>
        <v>9.7272041015731364E-2</v>
      </c>
      <c r="V621" s="13">
        <f t="shared" si="851"/>
        <v>7.5532544318194081E-3</v>
      </c>
      <c r="W621" s="13">
        <f t="shared" si="852"/>
        <v>8.4872499559916128E-3</v>
      </c>
      <c r="X621" s="13">
        <f t="shared" si="853"/>
        <v>1.4834506958693669E-2</v>
      </c>
      <c r="Y621" s="13">
        <f t="shared" si="854"/>
        <v>1.2964305154708958E-2</v>
      </c>
      <c r="Z621" s="13">
        <f t="shared" si="855"/>
        <v>6.3374809144919164E-2</v>
      </c>
      <c r="AA621" s="13">
        <f t="shared" si="856"/>
        <v>5.6672568728245602E-2</v>
      </c>
      <c r="AB621" s="13">
        <f t="shared" si="857"/>
        <v>2.5339563855043289E-2</v>
      </c>
      <c r="AC621" s="13">
        <f t="shared" si="858"/>
        <v>7.3786428372641147E-4</v>
      </c>
      <c r="AD621" s="13">
        <f t="shared" si="859"/>
        <v>1.8974189545283068E-3</v>
      </c>
      <c r="AE621" s="13">
        <f t="shared" si="860"/>
        <v>3.3164187257895866E-3</v>
      </c>
      <c r="AF621" s="13">
        <f t="shared" si="861"/>
        <v>2.8983143492160536E-3</v>
      </c>
      <c r="AG621" s="13">
        <f t="shared" si="862"/>
        <v>1.6886138857253239E-3</v>
      </c>
      <c r="AH621" s="13">
        <f t="shared" si="863"/>
        <v>2.7692540344075013E-2</v>
      </c>
      <c r="AI621" s="13">
        <f t="shared" si="864"/>
        <v>2.4763899364502098E-2</v>
      </c>
      <c r="AJ621" s="13">
        <f t="shared" si="865"/>
        <v>1.1072489271761521E-2</v>
      </c>
      <c r="AK621" s="13">
        <f t="shared" si="866"/>
        <v>3.30050387376972E-3</v>
      </c>
      <c r="AL621" s="13">
        <f t="shared" si="867"/>
        <v>4.6131633974824985E-5</v>
      </c>
      <c r="AM621" s="13">
        <f t="shared" si="868"/>
        <v>3.3935125819752428E-4</v>
      </c>
      <c r="AN621" s="13">
        <f t="shared" si="869"/>
        <v>5.9313778046783856E-4</v>
      </c>
      <c r="AO621" s="13">
        <f t="shared" si="870"/>
        <v>5.1836028026973813E-4</v>
      </c>
      <c r="AP621" s="13">
        <f t="shared" si="871"/>
        <v>3.0200670514180335E-4</v>
      </c>
      <c r="AQ621" s="13">
        <f t="shared" si="872"/>
        <v>1.3196620201563251E-4</v>
      </c>
      <c r="AR621" s="13">
        <f t="shared" si="873"/>
        <v>9.6805251304770568E-3</v>
      </c>
      <c r="AS621" s="13">
        <f t="shared" si="874"/>
        <v>8.6567554708991707E-3</v>
      </c>
      <c r="AT621" s="13">
        <f t="shared" si="875"/>
        <v>3.8706275885288517E-3</v>
      </c>
      <c r="AU621" s="13">
        <f t="shared" si="876"/>
        <v>1.1537623596926771E-3</v>
      </c>
      <c r="AV621" s="13">
        <f t="shared" si="877"/>
        <v>2.5793638477169352E-4</v>
      </c>
      <c r="AW621" s="13">
        <f t="shared" si="878"/>
        <v>2.0028973598787613E-6</v>
      </c>
      <c r="AX621" s="13">
        <f t="shared" si="879"/>
        <v>5.0577160869597808E-5</v>
      </c>
      <c r="AY621" s="13">
        <f t="shared" si="880"/>
        <v>8.8401690625518697E-5</v>
      </c>
      <c r="AZ621" s="13">
        <f t="shared" si="881"/>
        <v>7.7256797051131768E-5</v>
      </c>
      <c r="BA621" s="13">
        <f t="shared" si="882"/>
        <v>4.5011301242217152E-5</v>
      </c>
      <c r="BB621" s="13">
        <f t="shared" si="883"/>
        <v>1.9668339714271849E-5</v>
      </c>
      <c r="BC621" s="13">
        <f t="shared" si="884"/>
        <v>6.875492624117663E-6</v>
      </c>
      <c r="BD621" s="13">
        <f t="shared" si="885"/>
        <v>2.8200304016122359E-3</v>
      </c>
      <c r="BE621" s="13">
        <f t="shared" si="886"/>
        <v>2.5217964189155171E-3</v>
      </c>
      <c r="BF621" s="13">
        <f t="shared" si="887"/>
        <v>1.1275511737070933E-3</v>
      </c>
      <c r="BG621" s="13">
        <f t="shared" si="888"/>
        <v>3.3610211085820317E-4</v>
      </c>
      <c r="BH621" s="13">
        <f t="shared" si="889"/>
        <v>7.5139358344115096E-5</v>
      </c>
      <c r="BI621" s="13">
        <f t="shared" si="890"/>
        <v>1.3438590214025239E-5</v>
      </c>
      <c r="BJ621" s="14">
        <f t="shared" si="891"/>
        <v>0.19017937956668704</v>
      </c>
      <c r="BK621" s="14">
        <f t="shared" si="892"/>
        <v>0.23443383367970066</v>
      </c>
      <c r="BL621" s="14">
        <f t="shared" si="893"/>
        <v>0.5098703626205886</v>
      </c>
      <c r="BM621" s="14">
        <f t="shared" si="894"/>
        <v>0.48985988333333708</v>
      </c>
      <c r="BN621" s="14">
        <f t="shared" si="895"/>
        <v>0.50791210288529265</v>
      </c>
    </row>
    <row r="622" spans="1:66" x14ac:dyDescent="0.25">
      <c r="A622" t="s">
        <v>24</v>
      </c>
      <c r="B622" t="s">
        <v>289</v>
      </c>
      <c r="C622" t="s">
        <v>288</v>
      </c>
      <c r="D622" t="s">
        <v>497</v>
      </c>
      <c r="E622" s="10">
        <f>VLOOKUP(A622,home!$A$2:$E$405,3,FALSE)</f>
        <v>1.6263000000000001</v>
      </c>
      <c r="F622" s="10">
        <f>VLOOKUP(B622,home!$B$2:$E$405,3,FALSE)</f>
        <v>0.6149</v>
      </c>
      <c r="G622" s="10">
        <f>VLOOKUP(C622,away!$B$2:$E$405,4,FALSE)</f>
        <v>1.8447</v>
      </c>
      <c r="H622" s="10">
        <f>VLOOKUP(A622,away!$A$2:$E$405,3,FALSE)</f>
        <v>1.4262999999999999</v>
      </c>
      <c r="I622" s="10">
        <f>VLOOKUP(C622,away!$B$2:$E$405,3,FALSE)</f>
        <v>0.81179999999999997</v>
      </c>
      <c r="J622" s="10">
        <f>VLOOKUP(B622,home!$B$2:$E$405,4,FALSE)</f>
        <v>1.4391</v>
      </c>
      <c r="K622" s="12">
        <f t="shared" si="840"/>
        <v>1.844721896589</v>
      </c>
      <c r="L622" s="12">
        <f t="shared" si="841"/>
        <v>1.6662912062939998</v>
      </c>
      <c r="M622" s="13">
        <f t="shared" si="842"/>
        <v>2.986664112429694E-2</v>
      </c>
      <c r="N622" s="13">
        <f t="shared" si="843"/>
        <v>5.5095646859556077E-2</v>
      </c>
      <c r="O622" s="13">
        <f t="shared" si="844"/>
        <v>4.9766521466954726E-2</v>
      </c>
      <c r="P622" s="13">
        <f t="shared" si="845"/>
        <v>9.1805391867157901E-2</v>
      </c>
      <c r="Q622" s="13">
        <f t="shared" si="846"/>
        <v>5.0818073084279033E-2</v>
      </c>
      <c r="R622" s="13">
        <f t="shared" si="847"/>
        <v>4.1462758544114124E-2</v>
      </c>
      <c r="S622" s="13">
        <f t="shared" si="848"/>
        <v>7.0548860355658979E-2</v>
      </c>
      <c r="T622" s="13">
        <f t="shared" si="849"/>
        <v>8.4677708301139951E-2</v>
      </c>
      <c r="U622" s="13">
        <f t="shared" si="850"/>
        <v>7.6487258579309977E-2</v>
      </c>
      <c r="V622" s="13">
        <f t="shared" si="851"/>
        <v>2.4095131360689959E-2</v>
      </c>
      <c r="W622" s="13">
        <f t="shared" si="852"/>
        <v>3.1248404053676546E-2</v>
      </c>
      <c r="X622" s="13">
        <f t="shared" si="853"/>
        <v>5.2068940885362999E-2</v>
      </c>
      <c r="Y622" s="13">
        <f t="shared" si="854"/>
        <v>4.3381009159161252E-2</v>
      </c>
      <c r="Z622" s="13">
        <f t="shared" si="855"/>
        <v>2.3029676650249596E-2</v>
      </c>
      <c r="AA622" s="13">
        <f t="shared" si="856"/>
        <v>4.2483348788079849E-2</v>
      </c>
      <c r="AB622" s="13">
        <f t="shared" si="857"/>
        <v>3.9184981874899327E-2</v>
      </c>
      <c r="AC622" s="13">
        <f t="shared" si="858"/>
        <v>4.6290419959110355E-3</v>
      </c>
      <c r="AD622" s="13">
        <f t="shared" si="859"/>
        <v>1.4411153797819393E-2</v>
      </c>
      <c r="AE622" s="13">
        <f t="shared" si="860"/>
        <v>2.4013178845856832E-2</v>
      </c>
      <c r="AF622" s="13">
        <f t="shared" si="861"/>
        <v>2.0006474373008173E-2</v>
      </c>
      <c r="AG622" s="13">
        <f t="shared" si="862"/>
        <v>1.1112204105563265E-2</v>
      </c>
      <c r="AH622" s="13">
        <f t="shared" si="863"/>
        <v>9.5935369215262873E-3</v>
      </c>
      <c r="AI622" s="13">
        <f t="shared" si="864"/>
        <v>1.7697407624874571E-2</v>
      </c>
      <c r="AJ622" s="13">
        <f t="shared" si="865"/>
        <v>1.6323397679233624E-2</v>
      </c>
      <c r="AK622" s="13">
        <f t="shared" si="866"/>
        <v>1.0037376375204111E-2</v>
      </c>
      <c r="AL622" s="13">
        <f t="shared" si="867"/>
        <v>5.6915809532853527E-4</v>
      </c>
      <c r="AM622" s="13">
        <f t="shared" si="868"/>
        <v>5.3169141931898329E-3</v>
      </c>
      <c r="AN622" s="13">
        <f t="shared" si="869"/>
        <v>8.8595273647319745E-3</v>
      </c>
      <c r="AO622" s="13">
        <f t="shared" si="870"/>
        <v>7.381276269886973E-3</v>
      </c>
      <c r="AP622" s="13">
        <f t="shared" si="871"/>
        <v>4.0997852465797478E-3</v>
      </c>
      <c r="AQ622" s="13">
        <f t="shared" si="872"/>
        <v>1.7078590260174273E-3</v>
      </c>
      <c r="AR622" s="13">
        <f t="shared" si="873"/>
        <v>3.1971252419192146E-3</v>
      </c>
      <c r="AS622" s="13">
        <f t="shared" si="874"/>
        <v>5.8978069399057793E-3</v>
      </c>
      <c r="AT622" s="13">
        <f t="shared" si="875"/>
        <v>5.439906801949378E-3</v>
      </c>
      <c r="AU622" s="13">
        <f t="shared" si="876"/>
        <v>3.3450383976531529E-3</v>
      </c>
      <c r="AV622" s="13">
        <f t="shared" si="877"/>
        <v>1.542666394270438E-3</v>
      </c>
      <c r="AW622" s="13">
        <f t="shared" si="878"/>
        <v>4.8597309023862566E-5</v>
      </c>
      <c r="AX622" s="13">
        <f t="shared" si="879"/>
        <v>1.6347046724103542E-3</v>
      </c>
      <c r="AY622" s="13">
        <f t="shared" si="880"/>
        <v>2.7238940205250865E-3</v>
      </c>
      <c r="AZ622" s="13">
        <f t="shared" si="881"/>
        <v>2.2694003266388804E-3</v>
      </c>
      <c r="BA622" s="13">
        <f t="shared" si="882"/>
        <v>1.2604939359463661E-3</v>
      </c>
      <c r="BB622" s="13">
        <f t="shared" si="883"/>
        <v>5.250874902635853E-4</v>
      </c>
      <c r="BC622" s="13">
        <f t="shared" si="884"/>
        <v>1.7498973351223981E-4</v>
      </c>
      <c r="BD622" s="13">
        <f t="shared" si="885"/>
        <v>8.8789027933842653E-4</v>
      </c>
      <c r="BE622" s="13">
        <f t="shared" si="886"/>
        <v>1.6379106400641193E-3</v>
      </c>
      <c r="BF622" s="13">
        <f t="shared" si="887"/>
        <v>1.5107448111911926E-3</v>
      </c>
      <c r="BG622" s="13">
        <f t="shared" si="888"/>
        <v>9.2896801112086927E-4</v>
      </c>
      <c r="BH622" s="13">
        <f t="shared" si="889"/>
        <v>4.2842190783635016E-4</v>
      </c>
      <c r="BI622" s="13">
        <f t="shared" si="890"/>
        <v>1.5806385487282992E-4</v>
      </c>
      <c r="BJ622" s="14">
        <f t="shared" si="891"/>
        <v>0.42278672574512599</v>
      </c>
      <c r="BK622" s="14">
        <f t="shared" si="892"/>
        <v>0.22423811881956848</v>
      </c>
      <c r="BL622" s="14">
        <f t="shared" si="893"/>
        <v>0.32801113113431846</v>
      </c>
      <c r="BM622" s="14">
        <f t="shared" si="894"/>
        <v>0.6765753226914023</v>
      </c>
      <c r="BN622" s="14">
        <f t="shared" si="895"/>
        <v>0.31881503294635882</v>
      </c>
    </row>
    <row r="623" spans="1:66" x14ac:dyDescent="0.25">
      <c r="A623" t="s">
        <v>24</v>
      </c>
      <c r="B623" t="s">
        <v>185</v>
      </c>
      <c r="C623" t="s">
        <v>184</v>
      </c>
      <c r="D623" t="s">
        <v>497</v>
      </c>
      <c r="E623" s="10">
        <f>VLOOKUP(A623,home!$A$2:$E$405,3,FALSE)</f>
        <v>1.6263000000000001</v>
      </c>
      <c r="F623" s="10">
        <f>VLOOKUP(B623,home!$B$2:$E$405,3,FALSE)</f>
        <v>0.4531</v>
      </c>
      <c r="G623" s="10">
        <f>VLOOKUP(C623,away!$B$2:$E$405,4,FALSE)</f>
        <v>0.90620000000000001</v>
      </c>
      <c r="H623" s="10">
        <f>VLOOKUP(A623,away!$A$2:$E$405,3,FALSE)</f>
        <v>1.4262999999999999</v>
      </c>
      <c r="I623" s="10">
        <f>VLOOKUP(C623,away!$B$2:$E$405,3,FALSE)</f>
        <v>0.73799999999999999</v>
      </c>
      <c r="J623" s="10">
        <f>VLOOKUP(B623,home!$B$2:$E$405,4,FALSE)</f>
        <v>0.70109999999999995</v>
      </c>
      <c r="K623" s="12">
        <f t="shared" si="840"/>
        <v>0.66775751148600004</v>
      </c>
      <c r="L623" s="12">
        <f t="shared" si="841"/>
        <v>0.73798445033999993</v>
      </c>
      <c r="M623" s="13">
        <f t="shared" si="842"/>
        <v>0.24518507098516396</v>
      </c>
      <c r="N623" s="13">
        <f t="shared" si="843"/>
        <v>0.16372417285457139</v>
      </c>
      <c r="O623" s="13">
        <f t="shared" si="844"/>
        <v>0.18094276984256011</v>
      </c>
      <c r="P623" s="13">
        <f t="shared" si="845"/>
        <v>0.120825893711452</v>
      </c>
      <c r="Q623" s="13">
        <f t="shared" si="846"/>
        <v>5.4664023117736146E-2</v>
      </c>
      <c r="R623" s="13">
        <f t="shared" si="847"/>
        <v>6.6766475272629397E-2</v>
      </c>
      <c r="S623" s="13">
        <f t="shared" si="848"/>
        <v>1.4885588804930195E-2</v>
      </c>
      <c r="T623" s="13">
        <f t="shared" si="849"/>
        <v>4.0341199053915561E-2</v>
      </c>
      <c r="U623" s="13">
        <f t="shared" si="850"/>
        <v>4.4583815378742571E-2</v>
      </c>
      <c r="V623" s="13">
        <f t="shared" si="851"/>
        <v>8.150598527925444E-4</v>
      </c>
      <c r="W623" s="13">
        <f t="shared" si="852"/>
        <v>1.2167437348304224E-2</v>
      </c>
      <c r="X623" s="13">
        <f t="shared" si="853"/>
        <v>8.9793795635346799E-3</v>
      </c>
      <c r="Y623" s="13">
        <f t="shared" si="854"/>
        <v>3.3133212457946834E-3</v>
      </c>
      <c r="Z623" s="13">
        <f t="shared" si="855"/>
        <v>1.6424206851736869E-2</v>
      </c>
      <c r="AA623" s="13">
        <f t="shared" si="856"/>
        <v>1.0967387495447123E-2</v>
      </c>
      <c r="AB623" s="13">
        <f t="shared" si="857"/>
        <v>3.6617776907312224E-3</v>
      </c>
      <c r="AC623" s="13">
        <f t="shared" si="858"/>
        <v>2.5103571443574616E-5</v>
      </c>
      <c r="AD623" s="13">
        <f t="shared" si="859"/>
        <v>2.0312244212163603E-3</v>
      </c>
      <c r="AE623" s="13">
        <f t="shared" si="860"/>
        <v>1.4990120380085402E-3</v>
      </c>
      <c r="AF623" s="13">
        <f t="shared" si="861"/>
        <v>5.5312378746138764E-4</v>
      </c>
      <c r="AG623" s="13">
        <f t="shared" si="862"/>
        <v>1.360655847532237E-4</v>
      </c>
      <c r="AH623" s="13">
        <f t="shared" si="863"/>
        <v>3.0302023164373733E-3</v>
      </c>
      <c r="AI623" s="13">
        <f t="shared" si="864"/>
        <v>2.0234403581233336E-3</v>
      </c>
      <c r="AJ623" s="13">
        <f t="shared" si="865"/>
        <v>6.7558374909038889E-4</v>
      </c>
      <c r="AK623" s="13">
        <f t="shared" si="866"/>
        <v>1.5037537436432679E-4</v>
      </c>
      <c r="AL623" s="13">
        <f t="shared" si="867"/>
        <v>4.9483623824759309E-7</v>
      </c>
      <c r="AM623" s="13">
        <f t="shared" si="868"/>
        <v>2.7127307295620563E-4</v>
      </c>
      <c r="AN623" s="13">
        <f t="shared" si="869"/>
        <v>2.0019530963762811E-4</v>
      </c>
      <c r="AO623" s="13">
        <f t="shared" si="870"/>
        <v>7.3870512771785518E-5</v>
      </c>
      <c r="AP623" s="13">
        <f t="shared" si="871"/>
        <v>1.8171763254740026E-5</v>
      </c>
      <c r="AQ623" s="13">
        <f t="shared" si="872"/>
        <v>3.3526196793144815E-6</v>
      </c>
      <c r="AR623" s="13">
        <f t="shared" si="873"/>
        <v>4.4724843818300602E-4</v>
      </c>
      <c r="AS623" s="13">
        <f t="shared" si="874"/>
        <v>2.9865350409708424E-4</v>
      </c>
      <c r="AT623" s="13">
        <f t="shared" si="875"/>
        <v>9.9714060346221443E-5</v>
      </c>
      <c r="AU623" s="13">
        <f t="shared" si="876"/>
        <v>2.2194937598985892E-5</v>
      </c>
      <c r="AV623" s="13">
        <f t="shared" si="877"/>
        <v>3.7052090746714674E-6</v>
      </c>
      <c r="AW623" s="13">
        <f t="shared" si="878"/>
        <v>6.7736848838810594E-9</v>
      </c>
      <c r="AX623" s="13">
        <f t="shared" si="879"/>
        <v>3.0190772021732655E-5</v>
      </c>
      <c r="AY623" s="13">
        <f t="shared" si="880"/>
        <v>2.2280320295798622E-5</v>
      </c>
      <c r="AZ623" s="13">
        <f t="shared" si="881"/>
        <v>8.2212649634470433E-6</v>
      </c>
      <c r="BA623" s="13">
        <f t="shared" si="882"/>
        <v>2.0223885683829888E-6</v>
      </c>
      <c r="BB623" s="13">
        <f t="shared" si="883"/>
        <v>3.7312282900300478E-7</v>
      </c>
      <c r="BC623" s="13">
        <f t="shared" si="884"/>
        <v>5.5071769174217678E-8</v>
      </c>
      <c r="BD623" s="13">
        <f t="shared" si="885"/>
        <v>5.5010398802984821E-5</v>
      </c>
      <c r="BE623" s="13">
        <f t="shared" si="886"/>
        <v>3.6733607010533582E-5</v>
      </c>
      <c r="BF623" s="13">
        <f t="shared" si="887"/>
        <v>1.2264571002629295E-5</v>
      </c>
      <c r="BG623" s="13">
        <f t="shared" si="888"/>
        <v>2.7299198040530316E-6</v>
      </c>
      <c r="BH623" s="13">
        <f t="shared" si="889"/>
        <v>4.5573111372770017E-7</v>
      </c>
      <c r="BI623" s="13">
        <f t="shared" si="890"/>
        <v>6.0863574881910493E-8</v>
      </c>
      <c r="BJ623" s="14">
        <f t="shared" si="891"/>
        <v>0.28803896523404338</v>
      </c>
      <c r="BK623" s="14">
        <f t="shared" si="892"/>
        <v>0.38175949208231635</v>
      </c>
      <c r="BL623" s="14">
        <f t="shared" si="893"/>
        <v>0.31378059871873454</v>
      </c>
      <c r="BM623" s="14">
        <f t="shared" si="894"/>
        <v>0.16787258355610729</v>
      </c>
      <c r="BN623" s="14">
        <f t="shared" si="895"/>
        <v>0.83210840578411294</v>
      </c>
    </row>
    <row r="624" spans="1:66" x14ac:dyDescent="0.25">
      <c r="A624" t="s">
        <v>24</v>
      </c>
      <c r="B624" t="s">
        <v>291</v>
      </c>
      <c r="C624" t="s">
        <v>290</v>
      </c>
      <c r="D624" t="s">
        <v>497</v>
      </c>
      <c r="E624" s="10">
        <f>VLOOKUP(A624,home!$A$2:$E$405,3,FALSE)</f>
        <v>1.6263000000000001</v>
      </c>
      <c r="F624" s="10">
        <f>VLOOKUP(B624,home!$B$2:$E$405,3,FALSE)</f>
        <v>0.51780000000000004</v>
      </c>
      <c r="G624" s="10">
        <f>VLOOKUP(C624,away!$B$2:$E$405,4,FALSE)</f>
        <v>0.9385</v>
      </c>
      <c r="H624" s="10">
        <f>VLOOKUP(A624,away!$A$2:$E$405,3,FALSE)</f>
        <v>1.4262999999999999</v>
      </c>
      <c r="I624" s="10">
        <f>VLOOKUP(C624,away!$B$2:$E$405,3,FALSE)</f>
        <v>1.2177</v>
      </c>
      <c r="J624" s="10">
        <f>VLOOKUP(B624,home!$B$2:$E$405,4,FALSE)</f>
        <v>1.4391</v>
      </c>
      <c r="K624" s="12">
        <f t="shared" si="840"/>
        <v>0.79030910439000002</v>
      </c>
      <c r="L624" s="12">
        <f t="shared" si="841"/>
        <v>2.4994368094409998</v>
      </c>
      <c r="M624" s="13">
        <f t="shared" si="842"/>
        <v>3.7263316286741448E-2</v>
      </c>
      <c r="N624" s="13">
        <f t="shared" si="843"/>
        <v>2.9449538121175931E-2</v>
      </c>
      <c r="O624" s="13">
        <f t="shared" si="844"/>
        <v>9.3137304368923882E-2</v>
      </c>
      <c r="P624" s="13">
        <f t="shared" si="845"/>
        <v>7.3607259601103064E-2</v>
      </c>
      <c r="Q624" s="13">
        <f t="shared" si="846"/>
        <v>1.1637119048622855E-2</v>
      </c>
      <c r="R624" s="13">
        <f t="shared" si="847"/>
        <v>0.11639540343589921</v>
      </c>
      <c r="S624" s="13">
        <f t="shared" si="848"/>
        <v>3.6349614083542751E-2</v>
      </c>
      <c r="T624" s="13">
        <f t="shared" si="849"/>
        <v>2.9086243705974995E-2</v>
      </c>
      <c r="U624" s="13">
        <f t="shared" si="850"/>
        <v>9.1988347044538232E-2</v>
      </c>
      <c r="V624" s="13">
        <f t="shared" si="851"/>
        <v>7.9780442622578822E-3</v>
      </c>
      <c r="W624" s="13">
        <f t="shared" si="852"/>
        <v>3.0656403776656471E-3</v>
      </c>
      <c r="X624" s="13">
        <f t="shared" si="853"/>
        <v>7.6623744044461263E-3</v>
      </c>
      <c r="Y624" s="13">
        <f t="shared" si="854"/>
        <v>9.5758103170956038E-3</v>
      </c>
      <c r="Z624" s="13">
        <f t="shared" si="855"/>
        <v>9.697431859914063E-2</v>
      </c>
      <c r="AA624" s="13">
        <f t="shared" si="856"/>
        <v>7.6639686880917351E-2</v>
      </c>
      <c r="AB624" s="13">
        <f t="shared" si="857"/>
        <v>3.0284521149793908E-2</v>
      </c>
      <c r="AC624" s="13">
        <f t="shared" si="858"/>
        <v>9.8495322216203855E-4</v>
      </c>
      <c r="AD624" s="13">
        <f t="shared" si="859"/>
        <v>6.0570087531368951E-4</v>
      </c>
      <c r="AE624" s="13">
        <f t="shared" si="860"/>
        <v>1.513911063269669E-3</v>
      </c>
      <c r="AF624" s="13">
        <f t="shared" si="861"/>
        <v>1.8919625188780866E-3</v>
      </c>
      <c r="AG624" s="13">
        <f t="shared" si="862"/>
        <v>1.5762802539222008E-3</v>
      </c>
      <c r="AH624" s="13">
        <f t="shared" si="863"/>
        <v>6.0595295369287767E-2</v>
      </c>
      <c r="AI624" s="13">
        <f t="shared" si="864"/>
        <v>4.7889013613549324E-2</v>
      </c>
      <c r="AJ624" s="13">
        <f t="shared" si="865"/>
        <v>1.892356172952234E-2</v>
      </c>
      <c r="AK624" s="13">
        <f t="shared" si="866"/>
        <v>4.9851543741092283E-3</v>
      </c>
      <c r="AL624" s="13">
        <f t="shared" si="867"/>
        <v>7.782421399183954E-5</v>
      </c>
      <c r="AM624" s="13">
        <f t="shared" si="868"/>
        <v>9.5738183259480233E-5</v>
      </c>
      <c r="AN624" s="13">
        <f t="shared" si="869"/>
        <v>2.3929153930775298E-4</v>
      </c>
      <c r="AO624" s="13">
        <f t="shared" si="870"/>
        <v>2.9904704076679791E-4</v>
      </c>
      <c r="AP624" s="13">
        <f t="shared" si="871"/>
        <v>2.4914972714897932E-4</v>
      </c>
      <c r="AQ624" s="13">
        <f t="shared" si="872"/>
        <v>1.5568349977458513E-4</v>
      </c>
      <c r="AR624" s="13">
        <f t="shared" si="873"/>
        <v>3.0290822344989525E-2</v>
      </c>
      <c r="AS624" s="13">
        <f t="shared" si="874"/>
        <v>2.3939112678705268E-2</v>
      </c>
      <c r="AT624" s="13">
        <f t="shared" si="875"/>
        <v>9.4596493504994269E-3</v>
      </c>
      <c r="AU624" s="13">
        <f t="shared" si="876"/>
        <v>2.4920156686788833E-3</v>
      </c>
      <c r="AV624" s="13">
        <f t="shared" si="877"/>
        <v>4.9236566780986365E-4</v>
      </c>
      <c r="AW624" s="13">
        <f t="shared" si="878"/>
        <v>4.2702311947200912E-6</v>
      </c>
      <c r="AX624" s="13">
        <f t="shared" si="879"/>
        <v>1.2610459644620913E-5</v>
      </c>
      <c r="AY624" s="13">
        <f t="shared" si="880"/>
        <v>3.1519047019735776E-5</v>
      </c>
      <c r="AZ624" s="13">
        <f t="shared" si="881"/>
        <v>3.938993315981463E-5</v>
      </c>
      <c r="BA624" s="13">
        <f t="shared" si="882"/>
        <v>3.2817549620353767E-5</v>
      </c>
      <c r="BB624" s="13">
        <f t="shared" si="883"/>
        <v>2.0506347879192178E-5</v>
      </c>
      <c r="BC624" s="13">
        <f t="shared" si="884"/>
        <v>1.0250864143291063E-5</v>
      </c>
      <c r="BD624" s="13">
        <f t="shared" si="885"/>
        <v>1.2618332726217452E-2</v>
      </c>
      <c r="BE624" s="13">
        <f t="shared" si="886"/>
        <v>9.9723832357519401E-3</v>
      </c>
      <c r="BF624" s="13">
        <f t="shared" si="887"/>
        <v>3.940632631840483E-3</v>
      </c>
      <c r="BG624" s="13">
        <f t="shared" si="888"/>
        <v>1.0381059486666206E-3</v>
      </c>
      <c r="BH624" s="13">
        <f t="shared" si="889"/>
        <v>2.05106145638162E-4</v>
      </c>
      <c r="BI624" s="13">
        <f t="shared" si="890"/>
        <v>3.2419450852836146E-5</v>
      </c>
      <c r="BJ624" s="14">
        <f t="shared" si="891"/>
        <v>9.7250584878089408E-2</v>
      </c>
      <c r="BK624" s="14">
        <f t="shared" si="892"/>
        <v>0.15629253071681876</v>
      </c>
      <c r="BL624" s="14">
        <f t="shared" si="893"/>
        <v>0.63531923381619171</v>
      </c>
      <c r="BM624" s="14">
        <f t="shared" si="894"/>
        <v>0.62431947833194901</v>
      </c>
      <c r="BN624" s="14">
        <f t="shared" si="895"/>
        <v>0.36148994086246644</v>
      </c>
    </row>
    <row r="625" spans="1:66" x14ac:dyDescent="0.25">
      <c r="A625" t="s">
        <v>24</v>
      </c>
      <c r="B625" t="s">
        <v>327</v>
      </c>
      <c r="C625" t="s">
        <v>326</v>
      </c>
      <c r="D625" t="s">
        <v>497</v>
      </c>
      <c r="E625" s="10">
        <f>VLOOKUP(A625,home!$A$2:$E$405,3,FALSE)</f>
        <v>1.6263000000000001</v>
      </c>
      <c r="F625" s="10">
        <f>VLOOKUP(B625,home!$B$2:$E$405,3,FALSE)</f>
        <v>1.0032000000000001</v>
      </c>
      <c r="G625" s="10">
        <f>VLOOKUP(C625,away!$B$2:$E$405,4,FALSE)</f>
        <v>0.87380000000000002</v>
      </c>
      <c r="H625" s="10">
        <f>VLOOKUP(A625,away!$A$2:$E$405,3,FALSE)</f>
        <v>1.4262999999999999</v>
      </c>
      <c r="I625" s="10">
        <f>VLOOKUP(C625,away!$B$2:$E$405,3,FALSE)</f>
        <v>0.77490000000000003</v>
      </c>
      <c r="J625" s="10">
        <f>VLOOKUP(B625,home!$B$2:$E$405,4,FALSE)</f>
        <v>0.88560000000000005</v>
      </c>
      <c r="K625" s="12">
        <f t="shared" si="840"/>
        <v>1.4256083350080002</v>
      </c>
      <c r="L625" s="12">
        <f t="shared" si="841"/>
        <v>0.97880042887200003</v>
      </c>
      <c r="M625" s="13">
        <f t="shared" si="842"/>
        <v>9.0318879610898226E-2</v>
      </c>
      <c r="N625" s="13">
        <f t="shared" si="843"/>
        <v>0.12875934758188065</v>
      </c>
      <c r="O625" s="13">
        <f t="shared" si="844"/>
        <v>8.8404158098385727E-2</v>
      </c>
      <c r="P625" s="13">
        <f t="shared" si="845"/>
        <v>0.1260297046344237</v>
      </c>
      <c r="Q625" s="13">
        <f t="shared" si="846"/>
        <v>9.1780199561460649E-2</v>
      </c>
      <c r="R625" s="13">
        <f t="shared" si="847"/>
        <v>4.3265013930384018E-2</v>
      </c>
      <c r="S625" s="13">
        <f t="shared" si="848"/>
        <v>4.3965022923965487E-2</v>
      </c>
      <c r="T625" s="13">
        <f t="shared" si="849"/>
        <v>8.9834498692715425E-2</v>
      </c>
      <c r="U625" s="13">
        <f t="shared" si="850"/>
        <v>6.1678964473392696E-2</v>
      </c>
      <c r="V625" s="13">
        <f t="shared" si="851"/>
        <v>6.8164644070280332E-3</v>
      </c>
      <c r="W625" s="13">
        <f t="shared" si="852"/>
        <v>4.3614205827838641E-2</v>
      </c>
      <c r="X625" s="13">
        <f t="shared" si="853"/>
        <v>4.2689603369200142E-2</v>
      </c>
      <c r="Y625" s="13">
        <f t="shared" si="854"/>
        <v>2.0892301043074338E-2</v>
      </c>
      <c r="Z625" s="13">
        <f t="shared" si="855"/>
        <v>1.4115938063404313E-2</v>
      </c>
      <c r="AA625" s="13">
        <f t="shared" si="856"/>
        <v>2.0123798959645878E-2</v>
      </c>
      <c r="AB625" s="13">
        <f t="shared" si="857"/>
        <v>1.4344327764448246E-2</v>
      </c>
      <c r="AC625" s="13">
        <f t="shared" si="858"/>
        <v>5.9447495886919271E-4</v>
      </c>
      <c r="AD625" s="13">
        <f t="shared" si="859"/>
        <v>1.5544193838230313E-2</v>
      </c>
      <c r="AE625" s="13">
        <f t="shared" si="860"/>
        <v>1.5214663595329329E-2</v>
      </c>
      <c r="AF625" s="13">
        <f t="shared" si="861"/>
        <v>7.4460596261257759E-3</v>
      </c>
      <c r="AG625" s="13">
        <f t="shared" si="862"/>
        <v>2.4294021184861317E-3</v>
      </c>
      <c r="AH625" s="13">
        <f t="shared" si="863"/>
        <v>3.4541715575976822E-3</v>
      </c>
      <c r="AI625" s="13">
        <f t="shared" si="864"/>
        <v>4.9242957630588231E-3</v>
      </c>
      <c r="AJ625" s="13">
        <f t="shared" si="865"/>
        <v>3.5100585419306197E-3</v>
      </c>
      <c r="AK625" s="13">
        <f t="shared" si="866"/>
        <v>1.6679895712474403E-3</v>
      </c>
      <c r="AL625" s="13">
        <f t="shared" si="867"/>
        <v>3.3180882580303936E-5</v>
      </c>
      <c r="AM625" s="13">
        <f t="shared" si="868"/>
        <v>4.4319864593522261E-3</v>
      </c>
      <c r="AN625" s="13">
        <f t="shared" si="869"/>
        <v>4.3380302471688554E-3</v>
      </c>
      <c r="AO625" s="13">
        <f t="shared" si="870"/>
        <v>2.1230329331942918E-3</v>
      </c>
      <c r="AP625" s="13">
        <f t="shared" si="871"/>
        <v>6.9267518183998449E-4</v>
      </c>
      <c r="AQ625" s="13">
        <f t="shared" si="872"/>
        <v>1.6949769126349182E-4</v>
      </c>
      <c r="AR625" s="13">
        <f t="shared" si="873"/>
        <v>6.7618892039481525E-4</v>
      </c>
      <c r="AS625" s="13">
        <f t="shared" si="874"/>
        <v>9.6398056095490983E-4</v>
      </c>
      <c r="AT625" s="13">
        <f t="shared" si="875"/>
        <v>6.871293612415037E-4</v>
      </c>
      <c r="AU625" s="13">
        <f t="shared" si="876"/>
        <v>3.2652578153820366E-4</v>
      </c>
      <c r="AV625" s="13">
        <f t="shared" si="877"/>
        <v>1.163744689389661E-4</v>
      </c>
      <c r="AW625" s="13">
        <f t="shared" si="878"/>
        <v>1.286115018599983E-6</v>
      </c>
      <c r="AX625" s="13">
        <f t="shared" si="879"/>
        <v>1.0530461395158552E-3</v>
      </c>
      <c r="AY625" s="13">
        <f t="shared" si="880"/>
        <v>1.030722012980123E-3</v>
      </c>
      <c r="AZ625" s="13">
        <f t="shared" si="881"/>
        <v>5.0443557417637769E-4</v>
      </c>
      <c r="BA625" s="13">
        <f t="shared" si="882"/>
        <v>1.645805854473774E-4</v>
      </c>
      <c r="BB625" s="13">
        <f t="shared" si="883"/>
        <v>4.0272886904974453E-5</v>
      </c>
      <c r="BC625" s="13">
        <f t="shared" si="884"/>
        <v>7.8838237949005124E-6</v>
      </c>
      <c r="BD625" s="13">
        <f t="shared" si="885"/>
        <v>1.1030900088015661E-4</v>
      </c>
      <c r="BE625" s="13">
        <f t="shared" si="886"/>
        <v>1.572574310811561E-4</v>
      </c>
      <c r="BF625" s="13">
        <f t="shared" si="887"/>
        <v>1.1209375224562117E-4</v>
      </c>
      <c r="BG625" s="13">
        <f t="shared" si="888"/>
        <v>5.3267262501226441E-5</v>
      </c>
      <c r="BH625" s="13">
        <f t="shared" si="889"/>
        <v>1.8984563351201873E-5</v>
      </c>
      <c r="BI625" s="13">
        <f t="shared" si="890"/>
        <v>5.4129103499921598E-6</v>
      </c>
      <c r="BJ625" s="14">
        <f t="shared" si="891"/>
        <v>0.47276063878997976</v>
      </c>
      <c r="BK625" s="14">
        <f t="shared" si="892"/>
        <v>0.26878844943074509</v>
      </c>
      <c r="BL625" s="14">
        <f t="shared" si="893"/>
        <v>0.24460030267356894</v>
      </c>
      <c r="BM625" s="14">
        <f t="shared" si="894"/>
        <v>0.4306785896423036</v>
      </c>
      <c r="BN625" s="14">
        <f t="shared" si="895"/>
        <v>0.56855730341743294</v>
      </c>
    </row>
    <row r="626" spans="1:66" x14ac:dyDescent="0.25">
      <c r="A626" t="s">
        <v>196</v>
      </c>
      <c r="B626" t="s">
        <v>205</v>
      </c>
      <c r="C626" t="s">
        <v>202</v>
      </c>
      <c r="D626" t="s">
        <v>497</v>
      </c>
      <c r="E626" s="10">
        <f>VLOOKUP(A626,home!$A$2:$E$405,3,FALSE)</f>
        <v>1.6077999999999999</v>
      </c>
      <c r="F626" s="10">
        <f>VLOOKUP(B626,home!$B$2:$E$405,3,FALSE)</f>
        <v>1.9391</v>
      </c>
      <c r="G626" s="10">
        <f>VLOOKUP(C626,away!$B$2:$E$405,4,FALSE)</f>
        <v>1.3536999999999999</v>
      </c>
      <c r="H626" s="10">
        <f>VLOOKUP(A626,away!$A$2:$E$405,3,FALSE)</f>
        <v>1.3987000000000001</v>
      </c>
      <c r="I626" s="10">
        <f>VLOOKUP(C626,away!$B$2:$E$405,3,FALSE)</f>
        <v>0.54669999999999996</v>
      </c>
      <c r="J626" s="10">
        <f>VLOOKUP(B626,home!$B$2:$E$405,4,FALSE)</f>
        <v>0.58879999999999999</v>
      </c>
      <c r="K626" s="12">
        <f t="shared" si="840"/>
        <v>4.2204101574259996</v>
      </c>
      <c r="L626" s="12">
        <f t="shared" si="841"/>
        <v>0.45023727795199997</v>
      </c>
      <c r="M626" s="13">
        <f t="shared" si="842"/>
        <v>9.3662035520174214E-3</v>
      </c>
      <c r="N626" s="13">
        <f t="shared" si="843"/>
        <v>3.9529220607453806E-2</v>
      </c>
      <c r="O626" s="13">
        <f t="shared" si="844"/>
        <v>4.2170139920046767E-3</v>
      </c>
      <c r="P626" s="13">
        <f t="shared" si="845"/>
        <v>1.7797528685864102E-2</v>
      </c>
      <c r="Q626" s="13">
        <f t="shared" si="846"/>
        <v>8.3414762083415597E-2</v>
      </c>
      <c r="R626" s="13">
        <f t="shared" si="847"/>
        <v>9.4932845042284121E-4</v>
      </c>
      <c r="S626" s="13">
        <f t="shared" si="848"/>
        <v>8.4546536268670248E-3</v>
      </c>
      <c r="T626" s="13">
        <f t="shared" si="849"/>
        <v>3.7556435421450735E-2</v>
      </c>
      <c r="U626" s="13">
        <f t="shared" si="850"/>
        <v>4.0065554348980431E-3</v>
      </c>
      <c r="V626" s="13">
        <f t="shared" si="851"/>
        <v>1.785046033000213E-3</v>
      </c>
      <c r="W626" s="13">
        <f t="shared" si="852"/>
        <v>0.11734816972537343</v>
      </c>
      <c r="X626" s="13">
        <f t="shared" si="853"/>
        <v>5.2834520509801419E-2</v>
      </c>
      <c r="Y626" s="13">
        <f t="shared" si="854"/>
        <v>1.1894035348116051E-2</v>
      </c>
      <c r="Z626" s="13">
        <f t="shared" si="855"/>
        <v>1.424743524669234E-4</v>
      </c>
      <c r="AA626" s="13">
        <f t="shared" si="856"/>
        <v>6.0130020432409544E-4</v>
      </c>
      <c r="AB626" s="13">
        <f t="shared" si="857"/>
        <v>1.268866744995871E-3</v>
      </c>
      <c r="AC626" s="13">
        <f t="shared" si="858"/>
        <v>2.1199496547260531E-4</v>
      </c>
      <c r="AD626" s="13">
        <f t="shared" si="859"/>
        <v>0.12381435186607909</v>
      </c>
      <c r="AE626" s="13">
        <f t="shared" si="860"/>
        <v>5.5745836755574568E-2</v>
      </c>
      <c r="AF626" s="13">
        <f t="shared" si="861"/>
        <v>1.2549426898993221E-2</v>
      </c>
      <c r="AG626" s="13">
        <f t="shared" si="862"/>
        <v>1.8834066022867717E-3</v>
      </c>
      <c r="AH626" s="13">
        <f t="shared" si="863"/>
        <v>1.6036816158170351E-5</v>
      </c>
      <c r="AI626" s="13">
        <f t="shared" si="864"/>
        <v>6.7681941806715546E-5</v>
      </c>
      <c r="AJ626" s="13">
        <f t="shared" si="865"/>
        <v>1.4282277733768887E-4</v>
      </c>
      <c r="AK626" s="13">
        <f t="shared" si="866"/>
        <v>2.0092356672925796E-4</v>
      </c>
      <c r="AL626" s="13">
        <f t="shared" si="867"/>
        <v>1.6113194458366374E-5</v>
      </c>
      <c r="AM626" s="13">
        <f t="shared" si="868"/>
        <v>0.10450946965014335</v>
      </c>
      <c r="AN626" s="13">
        <f t="shared" si="869"/>
        <v>4.7054059135487693E-2</v>
      </c>
      <c r="AO626" s="13">
        <f t="shared" si="870"/>
        <v>1.0592745750877207E-2</v>
      </c>
      <c r="AP626" s="13">
        <f t="shared" si="871"/>
        <v>1.5897496709708556E-3</v>
      </c>
      <c r="AQ626" s="13">
        <f t="shared" si="872"/>
        <v>1.7894114112075143E-4</v>
      </c>
      <c r="AR626" s="13">
        <f t="shared" si="873"/>
        <v>1.4440744908142548E-6</v>
      </c>
      <c r="AS626" s="13">
        <f t="shared" si="874"/>
        <v>6.0945866491122592E-6</v>
      </c>
      <c r="AT626" s="13">
        <f t="shared" si="875"/>
        <v>1.2860827699613135E-5</v>
      </c>
      <c r="AU626" s="13">
        <f t="shared" si="876"/>
        <v>1.8092655952117641E-5</v>
      </c>
      <c r="AV626" s="13">
        <f t="shared" si="877"/>
        <v>1.908960723878282E-5</v>
      </c>
      <c r="AW626" s="13">
        <f t="shared" si="878"/>
        <v>8.5050183946820916E-7</v>
      </c>
      <c r="AX626" s="13">
        <f t="shared" si="879"/>
        <v>7.3512137876444852E-2</v>
      </c>
      <c r="AY626" s="13">
        <f t="shared" si="880"/>
        <v>3.3097904853922645E-2</v>
      </c>
      <c r="AZ626" s="13">
        <f t="shared" si="881"/>
        <v>7.4509552936722085E-3</v>
      </c>
      <c r="BA626" s="13">
        <f t="shared" si="882"/>
        <v>1.1182326098550064E-3</v>
      </c>
      <c r="BB626" s="13">
        <f t="shared" si="883"/>
        <v>1.2586750159456975E-4</v>
      </c>
      <c r="BC626" s="13">
        <f t="shared" si="884"/>
        <v>1.1334048260111627E-5</v>
      </c>
      <c r="BD626" s="13">
        <f t="shared" si="885"/>
        <v>1.0836269465068829E-7</v>
      </c>
      <c r="BE626" s="13">
        <f t="shared" si="886"/>
        <v>4.5733501718981693E-7</v>
      </c>
      <c r="BF626" s="13">
        <f t="shared" si="887"/>
        <v>9.6507067594724892E-7</v>
      </c>
      <c r="BG626" s="13">
        <f t="shared" si="888"/>
        <v>1.3576646944672479E-6</v>
      </c>
      <c r="BH626" s="13">
        <f t="shared" si="889"/>
        <v>1.4324754667270605E-6</v>
      </c>
      <c r="BI626" s="13">
        <f t="shared" si="890"/>
        <v>1.2091268020076866E-6</v>
      </c>
      <c r="BJ626" s="14">
        <f t="shared" si="891"/>
        <v>0.81581156335089389</v>
      </c>
      <c r="BK626" s="14">
        <f t="shared" si="892"/>
        <v>7.0729444911602379E-2</v>
      </c>
      <c r="BL626" s="14">
        <f t="shared" si="893"/>
        <v>1.1533641716058795E-2</v>
      </c>
      <c r="BM626" s="14">
        <f t="shared" si="894"/>
        <v>0.70984601260776004</v>
      </c>
      <c r="BN626" s="14">
        <f t="shared" si="895"/>
        <v>0.15527405737117844</v>
      </c>
    </row>
    <row r="627" spans="1:66" x14ac:dyDescent="0.25">
      <c r="A627" t="s">
        <v>196</v>
      </c>
      <c r="B627" t="s">
        <v>307</v>
      </c>
      <c r="C627" t="s">
        <v>300</v>
      </c>
      <c r="D627" t="s">
        <v>497</v>
      </c>
      <c r="E627" s="10">
        <f>VLOOKUP(A627,home!$A$2:$E$405,3,FALSE)</f>
        <v>1.6077999999999999</v>
      </c>
      <c r="F627" s="10">
        <f>VLOOKUP(B627,home!$B$2:$E$405,3,FALSE)</f>
        <v>1.2805</v>
      </c>
      <c r="G627" s="10">
        <f>VLOOKUP(C627,away!$B$2:$E$405,4,FALSE)</f>
        <v>1.0975999999999999</v>
      </c>
      <c r="H627" s="10">
        <f>VLOOKUP(A627,away!$A$2:$E$405,3,FALSE)</f>
        <v>1.3987000000000001</v>
      </c>
      <c r="I627" s="10">
        <f>VLOOKUP(C627,away!$B$2:$E$405,3,FALSE)</f>
        <v>0.50470000000000004</v>
      </c>
      <c r="J627" s="10">
        <f>VLOOKUP(B627,home!$B$2:$E$405,4,FALSE)</f>
        <v>0.54669999999999996</v>
      </c>
      <c r="K627" s="12">
        <f t="shared" si="840"/>
        <v>2.2597255990399998</v>
      </c>
      <c r="L627" s="12">
        <f t="shared" si="841"/>
        <v>0.38592859066300006</v>
      </c>
      <c r="M627" s="13">
        <f t="shared" si="842"/>
        <v>7.0958917958923506E-2</v>
      </c>
      <c r="N627" s="13">
        <f t="shared" si="843"/>
        <v>0.16034768339195862</v>
      </c>
      <c r="O627" s="13">
        <f t="shared" si="844"/>
        <v>2.7385075202858791E-2</v>
      </c>
      <c r="P627" s="13">
        <f t="shared" si="845"/>
        <v>6.1882755467535529E-2</v>
      </c>
      <c r="Q627" s="13">
        <f t="shared" si="846"/>
        <v>0.18117088245378501</v>
      </c>
      <c r="R627" s="13">
        <f t="shared" si="847"/>
        <v>5.2843417391197816E-3</v>
      </c>
      <c r="S627" s="13">
        <f t="shared" si="848"/>
        <v>1.3491875068020326E-2</v>
      </c>
      <c r="T627" s="13">
        <f t="shared" si="849"/>
        <v>6.9919023334561292E-2</v>
      </c>
      <c r="U627" s="13">
        <f t="shared" si="850"/>
        <v>1.1941162301964523E-2</v>
      </c>
      <c r="V627" s="13">
        <f t="shared" si="851"/>
        <v>1.3073517742511146E-3</v>
      </c>
      <c r="W627" s="13">
        <f t="shared" si="852"/>
        <v>0.13646549362716157</v>
      </c>
      <c r="X627" s="13">
        <f t="shared" si="853"/>
        <v>5.2665935629661077E-2</v>
      </c>
      <c r="Y627" s="13">
        <f t="shared" si="854"/>
        <v>1.0162645156751689E-2</v>
      </c>
      <c r="Z627" s="13">
        <f t="shared" si="855"/>
        <v>6.7979285332005483E-4</v>
      </c>
      <c r="AA627" s="13">
        <f t="shared" si="856"/>
        <v>1.5361453126917718E-3</v>
      </c>
      <c r="AB627" s="13">
        <f t="shared" si="857"/>
        <v>1.7356334434674514E-3</v>
      </c>
      <c r="AC627" s="13">
        <f t="shared" si="858"/>
        <v>7.125824745071419E-5</v>
      </c>
      <c r="AD627" s="13">
        <f t="shared" si="859"/>
        <v>7.7093642333731727E-2</v>
      </c>
      <c r="AE627" s="13">
        <f t="shared" si="860"/>
        <v>2.9752640734934482E-2</v>
      </c>
      <c r="AF627" s="13">
        <f t="shared" si="861"/>
        <v>5.7411973536679152E-3</v>
      </c>
      <c r="AG627" s="13">
        <f t="shared" si="862"/>
        <v>7.3856406780640148E-4</v>
      </c>
      <c r="AH627" s="13">
        <f t="shared" si="863"/>
        <v>6.558787445614704E-5</v>
      </c>
      <c r="AI627" s="13">
        <f t="shared" si="864"/>
        <v>1.4821059889517718E-4</v>
      </c>
      <c r="AJ627" s="13">
        <f t="shared" si="865"/>
        <v>1.6745764218624071E-4</v>
      </c>
      <c r="AK627" s="13">
        <f t="shared" si="866"/>
        <v>1.2613610693437623E-4</v>
      </c>
      <c r="AL627" s="13">
        <f t="shared" si="867"/>
        <v>2.4857519414770871E-6</v>
      </c>
      <c r="AM627" s="13">
        <f t="shared" si="868"/>
        <v>3.4842095420953498E-2</v>
      </c>
      <c r="AN627" s="13">
        <f t="shared" si="869"/>
        <v>1.3446560781554349E-2</v>
      </c>
      <c r="AO627" s="13">
        <f t="shared" si="870"/>
        <v>2.5947061258448189E-3</v>
      </c>
      <c r="AP627" s="13">
        <f t="shared" si="871"/>
        <v>3.3379042611064806E-4</v>
      </c>
      <c r="AQ627" s="13">
        <f t="shared" si="872"/>
        <v>3.2204817181421149E-5</v>
      </c>
      <c r="AR627" s="13">
        <f t="shared" si="873"/>
        <v>5.062447190688522E-6</v>
      </c>
      <c r="AS627" s="13">
        <f t="shared" si="874"/>
        <v>1.1439741510586985E-5</v>
      </c>
      <c r="AT627" s="13">
        <f t="shared" si="875"/>
        <v>1.2925338368936968E-5</v>
      </c>
      <c r="AU627" s="13">
        <f t="shared" si="876"/>
        <v>9.73590599618026E-6</v>
      </c>
      <c r="AV627" s="13">
        <f t="shared" si="877"/>
        <v>5.5001190023538897E-6</v>
      </c>
      <c r="AW627" s="13">
        <f t="shared" si="878"/>
        <v>6.0216837812652932E-8</v>
      </c>
      <c r="AX627" s="13">
        <f t="shared" si="879"/>
        <v>1.312226249115383E-2</v>
      </c>
      <c r="AY627" s="13">
        <f t="shared" si="880"/>
        <v>5.0642562695209451E-3</v>
      </c>
      <c r="AZ627" s="13">
        <f t="shared" si="881"/>
        <v>9.7722064242624024E-4</v>
      </c>
      <c r="BA627" s="13">
        <f t="shared" si="882"/>
        <v>1.2571246176611684E-4</v>
      </c>
      <c r="BB627" s="13">
        <f t="shared" si="883"/>
        <v>1.2129008299543431E-5</v>
      </c>
      <c r="BC627" s="13">
        <f t="shared" si="884"/>
        <v>9.3618621583652551E-7</v>
      </c>
      <c r="BD627" s="13">
        <f t="shared" si="885"/>
        <v>3.2562385160138097E-7</v>
      </c>
      <c r="BE627" s="13">
        <f t="shared" si="886"/>
        <v>7.3582055312164264E-7</v>
      </c>
      <c r="BF627" s="13">
        <f t="shared" si="887"/>
        <v>8.3137627009437418E-7</v>
      </c>
      <c r="BG627" s="13">
        <f t="shared" si="888"/>
        <v>6.2622741332221679E-7</v>
      </c>
      <c r="BH627" s="13">
        <f t="shared" si="889"/>
        <v>3.5377552917620389E-7</v>
      </c>
      <c r="BI627" s="13">
        <f t="shared" si="890"/>
        <v>1.5988712391867812E-7</v>
      </c>
      <c r="BJ627" s="14">
        <f t="shared" si="891"/>
        <v>0.79460958271504689</v>
      </c>
      <c r="BK627" s="14">
        <f t="shared" si="892"/>
        <v>0.15277890053764362</v>
      </c>
      <c r="BL627" s="14">
        <f t="shared" si="893"/>
        <v>4.8437446485384221E-2</v>
      </c>
      <c r="BM627" s="14">
        <f t="shared" si="894"/>
        <v>0.48441187032453048</v>
      </c>
      <c r="BN627" s="14">
        <f t="shared" si="895"/>
        <v>0.50702965621418117</v>
      </c>
    </row>
    <row r="628" spans="1:66" x14ac:dyDescent="0.25">
      <c r="A628" t="s">
        <v>196</v>
      </c>
      <c r="B628" t="s">
        <v>305</v>
      </c>
      <c r="C628" t="s">
        <v>199</v>
      </c>
      <c r="D628" t="s">
        <v>497</v>
      </c>
      <c r="E628" s="10">
        <f>VLOOKUP(A628,home!$A$2:$E$405,3,FALSE)</f>
        <v>1.6077999999999999</v>
      </c>
      <c r="F628" s="10">
        <f>VLOOKUP(B628,home!$B$2:$E$405,3,FALSE)</f>
        <v>0.80489999999999995</v>
      </c>
      <c r="G628" s="10">
        <f>VLOOKUP(C628,away!$B$2:$E$405,4,FALSE)</f>
        <v>0.76829999999999998</v>
      </c>
      <c r="H628" s="10">
        <f>VLOOKUP(A628,away!$A$2:$E$405,3,FALSE)</f>
        <v>1.3987000000000001</v>
      </c>
      <c r="I628" s="10">
        <f>VLOOKUP(C628,away!$B$2:$E$405,3,FALSE)</f>
        <v>0.79910000000000003</v>
      </c>
      <c r="J628" s="10">
        <f>VLOOKUP(B628,home!$B$2:$E$405,4,FALSE)</f>
        <v>0.75700000000000001</v>
      </c>
      <c r="K628" s="12">
        <f t="shared" si="840"/>
        <v>0.9942710284259999</v>
      </c>
      <c r="L628" s="12">
        <f t="shared" si="841"/>
        <v>0.84609978569000011</v>
      </c>
      <c r="M628" s="13">
        <f t="shared" si="842"/>
        <v>0.15875854528104885</v>
      </c>
      <c r="N628" s="13">
        <f t="shared" si="843"/>
        <v>0.15784902208800408</v>
      </c>
      <c r="O628" s="13">
        <f t="shared" si="844"/>
        <v>0.13432557113875163</v>
      </c>
      <c r="P628" s="13">
        <f t="shared" si="845"/>
        <v>0.13355602376003636</v>
      </c>
      <c r="Q628" s="13">
        <f t="shared" si="846"/>
        <v>7.8472354763739108E-2</v>
      </c>
      <c r="R628" s="13">
        <f t="shared" si="847"/>
        <v>5.682641847659229E-2</v>
      </c>
      <c r="S628" s="13">
        <f t="shared" si="848"/>
        <v>2.8088584855407842E-2</v>
      </c>
      <c r="T628" s="13">
        <f t="shared" si="849"/>
        <v>6.6395442548189312E-2</v>
      </c>
      <c r="U628" s="13">
        <f t="shared" si="850"/>
        <v>5.6500861540487654E-2</v>
      </c>
      <c r="V628" s="13">
        <f t="shared" si="851"/>
        <v>2.6255102605963168E-3</v>
      </c>
      <c r="W628" s="13">
        <f t="shared" si="852"/>
        <v>2.6007596291317603E-2</v>
      </c>
      <c r="X628" s="13">
        <f t="shared" si="853"/>
        <v>2.2005021648395868E-2</v>
      </c>
      <c r="Y628" s="13">
        <f t="shared" si="854"/>
        <v>9.3092220504057757E-3</v>
      </c>
      <c r="Z628" s="13">
        <f t="shared" si="855"/>
        <v>1.6026940164858335E-2</v>
      </c>
      <c r="AA628" s="13">
        <f t="shared" si="856"/>
        <v>1.5935122280235661E-2</v>
      </c>
      <c r="AB628" s="13">
        <f t="shared" si="857"/>
        <v>7.9219152088319863E-3</v>
      </c>
      <c r="AC628" s="13">
        <f t="shared" si="858"/>
        <v>1.3804481757409635E-4</v>
      </c>
      <c r="AD628" s="13">
        <f t="shared" si="859"/>
        <v>6.4646498778641419E-3</v>
      </c>
      <c r="AE628" s="13">
        <f t="shared" si="860"/>
        <v>5.4697388762217358E-3</v>
      </c>
      <c r="AF628" s="13">
        <f t="shared" si="861"/>
        <v>2.3139724454757358E-3</v>
      </c>
      <c r="AG628" s="13">
        <f t="shared" si="862"/>
        <v>6.5261719673652863E-4</v>
      </c>
      <c r="AH628" s="13">
        <f t="shared" si="863"/>
        <v>3.3900976596882727E-3</v>
      </c>
      <c r="AI628" s="13">
        <f t="shared" si="864"/>
        <v>3.3706758865628336E-3</v>
      </c>
      <c r="AJ628" s="13">
        <f t="shared" si="865"/>
        <v>1.6756826901117739E-3</v>
      </c>
      <c r="AK628" s="13">
        <f t="shared" si="866"/>
        <v>5.5536091720435996E-4</v>
      </c>
      <c r="AL628" s="13">
        <f t="shared" si="867"/>
        <v>4.6452219383183571E-6</v>
      </c>
      <c r="AM628" s="13">
        <f t="shared" si="868"/>
        <v>1.2855228164955993E-3</v>
      </c>
      <c r="AN628" s="13">
        <f t="shared" si="869"/>
        <v>1.087680579536532E-3</v>
      </c>
      <c r="AO628" s="13">
        <f t="shared" si="870"/>
        <v>4.6014315262251726E-4</v>
      </c>
      <c r="AP628" s="13">
        <f t="shared" si="871"/>
        <v>1.297756742735443E-4</v>
      </c>
      <c r="AQ628" s="13">
        <f t="shared" si="872"/>
        <v>2.7450792547655271E-5</v>
      </c>
      <c r="AR628" s="13">
        <f t="shared" si="873"/>
        <v>5.7367218066608399E-4</v>
      </c>
      <c r="AS628" s="13">
        <f t="shared" si="874"/>
        <v>5.7038562905025315E-4</v>
      </c>
      <c r="AT628" s="13">
        <f t="shared" si="875"/>
        <v>2.8355895299760308E-4</v>
      </c>
      <c r="AU628" s="13">
        <f t="shared" si="876"/>
        <v>9.3978150605442207E-5</v>
      </c>
      <c r="AV628" s="13">
        <f t="shared" si="877"/>
        <v>2.3359938113011627E-5</v>
      </c>
      <c r="AW628" s="13">
        <f t="shared" si="878"/>
        <v>1.0855012743240656E-7</v>
      </c>
      <c r="AX628" s="13">
        <f t="shared" si="879"/>
        <v>2.1302634880369451E-4</v>
      </c>
      <c r="AY628" s="13">
        <f t="shared" si="880"/>
        <v>1.8024154806912913E-4</v>
      </c>
      <c r="AZ628" s="13">
        <f t="shared" si="881"/>
        <v>7.6251167596861992E-5</v>
      </c>
      <c r="BA628" s="13">
        <f t="shared" si="882"/>
        <v>2.1505365520772407E-5</v>
      </c>
      <c r="BB628" s="13">
        <f t="shared" si="883"/>
        <v>4.5489212895776623E-6</v>
      </c>
      <c r="BC628" s="13">
        <f t="shared" si="884"/>
        <v>7.6976826564646804E-7</v>
      </c>
      <c r="BD628" s="13">
        <f t="shared" si="885"/>
        <v>8.0897318186314734E-5</v>
      </c>
      <c r="BE628" s="13">
        <f t="shared" si="886"/>
        <v>8.0433859750012483E-5</v>
      </c>
      <c r="BF628" s="13">
        <f t="shared" si="887"/>
        <v>3.9986528226958776E-5</v>
      </c>
      <c r="BG628" s="13">
        <f t="shared" si="888"/>
        <v>1.3252482181134528E-5</v>
      </c>
      <c r="BH628" s="13">
        <f t="shared" si="889"/>
        <v>3.2941397718584657E-6</v>
      </c>
      <c r="BI628" s="13">
        <f t="shared" si="890"/>
        <v>6.5505354774894117E-7</v>
      </c>
      <c r="BJ628" s="14">
        <f t="shared" si="891"/>
        <v>0.37842655392137137</v>
      </c>
      <c r="BK628" s="14">
        <f t="shared" si="892"/>
        <v>0.32335159574467093</v>
      </c>
      <c r="BL628" s="14">
        <f t="shared" si="893"/>
        <v>0.28226518003156292</v>
      </c>
      <c r="BM628" s="14">
        <f t="shared" si="894"/>
        <v>0.2801022013563495</v>
      </c>
      <c r="BN628" s="14">
        <f t="shared" si="895"/>
        <v>0.71978793550817244</v>
      </c>
    </row>
    <row r="629" spans="1:66" x14ac:dyDescent="0.25">
      <c r="A629" t="s">
        <v>196</v>
      </c>
      <c r="B629" t="s">
        <v>303</v>
      </c>
      <c r="C629" t="s">
        <v>206</v>
      </c>
      <c r="D629" t="s">
        <v>497</v>
      </c>
      <c r="E629" s="10">
        <f>VLOOKUP(A629,home!$A$2:$E$405,3,FALSE)</f>
        <v>1.6077999999999999</v>
      </c>
      <c r="F629" s="10">
        <f>VLOOKUP(B629,home!$B$2:$E$405,3,FALSE)</f>
        <v>0.84150000000000003</v>
      </c>
      <c r="G629" s="10">
        <f>VLOOKUP(C629,away!$B$2:$E$405,4,FALSE)</f>
        <v>1.3903000000000001</v>
      </c>
      <c r="H629" s="10">
        <f>VLOOKUP(A629,away!$A$2:$E$405,3,FALSE)</f>
        <v>1.3987000000000001</v>
      </c>
      <c r="I629" s="10">
        <f>VLOOKUP(C629,away!$B$2:$E$405,3,FALSE)</f>
        <v>0.50470000000000004</v>
      </c>
      <c r="J629" s="10">
        <f>VLOOKUP(B629,home!$B$2:$E$405,4,FALSE)</f>
        <v>1.0513999999999999</v>
      </c>
      <c r="K629" s="12">
        <f t="shared" si="840"/>
        <v>1.88102543211</v>
      </c>
      <c r="L629" s="12">
        <f t="shared" si="841"/>
        <v>0.74220837794600003</v>
      </c>
      <c r="M629" s="13">
        <f t="shared" si="842"/>
        <v>7.2567812456482375E-2</v>
      </c>
      <c r="N629" s="13">
        <f t="shared" si="843"/>
        <v>0.13650190078323218</v>
      </c>
      <c r="O629" s="13">
        <f t="shared" si="844"/>
        <v>5.3860438374415315E-2</v>
      </c>
      <c r="P629" s="13">
        <f t="shared" si="845"/>
        <v>0.10131285436686858</v>
      </c>
      <c r="Q629" s="13">
        <f t="shared" si="846"/>
        <v>0.12838177345230786</v>
      </c>
      <c r="R629" s="13">
        <f t="shared" si="847"/>
        <v>1.9987834300667646E-2</v>
      </c>
      <c r="S629" s="13">
        <f t="shared" si="848"/>
        <v>3.5361044079004186E-2</v>
      </c>
      <c r="T629" s="13">
        <f t="shared" si="849"/>
        <v>9.5286027831868264E-2</v>
      </c>
      <c r="U629" s="13">
        <f t="shared" si="850"/>
        <v>3.7597624652356436E-2</v>
      </c>
      <c r="V629" s="13">
        <f t="shared" si="851"/>
        <v>5.4853341657883402E-3</v>
      </c>
      <c r="W629" s="13">
        <f t="shared" si="852"/>
        <v>8.0496460294391822E-2</v>
      </c>
      <c r="X629" s="13">
        <f t="shared" si="853"/>
        <v>5.9745147225495142E-2</v>
      </c>
      <c r="Y629" s="13">
        <f t="shared" si="854"/>
        <v>2.2171674406189862E-2</v>
      </c>
      <c r="Z629" s="13">
        <f t="shared" si="855"/>
        <v>4.9450460249839852E-3</v>
      </c>
      <c r="AA629" s="13">
        <f t="shared" si="856"/>
        <v>9.3017573359493368E-3</v>
      </c>
      <c r="AB629" s="13">
        <f t="shared" si="857"/>
        <v>8.7484210561182343E-3</v>
      </c>
      <c r="AC629" s="13">
        <f t="shared" si="858"/>
        <v>4.7863408951574337E-4</v>
      </c>
      <c r="AD629" s="13">
        <f t="shared" si="859"/>
        <v>3.785397225214595E-2</v>
      </c>
      <c r="AE629" s="13">
        <f t="shared" si="860"/>
        <v>2.8095535344078135E-2</v>
      </c>
      <c r="AF629" s="13">
        <f t="shared" si="861"/>
        <v>1.0426370857626375E-2</v>
      </c>
      <c r="AG629" s="13">
        <f t="shared" si="862"/>
        <v>2.5795132673674392E-3</v>
      </c>
      <c r="AH629" s="13">
        <f t="shared" si="863"/>
        <v>9.1756364726791964E-4</v>
      </c>
      <c r="AI629" s="13">
        <f t="shared" si="864"/>
        <v>1.7259605560905659E-3</v>
      </c>
      <c r="AJ629" s="13">
        <f t="shared" si="865"/>
        <v>1.6232878504125368E-3</v>
      </c>
      <c r="AK629" s="13">
        <f t="shared" si="866"/>
        <v>1.0178152434203846E-3</v>
      </c>
      <c r="AL629" s="13">
        <f t="shared" si="867"/>
        <v>2.6729087822624899E-5</v>
      </c>
      <c r="AM629" s="13">
        <f t="shared" si="868"/>
        <v>1.4240856902534555E-2</v>
      </c>
      <c r="AN629" s="13">
        <f t="shared" si="869"/>
        <v>1.056968330219127E-2</v>
      </c>
      <c r="AO629" s="13">
        <f t="shared" si="870"/>
        <v>3.9224537495611521E-3</v>
      </c>
      <c r="AP629" s="13">
        <f t="shared" si="871"/>
        <v>9.7042601167666293E-4</v>
      </c>
      <c r="AQ629" s="13">
        <f t="shared" si="872"/>
        <v>1.8006457901078551E-4</v>
      </c>
      <c r="AR629" s="13">
        <f t="shared" si="873"/>
        <v>1.3620468526018769E-4</v>
      </c>
      <c r="AS629" s="13">
        <f t="shared" si="874"/>
        <v>2.5620447694695107E-4</v>
      </c>
      <c r="AT629" s="13">
        <f t="shared" si="875"/>
        <v>2.4096356847882764E-4</v>
      </c>
      <c r="AU629" s="13">
        <f t="shared" si="876"/>
        <v>1.5108620017355141E-4</v>
      </c>
      <c r="AV629" s="13">
        <f t="shared" si="877"/>
        <v>7.1049246241828106E-5</v>
      </c>
      <c r="AW629" s="13">
        <f t="shared" si="878"/>
        <v>1.0365784047992569E-6</v>
      </c>
      <c r="AX629" s="13">
        <f t="shared" si="879"/>
        <v>4.4645690014511238E-3</v>
      </c>
      <c r="AY629" s="13">
        <f t="shared" si="880"/>
        <v>3.3136405167950309E-3</v>
      </c>
      <c r="AZ629" s="13">
        <f t="shared" si="881"/>
        <v>1.2297058765332928E-3</v>
      </c>
      <c r="BA629" s="13">
        <f t="shared" si="882"/>
        <v>3.0423266799081315E-4</v>
      </c>
      <c r="BB629" s="13">
        <f t="shared" si="883"/>
        <v>5.6451008756911346E-5</v>
      </c>
      <c r="BC629" s="13">
        <f t="shared" si="884"/>
        <v>8.3796823285765244E-6</v>
      </c>
      <c r="BD629" s="13">
        <f t="shared" si="885"/>
        <v>1.6848709752601559E-5</v>
      </c>
      <c r="BE629" s="13">
        <f t="shared" si="886"/>
        <v>3.1692851542883313E-5</v>
      </c>
      <c r="BF629" s="13">
        <f t="shared" si="887"/>
        <v>2.9807529884125087E-5</v>
      </c>
      <c r="BG629" s="13">
        <f t="shared" si="888"/>
        <v>1.8689573926806037E-5</v>
      </c>
      <c r="BH629" s="13">
        <f t="shared" si="889"/>
        <v>8.7888909679055271E-6</v>
      </c>
      <c r="BI629" s="13">
        <f t="shared" si="890"/>
        <v>3.306425486134434E-6</v>
      </c>
      <c r="BJ629" s="14">
        <f t="shared" si="891"/>
        <v>0.64079883901353318</v>
      </c>
      <c r="BK629" s="14">
        <f t="shared" si="892"/>
        <v>0.21854604876227687</v>
      </c>
      <c r="BL629" s="14">
        <f t="shared" si="893"/>
        <v>0.13574534517536016</v>
      </c>
      <c r="BM629" s="14">
        <f t="shared" si="894"/>
        <v>0.48411006130379008</v>
      </c>
      <c r="BN629" s="14">
        <f t="shared" si="895"/>
        <v>0.51261261373397404</v>
      </c>
    </row>
    <row r="630" spans="1:66" x14ac:dyDescent="0.25">
      <c r="A630" t="s">
        <v>196</v>
      </c>
      <c r="B630" t="s">
        <v>201</v>
      </c>
      <c r="C630" t="s">
        <v>200</v>
      </c>
      <c r="D630" t="s">
        <v>497</v>
      </c>
      <c r="E630" s="10">
        <f>VLOOKUP(A630,home!$A$2:$E$405,3,FALSE)</f>
        <v>1.6077999999999999</v>
      </c>
      <c r="F630" s="10">
        <f>VLOOKUP(B630,home!$B$2:$E$405,3,FALSE)</f>
        <v>0.98780000000000001</v>
      </c>
      <c r="G630" s="10">
        <f>VLOOKUP(C630,away!$B$2:$E$405,4,FALSE)</f>
        <v>0.80489999999999995</v>
      </c>
      <c r="H630" s="10">
        <f>VLOOKUP(A630,away!$A$2:$E$405,3,FALSE)</f>
        <v>1.3987000000000001</v>
      </c>
      <c r="I630" s="10">
        <f>VLOOKUP(C630,away!$B$2:$E$405,3,FALSE)</f>
        <v>1.472</v>
      </c>
      <c r="J630" s="10">
        <f>VLOOKUP(B630,home!$B$2:$E$405,4,FALSE)</f>
        <v>1.0513999999999999</v>
      </c>
      <c r="K630" s="12">
        <f t="shared" si="840"/>
        <v>1.2783299777159998</v>
      </c>
      <c r="L630" s="12">
        <f t="shared" si="841"/>
        <v>2.1647131609599999</v>
      </c>
      <c r="M630" s="13">
        <f t="shared" si="842"/>
        <v>3.196725636391827E-2</v>
      </c>
      <c r="N630" s="13">
        <f t="shared" si="843"/>
        <v>4.0864702115329284E-2</v>
      </c>
      <c r="O630" s="13">
        <f t="shared" si="844"/>
        <v>6.919994057075618E-2</v>
      </c>
      <c r="P630" s="13">
        <f t="shared" si="845"/>
        <v>8.8460358487763235E-2</v>
      </c>
      <c r="Q630" s="13">
        <f t="shared" si="846"/>
        <v>2.6119286872229936E-2</v>
      </c>
      <c r="R630" s="13">
        <f t="shared" si="847"/>
        <v>7.4899011045582886E-2</v>
      </c>
      <c r="S630" s="13">
        <f t="shared" si="848"/>
        <v>6.1197268031860298E-2</v>
      </c>
      <c r="T630" s="13">
        <f t="shared" si="849"/>
        <v>5.6540764047205885E-2</v>
      </c>
      <c r="U630" s="13">
        <f t="shared" si="850"/>
        <v>9.5745651120850372E-2</v>
      </c>
      <c r="V630" s="13">
        <f t="shared" si="851"/>
        <v>1.8816240547800029E-2</v>
      </c>
      <c r="W630" s="13">
        <f t="shared" si="852"/>
        <v>1.1129689135111835E-2</v>
      </c>
      <c r="X630" s="13">
        <f t="shared" si="853"/>
        <v>2.4092584548170103E-2</v>
      </c>
      <c r="Y630" s="13">
        <f t="shared" si="854"/>
        <v>2.6076767426482683E-2</v>
      </c>
      <c r="Z630" s="13">
        <f t="shared" si="855"/>
        <v>5.404495831775389E-2</v>
      </c>
      <c r="AA630" s="13">
        <f t="shared" si="856"/>
        <v>6.9087290361996456E-2</v>
      </c>
      <c r="AB630" s="13">
        <f t="shared" si="857"/>
        <v>4.4158177174454881E-2</v>
      </c>
      <c r="AC630" s="13">
        <f t="shared" si="858"/>
        <v>3.2542896497388799E-3</v>
      </c>
      <c r="AD630" s="13">
        <f t="shared" si="859"/>
        <v>3.5568538160183766E-3</v>
      </c>
      <c r="AE630" s="13">
        <f t="shared" si="860"/>
        <v>7.6995682671457764E-3</v>
      </c>
      <c r="AF630" s="13">
        <f t="shared" si="861"/>
        <v>8.3336783808002236E-3</v>
      </c>
      <c r="AG630" s="13">
        <f t="shared" si="862"/>
        <v>6.0133410900420218E-3</v>
      </c>
      <c r="AH630" s="13">
        <f t="shared" si="863"/>
        <v>2.9247958138494123E-2</v>
      </c>
      <c r="AI630" s="13">
        <f t="shared" si="864"/>
        <v>3.7388541675419683E-2</v>
      </c>
      <c r="AJ630" s="13">
        <f t="shared" si="865"/>
        <v>2.3897446823386494E-2</v>
      </c>
      <c r="AK630" s="13">
        <f t="shared" si="866"/>
        <v>1.0182940888402983E-2</v>
      </c>
      <c r="AL630" s="13">
        <f t="shared" si="867"/>
        <v>3.6021312027746834E-4</v>
      </c>
      <c r="AM630" s="13">
        <f t="shared" si="868"/>
        <v>9.0936657187396788E-4</v>
      </c>
      <c r="AN630" s="13">
        <f t="shared" si="869"/>
        <v>1.9685177862726558E-3</v>
      </c>
      <c r="AO630" s="13">
        <f t="shared" si="870"/>
        <v>2.1306381797641313E-3</v>
      </c>
      <c r="AP630" s="13">
        <f t="shared" si="871"/>
        <v>1.5374068363264244E-3</v>
      </c>
      <c r="AQ630" s="13">
        <f t="shared" si="872"/>
        <v>8.3201120308642204E-4</v>
      </c>
      <c r="AR630" s="13">
        <f t="shared" si="873"/>
        <v>1.2662687982721077E-2</v>
      </c>
      <c r="AS630" s="13">
        <f t="shared" si="874"/>
        <v>1.618709364677649E-2</v>
      </c>
      <c r="AT630" s="13">
        <f t="shared" si="875"/>
        <v>1.03462235303853E-2</v>
      </c>
      <c r="AU630" s="13">
        <f t="shared" si="876"/>
        <v>4.4086292316807317E-3</v>
      </c>
      <c r="AV630" s="13">
        <f t="shared" si="877"/>
        <v>1.4089207268731328E-3</v>
      </c>
      <c r="AW630" s="13">
        <f t="shared" si="878"/>
        <v>2.7688559218386255E-5</v>
      </c>
      <c r="AX630" s="13">
        <f t="shared" si="879"/>
        <v>1.9374509159322107E-4</v>
      </c>
      <c r="AY630" s="13">
        <f t="shared" si="880"/>
        <v>4.1940254964324621E-4</v>
      </c>
      <c r="AZ630" s="13">
        <f t="shared" si="881"/>
        <v>4.5394310947645747E-4</v>
      </c>
      <c r="BA630" s="13">
        <f t="shared" si="882"/>
        <v>3.2755220780359784E-4</v>
      </c>
      <c r="BB630" s="13">
        <f t="shared" si="883"/>
        <v>1.7726414378348832E-4</v>
      </c>
      <c r="BC630" s="13">
        <f t="shared" si="884"/>
        <v>7.6745205002884607E-5</v>
      </c>
      <c r="BD630" s="13">
        <f t="shared" si="885"/>
        <v>4.5685145548877244E-3</v>
      </c>
      <c r="BE630" s="13">
        <f t="shared" si="886"/>
        <v>5.8400691091448449E-3</v>
      </c>
      <c r="BF630" s="13">
        <f t="shared" si="887"/>
        <v>3.7327677070765155E-3</v>
      </c>
      <c r="BG630" s="13">
        <f t="shared" si="888"/>
        <v>1.5905696199353754E-3</v>
      </c>
      <c r="BH630" s="13">
        <f t="shared" si="889"/>
        <v>5.0831820670193325E-4</v>
      </c>
      <c r="BI630" s="13">
        <f t="shared" si="890"/>
        <v>1.2995968036918384E-4</v>
      </c>
      <c r="BJ630" s="14">
        <f t="shared" si="891"/>
        <v>0.21945382858316265</v>
      </c>
      <c r="BK630" s="14">
        <f t="shared" si="892"/>
        <v>0.20447502875100143</v>
      </c>
      <c r="BL630" s="14">
        <f t="shared" si="893"/>
        <v>0.51519071179589648</v>
      </c>
      <c r="BM630" s="14">
        <f t="shared" si="894"/>
        <v>0.66126225800180971</v>
      </c>
      <c r="BN630" s="14">
        <f t="shared" si="895"/>
        <v>0.33151055545557978</v>
      </c>
    </row>
    <row r="631" spans="1:66" x14ac:dyDescent="0.25">
      <c r="A631" t="s">
        <v>196</v>
      </c>
      <c r="B631" t="s">
        <v>198</v>
      </c>
      <c r="C631" t="s">
        <v>306</v>
      </c>
      <c r="D631" t="s">
        <v>497</v>
      </c>
      <c r="E631" s="10">
        <f>VLOOKUP(A631,home!$A$2:$E$405,3,FALSE)</f>
        <v>1.6077999999999999</v>
      </c>
      <c r="F631" s="10">
        <f>VLOOKUP(B631,home!$B$2:$E$405,3,FALSE)</f>
        <v>0.73170000000000002</v>
      </c>
      <c r="G631" s="10">
        <f>VLOOKUP(C631,away!$B$2:$E$405,4,FALSE)</f>
        <v>0.84150000000000003</v>
      </c>
      <c r="H631" s="10">
        <f>VLOOKUP(A631,away!$A$2:$E$405,3,FALSE)</f>
        <v>1.3987000000000001</v>
      </c>
      <c r="I631" s="10">
        <f>VLOOKUP(C631,away!$B$2:$E$405,3,FALSE)</f>
        <v>1.514</v>
      </c>
      <c r="J631" s="10">
        <f>VLOOKUP(B631,home!$B$2:$E$405,4,FALSE)</f>
        <v>1.9346000000000001</v>
      </c>
      <c r="K631" s="12">
        <f t="shared" si="840"/>
        <v>0.98996353928999992</v>
      </c>
      <c r="L631" s="12">
        <f t="shared" si="841"/>
        <v>4.0967704802800009</v>
      </c>
      <c r="M631" s="13">
        <f t="shared" si="842"/>
        <v>6.1781647380458344E-3</v>
      </c>
      <c r="N631" s="13">
        <f t="shared" si="843"/>
        <v>6.1161578303925287E-3</v>
      </c>
      <c r="O631" s="13">
        <f t="shared" si="844"/>
        <v>2.5310522921132998E-2</v>
      </c>
      <c r="P631" s="13">
        <f t="shared" si="845"/>
        <v>2.5056494852285491E-2</v>
      </c>
      <c r="Q631" s="13">
        <f t="shared" si="846"/>
        <v>3.0273866263158169E-3</v>
      </c>
      <c r="R631" s="13">
        <f t="shared" si="847"/>
        <v>5.1845701571874001E-2</v>
      </c>
      <c r="S631" s="13">
        <f t="shared" si="848"/>
        <v>2.5405114661979391E-2</v>
      </c>
      <c r="T631" s="13">
        <f t="shared" si="849"/>
        <v>1.2402508163085102E-2</v>
      </c>
      <c r="U631" s="13">
        <f t="shared" si="850"/>
        <v>5.1325354225065498E-2</v>
      </c>
      <c r="V631" s="13">
        <f t="shared" si="851"/>
        <v>1.144825997399055E-2</v>
      </c>
      <c r="W631" s="13">
        <f t="shared" si="852"/>
        <v>9.990007931289398E-4</v>
      </c>
      <c r="X631" s="13">
        <f t="shared" si="853"/>
        <v>4.0926769590669491E-3</v>
      </c>
      <c r="Y631" s="13">
        <f t="shared" si="854"/>
        <v>8.383379075613798E-3</v>
      </c>
      <c r="Z631" s="13">
        <f t="shared" si="855"/>
        <v>7.0799979909686617E-2</v>
      </c>
      <c r="AA631" s="13">
        <f t="shared" si="856"/>
        <v>7.008939869305425E-2</v>
      </c>
      <c r="AB631" s="13">
        <f t="shared" si="857"/>
        <v>3.4692974598441936E-2</v>
      </c>
      <c r="AC631" s="13">
        <f t="shared" si="858"/>
        <v>2.9018859085636452E-3</v>
      </c>
      <c r="AD631" s="13">
        <f t="shared" si="859"/>
        <v>2.472435902298605E-4</v>
      </c>
      <c r="AE631" s="13">
        <f t="shared" si="860"/>
        <v>1.0129002418921374E-3</v>
      </c>
      <c r="AF631" s="13">
        <f t="shared" si="861"/>
        <v>2.0748099052260902E-3</v>
      </c>
      <c r="AG631" s="13">
        <f t="shared" si="862"/>
        <v>2.8333399906409311E-3</v>
      </c>
      <c r="AH631" s="13">
        <f t="shared" si="863"/>
        <v>7.2512816924605331E-2</v>
      </c>
      <c r="AI631" s="13">
        <f t="shared" si="864"/>
        <v>7.1785044886570087E-2</v>
      </c>
      <c r="AJ631" s="13">
        <f t="shared" si="865"/>
        <v>3.5532288552000212E-2</v>
      </c>
      <c r="AK631" s="13">
        <f t="shared" si="866"/>
        <v>1.1725223378003895E-2</v>
      </c>
      <c r="AL631" s="13">
        <f t="shared" si="867"/>
        <v>4.7076173856020197E-4</v>
      </c>
      <c r="AM631" s="13">
        <f t="shared" si="868"/>
        <v>4.895242793014385E-5</v>
      </c>
      <c r="AN631" s="13">
        <f t="shared" si="869"/>
        <v>2.0054686168224757E-4</v>
      </c>
      <c r="AO631" s="13">
        <f t="shared" si="870"/>
        <v>4.1079723142631411E-4</v>
      </c>
      <c r="AP631" s="13">
        <f t="shared" si="871"/>
        <v>5.6098065702935853E-4</v>
      </c>
      <c r="AQ631" s="13">
        <f t="shared" si="872"/>
        <v>5.745522489314889E-4</v>
      </c>
      <c r="AR631" s="13">
        <f t="shared" si="873"/>
        <v>5.9413673563734212E-2</v>
      </c>
      <c r="AS631" s="13">
        <f t="shared" si="874"/>
        <v>5.8817370563375014E-2</v>
      </c>
      <c r="AT631" s="13">
        <f t="shared" si="875"/>
        <v>2.9113526167325088E-2</v>
      </c>
      <c r="AU631" s="13">
        <f t="shared" si="876"/>
        <v>9.6071098019390594E-3</v>
      </c>
      <c r="AV631" s="13">
        <f t="shared" si="877"/>
        <v>2.3776721054688098E-3</v>
      </c>
      <c r="AW631" s="13">
        <f t="shared" si="878"/>
        <v>5.3034623544826938E-5</v>
      </c>
      <c r="AX631" s="13">
        <f t="shared" si="879"/>
        <v>8.0768531350939712E-6</v>
      </c>
      <c r="AY631" s="13">
        <f t="shared" si="880"/>
        <v>3.3089013497409964E-5</v>
      </c>
      <c r="AZ631" s="13">
        <f t="shared" si="881"/>
        <v>6.7779046858887812E-5</v>
      </c>
      <c r="BA631" s="13">
        <f t="shared" si="882"/>
        <v>9.2558399451002187E-5</v>
      </c>
      <c r="BB631" s="13">
        <f t="shared" si="883"/>
        <v>9.4797629643207602E-5</v>
      </c>
      <c r="BC631" s="13">
        <f t="shared" si="884"/>
        <v>7.767282614456183E-5</v>
      </c>
      <c r="BD631" s="13">
        <f t="shared" si="885"/>
        <v>4.0567363996816437E-2</v>
      </c>
      <c r="BE631" s="13">
        <f t="shared" si="886"/>
        <v>4.0160211241954118E-2</v>
      </c>
      <c r="BF631" s="13">
        <f t="shared" si="887"/>
        <v>1.9878572429859468E-2</v>
      </c>
      <c r="BG631" s="13">
        <f t="shared" si="888"/>
        <v>6.5596873062320994E-3</v>
      </c>
      <c r="BH631" s="13">
        <f t="shared" si="889"/>
        <v>1.623462815578303E-3</v>
      </c>
      <c r="BI631" s="13">
        <f t="shared" si="890"/>
        <v>3.2143379896312123E-4</v>
      </c>
      <c r="BJ631" s="14">
        <f t="shared" si="891"/>
        <v>4.335920637132186E-2</v>
      </c>
      <c r="BK631" s="14">
        <f t="shared" si="892"/>
        <v>7.1493770886922534E-2</v>
      </c>
      <c r="BL631" s="14">
        <f t="shared" si="893"/>
        <v>0.69325940954199394</v>
      </c>
      <c r="BM631" s="14">
        <f t="shared" si="894"/>
        <v>0.76139788377992568</v>
      </c>
      <c r="BN631" s="14">
        <f t="shared" si="895"/>
        <v>0.11753442854004667</v>
      </c>
    </row>
    <row r="632" spans="1:66" x14ac:dyDescent="0.25">
      <c r="A632" t="s">
        <v>196</v>
      </c>
      <c r="B632" t="s">
        <v>304</v>
      </c>
      <c r="C632" t="s">
        <v>197</v>
      </c>
      <c r="D632" t="s">
        <v>497</v>
      </c>
      <c r="E632" s="10">
        <f>VLOOKUP(A632,home!$A$2:$E$405,3,FALSE)</f>
        <v>1.6077999999999999</v>
      </c>
      <c r="F632" s="10">
        <f>VLOOKUP(B632,home!$B$2:$E$405,3,FALSE)</f>
        <v>0.95120000000000005</v>
      </c>
      <c r="G632" s="10">
        <f>VLOOKUP(C632,away!$B$2:$E$405,4,FALSE)</f>
        <v>0.98780000000000001</v>
      </c>
      <c r="H632" s="10">
        <f>VLOOKUP(A632,away!$A$2:$E$405,3,FALSE)</f>
        <v>1.3987000000000001</v>
      </c>
      <c r="I632" s="10">
        <f>VLOOKUP(C632,away!$B$2:$E$405,3,FALSE)</f>
        <v>0.58879999999999999</v>
      </c>
      <c r="J632" s="10">
        <f>VLOOKUP(B632,home!$B$2:$E$405,4,FALSE)</f>
        <v>0.50470000000000004</v>
      </c>
      <c r="K632" s="12">
        <f t="shared" si="840"/>
        <v>1.5106814198080001</v>
      </c>
      <c r="L632" s="12">
        <f t="shared" si="841"/>
        <v>0.41564798643200007</v>
      </c>
      <c r="M632" s="13">
        <f t="shared" si="842"/>
        <v>0.14568195756233537</v>
      </c>
      <c r="N632" s="13">
        <f t="shared" si="843"/>
        <v>0.22007902649067762</v>
      </c>
      <c r="O632" s="13">
        <f t="shared" si="844"/>
        <v>6.0552412320256786E-2</v>
      </c>
      <c r="P632" s="13">
        <f t="shared" si="845"/>
        <v>9.1475404216764963E-2</v>
      </c>
      <c r="Q632" s="13">
        <f t="shared" si="846"/>
        <v>0.16623464810444971</v>
      </c>
      <c r="R632" s="13">
        <f t="shared" si="847"/>
        <v>1.2584244127257482E-2</v>
      </c>
      <c r="S632" s="13">
        <f t="shared" si="848"/>
        <v>1.4359618920277227E-2</v>
      </c>
      <c r="T632" s="13">
        <f t="shared" si="849"/>
        <v>6.9095096759846611E-2</v>
      </c>
      <c r="U632" s="13">
        <f t="shared" si="850"/>
        <v>1.901078378537582E-2</v>
      </c>
      <c r="V632" s="13">
        <f t="shared" si="851"/>
        <v>1.0018413986730222E-3</v>
      </c>
      <c r="W632" s="13">
        <f t="shared" si="852"/>
        <v>8.3709198073237803E-2</v>
      </c>
      <c r="X632" s="13">
        <f t="shared" si="853"/>
        <v>3.4793559624978751E-2</v>
      </c>
      <c r="Y632" s="13">
        <f t="shared" si="854"/>
        <v>7.2309364994620762E-3</v>
      </c>
      <c r="Z632" s="13">
        <f t="shared" si="855"/>
        <v>1.7435385774210979E-3</v>
      </c>
      <c r="AA632" s="13">
        <f t="shared" si="856"/>
        <v>2.6339313336285249E-3</v>
      </c>
      <c r="AB632" s="13">
        <f t="shared" si="857"/>
        <v>1.9895155633813597E-3</v>
      </c>
      <c r="AC632" s="13">
        <f t="shared" si="858"/>
        <v>3.9316745377293343E-5</v>
      </c>
      <c r="AD632" s="13">
        <f t="shared" si="859"/>
        <v>3.1614482549067006E-2</v>
      </c>
      <c r="AE632" s="13">
        <f t="shared" si="860"/>
        <v>1.3140496013609306E-2</v>
      </c>
      <c r="AF632" s="13">
        <f t="shared" si="861"/>
        <v>2.7309103543872153E-3</v>
      </c>
      <c r="AG632" s="13">
        <f t="shared" si="862"/>
        <v>3.7836579664244854E-4</v>
      </c>
      <c r="AH632" s="13">
        <f t="shared" si="863"/>
        <v>1.8117457474289833E-4</v>
      </c>
      <c r="AI632" s="13">
        <f t="shared" si="864"/>
        <v>2.7369706380571228E-4</v>
      </c>
      <c r="AJ632" s="13">
        <f t="shared" si="865"/>
        <v>2.0673453447364715E-4</v>
      </c>
      <c r="AK632" s="13">
        <f t="shared" si="866"/>
        <v>1.0410334002066508E-4</v>
      </c>
      <c r="AL632" s="13">
        <f t="shared" si="867"/>
        <v>9.874977618519793E-7</v>
      </c>
      <c r="AM632" s="13">
        <f t="shared" si="868"/>
        <v>9.5518822767439501E-3</v>
      </c>
      <c r="AN632" s="13">
        <f t="shared" si="869"/>
        <v>3.9702206349641308E-3</v>
      </c>
      <c r="AO632" s="13">
        <f t="shared" si="870"/>
        <v>8.2510710630680879E-4</v>
      </c>
      <c r="AP632" s="13">
        <f t="shared" si="871"/>
        <v>1.1431803577571975E-4</v>
      </c>
      <c r="AQ632" s="13">
        <f t="shared" si="872"/>
        <v>1.1879015345759817E-5</v>
      </c>
      <c r="AR632" s="13">
        <f t="shared" si="873"/>
        <v>1.5060969436911914E-5</v>
      </c>
      <c r="AS632" s="13">
        <f t="shared" si="874"/>
        <v>2.2752326692638987E-5</v>
      </c>
      <c r="AT632" s="13">
        <f t="shared" si="875"/>
        <v>1.7185758595985666E-5</v>
      </c>
      <c r="AU632" s="13">
        <f t="shared" si="876"/>
        <v>8.6540687320870576E-6</v>
      </c>
      <c r="AV632" s="13">
        <f t="shared" si="877"/>
        <v>3.2683852098263246E-6</v>
      </c>
      <c r="AW632" s="13">
        <f t="shared" si="878"/>
        <v>1.722392746654388E-8</v>
      </c>
      <c r="AX632" s="13">
        <f t="shared" si="879"/>
        <v>2.4049751799450677E-3</v>
      </c>
      <c r="AY632" s="13">
        <f t="shared" si="880"/>
        <v>9.996230909631045E-4</v>
      </c>
      <c r="AZ632" s="13">
        <f t="shared" si="881"/>
        <v>2.0774566247487317E-4</v>
      </c>
      <c r="BA632" s="13">
        <f t="shared" si="882"/>
        <v>2.8783022099220981E-5</v>
      </c>
      <c r="BB632" s="13">
        <f t="shared" si="883"/>
        <v>2.9909012947422404E-6</v>
      </c>
      <c r="BC632" s="13">
        <f t="shared" si="884"/>
        <v>2.4863242015529482E-7</v>
      </c>
      <c r="BD632" s="13">
        <f t="shared" si="885"/>
        <v>1.0433436033610549E-6</v>
      </c>
      <c r="BE632" s="13">
        <f t="shared" si="886"/>
        <v>1.5761597960730732E-6</v>
      </c>
      <c r="BF632" s="13">
        <f t="shared" si="887"/>
        <v>1.1905376592879793E-6</v>
      </c>
      <c r="BG632" s="13">
        <f t="shared" si="888"/>
        <v>5.9950770715601939E-7</v>
      </c>
      <c r="BH632" s="13">
        <f t="shared" si="889"/>
        <v>2.2641628855807355E-7</v>
      </c>
      <c r="BI632" s="13">
        <f t="shared" si="890"/>
        <v>6.8408576053313628E-8</v>
      </c>
      <c r="BJ632" s="14">
        <f t="shared" si="891"/>
        <v>0.64712449382469206</v>
      </c>
      <c r="BK632" s="14">
        <f t="shared" si="892"/>
        <v>0.25355874943215284</v>
      </c>
      <c r="BL632" s="14">
        <f t="shared" si="893"/>
        <v>9.7608222525240818E-2</v>
      </c>
      <c r="BM632" s="14">
        <f t="shared" si="894"/>
        <v>0.3024277056707293</v>
      </c>
      <c r="BN632" s="14">
        <f t="shared" si="895"/>
        <v>0.69660769282174195</v>
      </c>
    </row>
    <row r="633" spans="1:66" x14ac:dyDescent="0.25">
      <c r="A633" t="s">
        <v>196</v>
      </c>
      <c r="B633" t="s">
        <v>301</v>
      </c>
      <c r="C633" t="s">
        <v>204</v>
      </c>
      <c r="D633" t="s">
        <v>497</v>
      </c>
      <c r="E633" s="10">
        <f>VLOOKUP(A633,home!$A$2:$E$405,3,FALSE)</f>
        <v>1.6077999999999999</v>
      </c>
      <c r="F633" s="10">
        <f>VLOOKUP(B633,home!$B$2:$E$405,3,FALSE)</f>
        <v>0.80489999999999995</v>
      </c>
      <c r="G633" s="10">
        <f>VLOOKUP(C633,away!$B$2:$E$405,4,FALSE)</f>
        <v>0.91469999999999996</v>
      </c>
      <c r="H633" s="10">
        <f>VLOOKUP(A633,away!$A$2:$E$405,3,FALSE)</f>
        <v>1.3987000000000001</v>
      </c>
      <c r="I633" s="10">
        <f>VLOOKUP(C633,away!$B$2:$E$405,3,FALSE)</f>
        <v>0.96730000000000005</v>
      </c>
      <c r="J633" s="10">
        <f>VLOOKUP(B633,home!$B$2:$E$405,4,FALSE)</f>
        <v>1.3877999999999999</v>
      </c>
      <c r="K633" s="12">
        <f t="shared" si="840"/>
        <v>1.1837299358339999</v>
      </c>
      <c r="L633" s="12">
        <f t="shared" si="841"/>
        <v>1.8776413713780002</v>
      </c>
      <c r="M633" s="13">
        <f t="shared" si="842"/>
        <v>4.6823441851002352E-2</v>
      </c>
      <c r="N633" s="13">
        <f t="shared" si="843"/>
        <v>5.5426309817814032E-2</v>
      </c>
      <c r="O633" s="13">
        <f t="shared" si="844"/>
        <v>8.7917631569754101E-2</v>
      </c>
      <c r="P633" s="13">
        <f t="shared" si="845"/>
        <v>0.10407073237674226</v>
      </c>
      <c r="Q633" s="13">
        <f t="shared" si="846"/>
        <v>3.2804891082078215E-2</v>
      </c>
      <c r="R633" s="13">
        <f t="shared" si="847"/>
        <v>8.253889115446944E-2</v>
      </c>
      <c r="S633" s="13">
        <f t="shared" si="848"/>
        <v>5.7827430605678888E-2</v>
      </c>
      <c r="T633" s="13">
        <f t="shared" si="849"/>
        <v>6.1595820679259269E-2</v>
      </c>
      <c r="U633" s="13">
        <f t="shared" si="850"/>
        <v>9.7703756330089611E-2</v>
      </c>
      <c r="V633" s="13">
        <f t="shared" si="851"/>
        <v>1.4280935684947137E-2</v>
      </c>
      <c r="W633" s="13">
        <f t="shared" si="852"/>
        <v>1.2944043871876594E-2</v>
      </c>
      <c r="X633" s="13">
        <f t="shared" si="853"/>
        <v>2.4304272286767369E-2</v>
      </c>
      <c r="Y633" s="13">
        <f t="shared" si="854"/>
        <v>2.281735357343511E-2</v>
      </c>
      <c r="Z633" s="13">
        <f t="shared" si="855"/>
        <v>5.1659478926432495E-2</v>
      </c>
      <c r="AA633" s="13">
        <f t="shared" si="856"/>
        <v>6.1150871674803806E-2</v>
      </c>
      <c r="AB633" s="13">
        <f t="shared" si="857"/>
        <v>3.6193058701904347E-2</v>
      </c>
      <c r="AC633" s="13">
        <f t="shared" si="858"/>
        <v>1.9838185973264084E-3</v>
      </c>
      <c r="AD633" s="13">
        <f t="shared" si="859"/>
        <v>3.83056305547224E-3</v>
      </c>
      <c r="AE633" s="13">
        <f t="shared" si="860"/>
        <v>7.1924236686267996E-3</v>
      </c>
      <c r="AF633" s="13">
        <f t="shared" si="861"/>
        <v>6.7523961203460065E-3</v>
      </c>
      <c r="AG633" s="13">
        <f t="shared" si="862"/>
        <v>4.2261927704979876E-3</v>
      </c>
      <c r="AH633" s="13">
        <f t="shared" si="863"/>
        <v>2.4249493714024909E-2</v>
      </c>
      <c r="AI633" s="13">
        <f t="shared" si="864"/>
        <v>2.8704851638109687E-2</v>
      </c>
      <c r="AJ633" s="13">
        <f t="shared" si="865"/>
        <v>1.6989396093852038E-2</v>
      </c>
      <c r="AK633" s="13">
        <f t="shared" si="866"/>
        <v>6.7036189160112917E-3</v>
      </c>
      <c r="AL633" s="13">
        <f t="shared" si="867"/>
        <v>1.763710194422122E-4</v>
      </c>
      <c r="AM633" s="13">
        <f t="shared" si="868"/>
        <v>9.0687043197244788E-4</v>
      </c>
      <c r="AN633" s="13">
        <f t="shared" si="869"/>
        <v>1.7027774415509065E-3</v>
      </c>
      <c r="AO633" s="13">
        <f t="shared" si="870"/>
        <v>1.5986026852525836E-3</v>
      </c>
      <c r="AP633" s="13">
        <f t="shared" si="871"/>
        <v>1.0005341794087383E-3</v>
      </c>
      <c r="AQ633" s="13">
        <f t="shared" si="872"/>
        <v>4.6966109218389638E-4</v>
      </c>
      <c r="AR633" s="13">
        <f t="shared" si="873"/>
        <v>9.1063705264847888E-3</v>
      </c>
      <c r="AS633" s="13">
        <f t="shared" si="874"/>
        <v>1.0779483398996466E-2</v>
      </c>
      <c r="AT633" s="13">
        <f t="shared" si="875"/>
        <v>6.3799985961088797E-3</v>
      </c>
      <c r="AU633" s="13">
        <f t="shared" si="876"/>
        <v>2.5173984429309902E-3</v>
      </c>
      <c r="AV633" s="13">
        <f t="shared" si="877"/>
        <v>7.4497997432982797E-4</v>
      </c>
      <c r="AW633" s="13">
        <f t="shared" si="878"/>
        <v>1.08890502265176E-5</v>
      </c>
      <c r="AX633" s="13">
        <f t="shared" si="879"/>
        <v>1.7891494637474963E-4</v>
      </c>
      <c r="AY633" s="13">
        <f t="shared" si="880"/>
        <v>3.3593810527110627E-4</v>
      </c>
      <c r="AZ633" s="13">
        <f t="shared" si="881"/>
        <v>3.1538564233968356E-4</v>
      </c>
      <c r="BA633" s="13">
        <f t="shared" si="882"/>
        <v>1.9739370999853829E-4</v>
      </c>
      <c r="BB633" s="13">
        <f t="shared" si="883"/>
        <v>9.2658649085761694E-5</v>
      </c>
      <c r="BC633" s="13">
        <f t="shared" si="884"/>
        <v>3.479594258788451E-5</v>
      </c>
      <c r="BD633" s="13">
        <f t="shared" si="885"/>
        <v>2.8497496739375155E-3</v>
      </c>
      <c r="BE633" s="13">
        <f t="shared" si="886"/>
        <v>3.3733339986730167E-3</v>
      </c>
      <c r="BF633" s="13">
        <f t="shared" si="887"/>
        <v>1.9965582188979309E-3</v>
      </c>
      <c r="BG633" s="13">
        <f t="shared" si="888"/>
        <v>7.8779524411496402E-4</v>
      </c>
      <c r="BH633" s="13">
        <f t="shared" si="889"/>
        <v>2.3313420344163414E-4</v>
      </c>
      <c r="BI633" s="13">
        <f t="shared" si="890"/>
        <v>5.519358713613518E-5</v>
      </c>
      <c r="BJ633" s="14">
        <f t="shared" si="891"/>
        <v>0.2387277997521999</v>
      </c>
      <c r="BK633" s="14">
        <f t="shared" si="892"/>
        <v>0.22549866824041037</v>
      </c>
      <c r="BL633" s="14">
        <f t="shared" si="893"/>
        <v>0.48097556565807142</v>
      </c>
      <c r="BM633" s="14">
        <f t="shared" si="894"/>
        <v>0.58695456567020932</v>
      </c>
      <c r="BN633" s="14">
        <f t="shared" si="895"/>
        <v>0.40958189785186044</v>
      </c>
    </row>
    <row r="634" spans="1:66" x14ac:dyDescent="0.25">
      <c r="A634" t="s">
        <v>196</v>
      </c>
      <c r="B634" t="s">
        <v>203</v>
      </c>
      <c r="C634" t="s">
        <v>302</v>
      </c>
      <c r="D634" t="s">
        <v>497</v>
      </c>
      <c r="E634" s="10">
        <f>VLOOKUP(A634,home!$A$2:$E$405,3,FALSE)</f>
        <v>1.6077999999999999</v>
      </c>
      <c r="F634" s="10">
        <f>VLOOKUP(B634,home!$B$2:$E$405,3,FALSE)</f>
        <v>0.69510000000000005</v>
      </c>
      <c r="G634" s="10">
        <f>VLOOKUP(C634,away!$B$2:$E$405,4,FALSE)</f>
        <v>0.87809999999999999</v>
      </c>
      <c r="H634" s="10">
        <f>VLOOKUP(A634,away!$A$2:$E$405,3,FALSE)</f>
        <v>1.3987000000000001</v>
      </c>
      <c r="I634" s="10">
        <f>VLOOKUP(C634,away!$B$2:$E$405,3,FALSE)</f>
        <v>0.96730000000000005</v>
      </c>
      <c r="J634" s="10">
        <f>VLOOKUP(B634,home!$B$2:$E$405,4,FALSE)</f>
        <v>0.75700000000000001</v>
      </c>
      <c r="K634" s="12">
        <f t="shared" si="840"/>
        <v>0.98134856101800005</v>
      </c>
      <c r="L634" s="12">
        <f t="shared" si="841"/>
        <v>1.0241926200700002</v>
      </c>
      <c r="M634" s="13">
        <f t="shared" si="842"/>
        <v>0.13458743980606383</v>
      </c>
      <c r="N634" s="13">
        <f t="shared" si="843"/>
        <v>0.13207719038477742</v>
      </c>
      <c r="O634" s="13">
        <f t="shared" si="844"/>
        <v>0.13784346260348596</v>
      </c>
      <c r="P634" s="13">
        <f t="shared" si="845"/>
        <v>0.13527248367166944</v>
      </c>
      <c r="Q634" s="13">
        <f t="shared" si="846"/>
        <v>6.4806880363700872E-2</v>
      </c>
      <c r="R634" s="13">
        <f t="shared" si="847"/>
        <v>7.0589128561692679E-2</v>
      </c>
      <c r="S634" s="13">
        <f t="shared" si="848"/>
        <v>3.3990253594744488E-2</v>
      </c>
      <c r="T634" s="13">
        <f t="shared" si="849"/>
        <v>6.6374728598261851E-2</v>
      </c>
      <c r="U634" s="13">
        <f t="shared" si="850"/>
        <v>6.927253973753171E-2</v>
      </c>
      <c r="V634" s="13">
        <f t="shared" si="851"/>
        <v>3.7959180465514716E-3</v>
      </c>
      <c r="W634" s="13">
        <f t="shared" si="852"/>
        <v>2.1199379596327849E-2</v>
      </c>
      <c r="X634" s="13">
        <f t="shared" si="853"/>
        <v>2.1712248132621525E-2</v>
      </c>
      <c r="Y634" s="13">
        <f t="shared" si="854"/>
        <v>1.1118762151279804E-2</v>
      </c>
      <c r="Z634" s="13">
        <f t="shared" si="855"/>
        <v>2.4098954843352706E-2</v>
      </c>
      <c r="AA634" s="13">
        <f t="shared" si="856"/>
        <v>2.3649474657561939E-2</v>
      </c>
      <c r="AB634" s="13">
        <f t="shared" si="857"/>
        <v>1.1604188962015033E-2</v>
      </c>
      <c r="AC634" s="13">
        <f t="shared" si="858"/>
        <v>2.3845244340363504E-4</v>
      </c>
      <c r="AD634" s="13">
        <f t="shared" si="859"/>
        <v>5.2009951653326702E-3</v>
      </c>
      <c r="AE634" s="13">
        <f t="shared" si="860"/>
        <v>5.3268208653534724E-3</v>
      </c>
      <c r="AF634" s="13">
        <f t="shared" si="861"/>
        <v>2.727845309364959E-3</v>
      </c>
      <c r="AG634" s="13">
        <f t="shared" si="862"/>
        <v>9.3127967818138597E-4</v>
      </c>
      <c r="AH634" s="13">
        <f t="shared" si="863"/>
        <v>6.1704929254905068E-3</v>
      </c>
      <c r="AI634" s="13">
        <f t="shared" si="864"/>
        <v>6.0554043532018579E-3</v>
      </c>
      <c r="AJ634" s="13">
        <f t="shared" si="865"/>
        <v>2.9712311741983883E-3</v>
      </c>
      <c r="AK634" s="13">
        <f t="shared" si="866"/>
        <v>9.7193781241713712E-4</v>
      </c>
      <c r="AL634" s="13">
        <f t="shared" si="867"/>
        <v>9.5866462140205244E-6</v>
      </c>
      <c r="AM634" s="13">
        <f t="shared" si="868"/>
        <v>1.0207978242721585E-3</v>
      </c>
      <c r="AN634" s="13">
        <f t="shared" si="869"/>
        <v>1.0454935982030578E-3</v>
      </c>
      <c r="AO634" s="13">
        <f t="shared" si="870"/>
        <v>5.353934138050009E-4</v>
      </c>
      <c r="AP634" s="13">
        <f t="shared" si="871"/>
        <v>1.8278199441772191E-4</v>
      </c>
      <c r="AQ634" s="13">
        <f t="shared" si="872"/>
        <v>4.6800992441076686E-5</v>
      </c>
      <c r="AR634" s="13">
        <f t="shared" si="873"/>
        <v>1.2639546632963051E-3</v>
      </c>
      <c r="AS634" s="13">
        <f t="shared" si="874"/>
        <v>1.2403800900178197E-3</v>
      </c>
      <c r="AT634" s="13">
        <f t="shared" si="875"/>
        <v>6.0862260822718234E-4</v>
      </c>
      <c r="AU634" s="13">
        <f t="shared" si="876"/>
        <v>1.9909030692892248E-4</v>
      </c>
      <c r="AV634" s="13">
        <f t="shared" si="877"/>
        <v>4.8844246554332508E-5</v>
      </c>
      <c r="AW634" s="13">
        <f t="shared" si="878"/>
        <v>2.6765116115029066E-7</v>
      </c>
      <c r="AX634" s="13">
        <f t="shared" si="879"/>
        <v>1.6695974598996462E-4</v>
      </c>
      <c r="AY634" s="13">
        <f t="shared" si="880"/>
        <v>1.709989396916836E-4</v>
      </c>
      <c r="AZ634" s="13">
        <f t="shared" si="881"/>
        <v>8.7567926036008682E-5</v>
      </c>
      <c r="BA634" s="13">
        <f t="shared" si="882"/>
        <v>2.9895474533638574E-5</v>
      </c>
      <c r="BB634" s="13">
        <f t="shared" si="883"/>
        <v>7.6546810977108132E-6</v>
      </c>
      <c r="BC634" s="13">
        <f t="shared" si="884"/>
        <v>1.5679735778529495E-6</v>
      </c>
      <c r="BD634" s="13">
        <f t="shared" si="885"/>
        <v>2.1575550637518951E-4</v>
      </c>
      <c r="BE634" s="13">
        <f t="shared" si="886"/>
        <v>2.1173135571300215E-4</v>
      </c>
      <c r="BF634" s="13">
        <f t="shared" si="887"/>
        <v>1.0389113062567248E-4</v>
      </c>
      <c r="BG634" s="13">
        <f t="shared" si="888"/>
        <v>3.3984470514012258E-5</v>
      </c>
      <c r="BH634" s="13">
        <f t="shared" si="889"/>
        <v>8.3376528089711459E-6</v>
      </c>
      <c r="BI634" s="13">
        <f t="shared" si="890"/>
        <v>1.6364287172703043E-6</v>
      </c>
      <c r="BJ634" s="14">
        <f t="shared" si="891"/>
        <v>0.33477204280926776</v>
      </c>
      <c r="BK634" s="14">
        <f t="shared" si="892"/>
        <v>0.30806513314833861</v>
      </c>
      <c r="BL634" s="14">
        <f t="shared" si="893"/>
        <v>0.33306408924737396</v>
      </c>
      <c r="BM634" s="14">
        <f t="shared" si="894"/>
        <v>0.32465290336841224</v>
      </c>
      <c r="BN634" s="14">
        <f t="shared" si="895"/>
        <v>0.67517658539139014</v>
      </c>
    </row>
    <row r="635" spans="1:66" s="10" customFormat="1" x14ac:dyDescent="0.25">
      <c r="A635" t="s">
        <v>32</v>
      </c>
      <c r="B635" t="s">
        <v>311</v>
      </c>
      <c r="C635" t="s">
        <v>308</v>
      </c>
      <c r="D635" t="s">
        <v>497</v>
      </c>
      <c r="E635" s="10">
        <f>VLOOKUP(A635,home!$A$2:$E$405,3,FALSE)</f>
        <v>1.268</v>
      </c>
      <c r="F635" s="10">
        <f>VLOOKUP(B635,home!$B$2:$E$405,3,FALSE)</f>
        <v>0.88139999999999996</v>
      </c>
      <c r="G635" s="10">
        <f>VLOOKUP(C635,away!$B$2:$E$405,4,FALSE)</f>
        <v>1.3452999999999999</v>
      </c>
      <c r="H635" s="10">
        <f>VLOOKUP(A635,away!$A$2:$E$405,3,FALSE)</f>
        <v>1.1471</v>
      </c>
      <c r="I635" s="10">
        <f>VLOOKUP(C635,away!$B$2:$E$405,3,FALSE)</f>
        <v>0.56410000000000005</v>
      </c>
      <c r="J635" s="10">
        <f>VLOOKUP(B635,home!$B$2:$E$405,4,FALSE)</f>
        <v>1.2306999999999999</v>
      </c>
      <c r="K635" s="12">
        <f t="shared" si="840"/>
        <v>1.5035277285599997</v>
      </c>
      <c r="L635" s="12">
        <f t="shared" si="841"/>
        <v>0.79636026067700005</v>
      </c>
      <c r="M635" s="13">
        <f t="shared" si="842"/>
        <v>0.10027007442135445</v>
      </c>
      <c r="N635" s="13">
        <f t="shared" si="843"/>
        <v>0.1507588372372812</v>
      </c>
      <c r="O635" s="13">
        <f t="shared" si="844"/>
        <v>7.985110260429204E-2</v>
      </c>
      <c r="P635" s="13">
        <f t="shared" si="845"/>
        <v>0.12005834692164269</v>
      </c>
      <c r="Q635" s="13">
        <f t="shared" si="846"/>
        <v>0.11333504605585808</v>
      </c>
      <c r="R635" s="13">
        <f t="shared" si="847"/>
        <v>3.1795122442649933E-2</v>
      </c>
      <c r="S635" s="13">
        <f t="shared" si="848"/>
        <v>3.5937957433309152E-2</v>
      </c>
      <c r="T635" s="13">
        <f t="shared" si="849"/>
        <v>9.0255526820882948E-2</v>
      </c>
      <c r="U635" s="13">
        <f t="shared" si="850"/>
        <v>4.7804848225484524E-2</v>
      </c>
      <c r="V635" s="13">
        <f t="shared" si="851"/>
        <v>4.7811448631029227E-3</v>
      </c>
      <c r="W635" s="13">
        <f t="shared" si="852"/>
        <v>5.680079478753576E-2</v>
      </c>
      <c r="X635" s="13">
        <f t="shared" si="853"/>
        <v>4.5233895743662773E-2</v>
      </c>
      <c r="Y635" s="13">
        <f t="shared" si="854"/>
        <v>1.8011238502929759E-2</v>
      </c>
      <c r="Z635" s="13">
        <f t="shared" si="855"/>
        <v>8.4401239988952798E-3</v>
      </c>
      <c r="AA635" s="13">
        <f t="shared" si="856"/>
        <v>1.2689960464823763E-2</v>
      </c>
      <c r="AB635" s="13">
        <f t="shared" si="857"/>
        <v>9.539853716596337E-3</v>
      </c>
      <c r="AC635" s="13">
        <f t="shared" si="858"/>
        <v>3.5779390808375128E-4</v>
      </c>
      <c r="AD635" s="13">
        <f t="shared" si="859"/>
        <v>2.1350392491826565E-2</v>
      </c>
      <c r="AE635" s="13">
        <f t="shared" si="860"/>
        <v>1.7002604130347272E-2</v>
      </c>
      <c r="AF635" s="13">
        <f t="shared" si="861"/>
        <v>6.7700991287155936E-3</v>
      </c>
      <c r="AG635" s="13">
        <f t="shared" si="862"/>
        <v>1.7971459689843608E-3</v>
      </c>
      <c r="AH635" s="13">
        <f t="shared" si="863"/>
        <v>1.6803448369766122E-3</v>
      </c>
      <c r="AI635" s="13">
        <f t="shared" si="864"/>
        <v>2.5264450559369686E-3</v>
      </c>
      <c r="AJ635" s="13">
        <f t="shared" si="865"/>
        <v>1.8992900981422765E-3</v>
      </c>
      <c r="AK635" s="13">
        <f t="shared" si="866"/>
        <v>9.5187844237878559E-4</v>
      </c>
      <c r="AL635" s="13">
        <f t="shared" si="867"/>
        <v>1.7136177624705532E-5</v>
      </c>
      <c r="AM635" s="13">
        <f t="shared" si="868"/>
        <v>6.4201814254200877E-3</v>
      </c>
      <c r="AN635" s="13">
        <f t="shared" si="869"/>
        <v>5.1127773535411753E-3</v>
      </c>
      <c r="AO635" s="13">
        <f t="shared" si="870"/>
        <v>2.0358063530247559E-3</v>
      </c>
      <c r="AP635" s="13">
        <f t="shared" si="871"/>
        <v>5.4041175932756261E-4</v>
      </c>
      <c r="AQ635" s="13">
        <f t="shared" si="872"/>
        <v>1.0759061238275348E-4</v>
      </c>
      <c r="AR635" s="13">
        <f t="shared" si="873"/>
        <v>2.676319704803893E-4</v>
      </c>
      <c r="AS635" s="13">
        <f t="shared" si="874"/>
        <v>4.0239208866641666E-4</v>
      </c>
      <c r="AT635" s="13">
        <f t="shared" si="875"/>
        <v>3.025038315315658E-4</v>
      </c>
      <c r="AU635" s="13">
        <f t="shared" si="876"/>
        <v>1.5160763290111734E-4</v>
      </c>
      <c r="AV635" s="13">
        <f t="shared" si="877"/>
        <v>5.6986569982043774E-5</v>
      </c>
      <c r="AW635" s="13">
        <f t="shared" si="878"/>
        <v>5.6994438106019502E-7</v>
      </c>
      <c r="AX635" s="13">
        <f t="shared" si="879"/>
        <v>1.6088201325841624E-3</v>
      </c>
      <c r="AY635" s="13">
        <f t="shared" si="880"/>
        <v>1.2812004201671295E-3</v>
      </c>
      <c r="AZ635" s="13">
        <f t="shared" si="881"/>
        <v>5.1014855029188843E-4</v>
      </c>
      <c r="BA635" s="13">
        <f t="shared" si="882"/>
        <v>1.3542067749814735E-4</v>
      </c>
      <c r="BB635" s="13">
        <f t="shared" si="883"/>
        <v>2.6960911508370142E-5</v>
      </c>
      <c r="BC635" s="13">
        <f t="shared" si="884"/>
        <v>4.2941197033790372E-6</v>
      </c>
      <c r="BD635" s="13">
        <f t="shared" si="885"/>
        <v>3.5521910962876985E-5</v>
      </c>
      <c r="BE635" s="13">
        <f t="shared" si="886"/>
        <v>5.3408178104124982E-5</v>
      </c>
      <c r="BF635" s="13">
        <f t="shared" si="887"/>
        <v>4.0150338355711484E-5</v>
      </c>
      <c r="BG635" s="13">
        <f t="shared" si="888"/>
        <v>2.0122382342959446E-5</v>
      </c>
      <c r="BH635" s="13">
        <f t="shared" si="889"/>
        <v>7.5636399543314107E-6</v>
      </c>
      <c r="BI635" s="13">
        <f t="shared" si="890"/>
        <v>2.2744284800363112E-6</v>
      </c>
      <c r="BJ635" s="14">
        <f t="shared" si="891"/>
        <v>0.53909919318347366</v>
      </c>
      <c r="BK635" s="14">
        <f t="shared" si="892"/>
        <v>0.26270365414528479</v>
      </c>
      <c r="BL635" s="14">
        <f t="shared" si="893"/>
        <v>0.19007900885904275</v>
      </c>
      <c r="BM635" s="14">
        <f t="shared" si="894"/>
        <v>0.40297282002783213</v>
      </c>
      <c r="BN635" s="14">
        <f t="shared" si="895"/>
        <v>0.59606852968307833</v>
      </c>
    </row>
    <row r="636" spans="1:66" x14ac:dyDescent="0.25">
      <c r="A636" t="s">
        <v>32</v>
      </c>
      <c r="B636" t="s">
        <v>331</v>
      </c>
      <c r="C636" t="s">
        <v>310</v>
      </c>
      <c r="D636" t="s">
        <v>497</v>
      </c>
      <c r="E636" s="10">
        <f>VLOOKUP(A636,home!$A$2:$E$405,3,FALSE)</f>
        <v>1.268</v>
      </c>
      <c r="F636" s="10">
        <f>VLOOKUP(B636,home!$B$2:$E$405,3,FALSE)</f>
        <v>0.69589999999999996</v>
      </c>
      <c r="G636" s="10">
        <f>VLOOKUP(C636,away!$B$2:$E$405,4,FALSE)</f>
        <v>0.92779999999999996</v>
      </c>
      <c r="H636" s="10">
        <f>VLOOKUP(A636,away!$A$2:$E$405,3,FALSE)</f>
        <v>1.1471</v>
      </c>
      <c r="I636" s="10">
        <f>VLOOKUP(C636,away!$B$2:$E$405,3,FALSE)</f>
        <v>0.92300000000000004</v>
      </c>
      <c r="J636" s="10">
        <f>VLOOKUP(B636,home!$B$2:$E$405,4,FALSE)</f>
        <v>0.92300000000000004</v>
      </c>
      <c r="K636" s="12">
        <f t="shared" si="840"/>
        <v>0.81869183335999995</v>
      </c>
      <c r="L636" s="12">
        <f t="shared" si="841"/>
        <v>0.97724775590000013</v>
      </c>
      <c r="M636" s="13">
        <f t="shared" si="842"/>
        <v>0.16597143408483656</v>
      </c>
      <c r="N636" s="13">
        <f t="shared" si="843"/>
        <v>0.13587945765630322</v>
      </c>
      <c r="O636" s="13">
        <f t="shared" si="844"/>
        <v>0.16219521150291133</v>
      </c>
      <c r="P636" s="13">
        <f t="shared" si="845"/>
        <v>0.13278789506753141</v>
      </c>
      <c r="Q636" s="13">
        <f t="shared" si="846"/>
        <v>5.5621701152300689E-2</v>
      </c>
      <c r="R636" s="13">
        <f t="shared" si="847"/>
        <v>7.9252453229472983E-2</v>
      </c>
      <c r="S636" s="13">
        <f t="shared" si="848"/>
        <v>2.6559728747437329E-2</v>
      </c>
      <c r="T636" s="13">
        <f t="shared" si="849"/>
        <v>5.4356182630426297E-2</v>
      </c>
      <c r="U636" s="13">
        <f t="shared" si="850"/>
        <v>6.4883336232714875E-2</v>
      </c>
      <c r="V636" s="13">
        <f t="shared" si="851"/>
        <v>2.3610558804783182E-3</v>
      </c>
      <c r="W636" s="13">
        <f t="shared" si="852"/>
        <v>1.5179010830326356E-2</v>
      </c>
      <c r="X636" s="13">
        <f t="shared" si="853"/>
        <v>1.4833654270718227E-2</v>
      </c>
      <c r="Y636" s="13">
        <f t="shared" si="854"/>
        <v>7.2480776739279199E-3</v>
      </c>
      <c r="Z636" s="13">
        <f t="shared" si="855"/>
        <v>2.5816427356024067E-2</v>
      </c>
      <c r="AA636" s="13">
        <f t="shared" si="856"/>
        <v>2.1135698242908601E-2</v>
      </c>
      <c r="AB636" s="13">
        <f t="shared" si="857"/>
        <v>8.6518117719152857E-3</v>
      </c>
      <c r="AC636" s="13">
        <f t="shared" si="858"/>
        <v>1.180623499437849E-4</v>
      </c>
      <c r="AD636" s="13">
        <f t="shared" si="859"/>
        <v>3.106733051317795E-3</v>
      </c>
      <c r="AE636" s="13">
        <f t="shared" si="860"/>
        <v>3.0360479025806747E-3</v>
      </c>
      <c r="AF636" s="13">
        <f t="shared" si="861"/>
        <v>1.4834854998009334E-3</v>
      </c>
      <c r="AG636" s="13">
        <f t="shared" si="862"/>
        <v>4.8324429186355082E-4</v>
      </c>
      <c r="AH636" s="13">
        <f t="shared" si="863"/>
        <v>6.307261424757472E-3</v>
      </c>
      <c r="AI636" s="13">
        <f t="shared" si="864"/>
        <v>5.1637034193155002E-3</v>
      </c>
      <c r="AJ636" s="13">
        <f t="shared" si="865"/>
        <v>2.1137409096433535E-3</v>
      </c>
      <c r="AK636" s="13">
        <f t="shared" si="866"/>
        <v>5.7683414018798364E-4</v>
      </c>
      <c r="AL636" s="13">
        <f t="shared" si="867"/>
        <v>3.7783010123894066E-6</v>
      </c>
      <c r="AM636" s="13">
        <f t="shared" si="868"/>
        <v>5.0869139550869461E-4</v>
      </c>
      <c r="AN636" s="13">
        <f t="shared" si="869"/>
        <v>4.9711752470651114E-4</v>
      </c>
      <c r="AO636" s="13">
        <f t="shared" si="870"/>
        <v>2.4290349271900044E-4</v>
      </c>
      <c r="AP636" s="13">
        <f t="shared" si="871"/>
        <v>7.9125631053305083E-5</v>
      </c>
      <c r="AQ636" s="13">
        <f t="shared" si="872"/>
        <v>1.9331336345253432E-5</v>
      </c>
      <c r="AR636" s="13">
        <f t="shared" si="873"/>
        <v>1.2327514146437757E-3</v>
      </c>
      <c r="AS636" s="13">
        <f t="shared" si="874"/>
        <v>1.0092435157318463E-3</v>
      </c>
      <c r="AT636" s="13">
        <f t="shared" si="875"/>
        <v>4.1312971210059858E-4</v>
      </c>
      <c r="AU636" s="13">
        <f t="shared" si="876"/>
        <v>1.1274197380504266E-4</v>
      </c>
      <c r="AV636" s="13">
        <f t="shared" si="877"/>
        <v>2.3075233307768865E-5</v>
      </c>
      <c r="AW636" s="13">
        <f t="shared" si="878"/>
        <v>8.3969041140714982E-8</v>
      </c>
      <c r="AX636" s="13">
        <f t="shared" si="879"/>
        <v>6.9410248533911632E-5</v>
      </c>
      <c r="AY636" s="13">
        <f t="shared" si="880"/>
        <v>6.7831009616226416E-5</v>
      </c>
      <c r="AZ636" s="13">
        <f t="shared" si="881"/>
        <v>3.3143850963944293E-5</v>
      </c>
      <c r="BA636" s="13">
        <f t="shared" si="882"/>
        <v>1.0796584658799542E-5</v>
      </c>
      <c r="BB636" s="13">
        <f t="shared" si="883"/>
        <v>2.6377345322990544E-6</v>
      </c>
      <c r="BC636" s="13">
        <f t="shared" si="884"/>
        <v>5.1554403046983767E-7</v>
      </c>
      <c r="BD636" s="13">
        <f t="shared" si="885"/>
        <v>2.0078392559052998E-4</v>
      </c>
      <c r="BE636" s="13">
        <f t="shared" si="886"/>
        <v>1.6438016015092878E-4</v>
      </c>
      <c r="BF636" s="13">
        <f t="shared" si="887"/>
        <v>6.7288347340987146E-5</v>
      </c>
      <c r="BG636" s="13">
        <f t="shared" si="888"/>
        <v>1.836280681611908E-5</v>
      </c>
      <c r="BH636" s="13">
        <f t="shared" si="889"/>
        <v>3.7583699944810085E-6</v>
      </c>
      <c r="BI636" s="13">
        <f t="shared" si="890"/>
        <v>6.1538936424537414E-7</v>
      </c>
      <c r="BJ636" s="14">
        <f t="shared" si="891"/>
        <v>0.29275909931223393</v>
      </c>
      <c r="BK636" s="14">
        <f t="shared" si="892"/>
        <v>0.32786978544085599</v>
      </c>
      <c r="BL636" s="14">
        <f t="shared" si="893"/>
        <v>0.35352618172267369</v>
      </c>
      <c r="BM636" s="14">
        <f t="shared" si="894"/>
        <v>0.26819559409785654</v>
      </c>
      <c r="BN636" s="14">
        <f t="shared" si="895"/>
        <v>0.7317081526933561</v>
      </c>
    </row>
    <row r="637" spans="1:66" x14ac:dyDescent="0.25">
      <c r="A637" t="s">
        <v>32</v>
      </c>
      <c r="B637" t="s">
        <v>313</v>
      </c>
      <c r="C637" t="s">
        <v>209</v>
      </c>
      <c r="D637" t="s">
        <v>497</v>
      </c>
      <c r="E637" s="10">
        <f>VLOOKUP(A637,home!$A$2:$E$405,3,FALSE)</f>
        <v>1.268</v>
      </c>
      <c r="F637" s="10">
        <f>VLOOKUP(B637,home!$B$2:$E$405,3,FALSE)</f>
        <v>0.46389999999999998</v>
      </c>
      <c r="G637" s="10">
        <f>VLOOKUP(C637,away!$B$2:$E$405,4,FALSE)</f>
        <v>0.78859999999999997</v>
      </c>
      <c r="H637" s="10">
        <f>VLOOKUP(A637,away!$A$2:$E$405,3,FALSE)</f>
        <v>1.1471</v>
      </c>
      <c r="I637" s="10">
        <f>VLOOKUP(C637,away!$B$2:$E$405,3,FALSE)</f>
        <v>0.82050000000000001</v>
      </c>
      <c r="J637" s="10">
        <f>VLOOKUP(B637,home!$B$2:$E$405,4,FALSE)</f>
        <v>1.0769</v>
      </c>
      <c r="K637" s="12">
        <f t="shared" si="840"/>
        <v>0.46387439271999997</v>
      </c>
      <c r="L637" s="12">
        <f t="shared" si="841"/>
        <v>1.013573487795</v>
      </c>
      <c r="M637" s="13">
        <f t="shared" si="842"/>
        <v>0.22821938893277699</v>
      </c>
      <c r="N637" s="13">
        <f t="shared" si="843"/>
        <v>0.1058651304481214</v>
      </c>
      <c r="O637" s="13">
        <f t="shared" si="844"/>
        <v>0.23131712202303839</v>
      </c>
      <c r="P637" s="13">
        <f t="shared" si="845"/>
        <v>0.10730208950417505</v>
      </c>
      <c r="Q637" s="13">
        <f t="shared" si="846"/>
        <v>2.4554061548422951E-2</v>
      </c>
      <c r="R637" s="13">
        <f t="shared" si="847"/>
        <v>0.11722845107779631</v>
      </c>
      <c r="S637" s="13">
        <f t="shared" si="848"/>
        <v>1.2612576943838697E-2</v>
      </c>
      <c r="T637" s="13">
        <f t="shared" si="849"/>
        <v>2.4887345803168148E-2</v>
      </c>
      <c r="U637" s="13">
        <f t="shared" si="850"/>
        <v>5.4379276553218982E-2</v>
      </c>
      <c r="V637" s="13">
        <f t="shared" si="851"/>
        <v>6.588961351982781E-4</v>
      </c>
      <c r="W637" s="13">
        <f t="shared" si="852"/>
        <v>3.7966667965280659E-3</v>
      </c>
      <c r="X637" s="13">
        <f t="shared" si="853"/>
        <v>3.8482008069524211E-3</v>
      </c>
      <c r="Y637" s="13">
        <f t="shared" si="854"/>
        <v>1.9502171568191494E-3</v>
      </c>
      <c r="Z637" s="13">
        <f t="shared" si="855"/>
        <v>3.9606550009242521E-2</v>
      </c>
      <c r="AA637" s="13">
        <f t="shared" si="856"/>
        <v>1.8372464333271679E-2</v>
      </c>
      <c r="AB637" s="13">
        <f t="shared" si="857"/>
        <v>4.2612578676831311E-3</v>
      </c>
      <c r="AC637" s="13">
        <f t="shared" si="858"/>
        <v>1.9362107116429616E-5</v>
      </c>
      <c r="AD637" s="13">
        <f t="shared" si="859"/>
        <v>4.4029412614991103E-4</v>
      </c>
      <c r="AE637" s="13">
        <f t="shared" si="860"/>
        <v>4.4627045309741703E-4</v>
      </c>
      <c r="AF637" s="13">
        <f t="shared" si="861"/>
        <v>2.2616394982290195E-4</v>
      </c>
      <c r="AG637" s="13">
        <f t="shared" si="862"/>
        <v>7.6411261145164057E-5</v>
      </c>
      <c r="AH637" s="13">
        <f t="shared" si="863"/>
        <v>1.0036037258098754E-2</v>
      </c>
      <c r="AI637" s="13">
        <f t="shared" si="864"/>
        <v>4.6554606884158523E-3</v>
      </c>
      <c r="AJ637" s="13">
        <f t="shared" si="865"/>
        <v>1.0797744998353685E-3</v>
      </c>
      <c r="AK637" s="13">
        <f t="shared" si="866"/>
        <v>1.6695991346189109E-4</v>
      </c>
      <c r="AL637" s="13">
        <f t="shared" si="867"/>
        <v>3.6413988496104907E-7</v>
      </c>
      <c r="AM637" s="13">
        <f t="shared" si="868"/>
        <v>4.0848234077194638E-5</v>
      </c>
      <c r="AN637" s="13">
        <f t="shared" si="869"/>
        <v>4.1402687083888741E-5</v>
      </c>
      <c r="AO637" s="13">
        <f t="shared" si="870"/>
        <v>2.0982332975851054E-5</v>
      </c>
      <c r="AP637" s="13">
        <f t="shared" si="871"/>
        <v>7.0890454721364655E-6</v>
      </c>
      <c r="AQ637" s="13">
        <f t="shared" si="872"/>
        <v>1.7963171360826769E-6</v>
      </c>
      <c r="AR637" s="13">
        <f t="shared" si="873"/>
        <v>2.0344522574663451E-3</v>
      </c>
      <c r="AS637" s="13">
        <f t="shared" si="874"/>
        <v>9.4373030545003391E-4</v>
      </c>
      <c r="AT637" s="13">
        <f t="shared" si="875"/>
        <v>2.1888616116604731E-4</v>
      </c>
      <c r="AU637" s="13">
        <f t="shared" si="876"/>
        <v>3.3845228361904079E-5</v>
      </c>
      <c r="AV637" s="13">
        <f t="shared" si="877"/>
        <v>3.9249836882119927E-6</v>
      </c>
      <c r="AW637" s="13">
        <f t="shared" si="878"/>
        <v>4.7557759992415261E-9</v>
      </c>
      <c r="AX637" s="13">
        <f t="shared" si="879"/>
        <v>3.1580749627071759E-6</v>
      </c>
      <c r="AY637" s="13">
        <f t="shared" si="880"/>
        <v>3.2009410546691765E-6</v>
      </c>
      <c r="AZ637" s="13">
        <f t="shared" si="881"/>
        <v>1.6221944945036215E-6</v>
      </c>
      <c r="BA637" s="13">
        <f t="shared" si="882"/>
        <v>5.4807111055862767E-7</v>
      </c>
      <c r="BB637" s="13">
        <f t="shared" si="883"/>
        <v>1.3887758677214675E-7</v>
      </c>
      <c r="BC637" s="13">
        <f t="shared" si="884"/>
        <v>2.8152528000239521E-8</v>
      </c>
      <c r="BD637" s="13">
        <f t="shared" si="885"/>
        <v>3.4367781172542898E-4</v>
      </c>
      <c r="BE637" s="13">
        <f t="shared" si="886"/>
        <v>1.5942333620547186E-4</v>
      </c>
      <c r="BF637" s="13">
        <f t="shared" si="887"/>
        <v>3.6976201633854829E-5</v>
      </c>
      <c r="BG637" s="13">
        <f t="shared" si="888"/>
        <v>5.7174376926655591E-6</v>
      </c>
      <c r="BH637" s="13">
        <f t="shared" si="889"/>
        <v>6.6304323439991842E-7</v>
      </c>
      <c r="BI637" s="13">
        <f t="shared" si="890"/>
        <v>6.1513755540873393E-8</v>
      </c>
      <c r="BJ637" s="14">
        <f t="shared" si="891"/>
        <v>0.16621157727870986</v>
      </c>
      <c r="BK637" s="14">
        <f t="shared" si="892"/>
        <v>0.34881587870404507</v>
      </c>
      <c r="BL637" s="14">
        <f t="shared" si="893"/>
        <v>0.44527816249520019</v>
      </c>
      <c r="BM637" s="14">
        <f t="shared" si="894"/>
        <v>0.18542272876758795</v>
      </c>
      <c r="BN637" s="14">
        <f t="shared" si="895"/>
        <v>0.81448624353433119</v>
      </c>
    </row>
    <row r="638" spans="1:66" s="10" customFormat="1" x14ac:dyDescent="0.25">
      <c r="A638" t="s">
        <v>213</v>
      </c>
      <c r="B638" t="s">
        <v>216</v>
      </c>
      <c r="C638" t="s">
        <v>219</v>
      </c>
      <c r="D638" t="s">
        <v>497</v>
      </c>
      <c r="E638" s="10">
        <f>VLOOKUP(A638,home!$A$2:$E$405,3,FALSE)</f>
        <v>1.2675000000000001</v>
      </c>
      <c r="F638" s="10">
        <f>VLOOKUP(B638,home!$B$2:$E$405,3,FALSE)</f>
        <v>0.53979999999999995</v>
      </c>
      <c r="G638" s="10">
        <f>VLOOKUP(C638,away!$B$2:$E$405,4,FALSE)</f>
        <v>1.1211</v>
      </c>
      <c r="H638" s="10">
        <f>VLOOKUP(A638,away!$A$2:$E$405,3,FALSE)</f>
        <v>1.1535</v>
      </c>
      <c r="I638" s="10">
        <f>VLOOKUP(C638,away!$B$2:$E$405,3,FALSE)</f>
        <v>0.59319999999999995</v>
      </c>
      <c r="J638" s="10">
        <f>VLOOKUP(B638,home!$B$2:$E$405,4,FALSE)</f>
        <v>1.3231999999999999</v>
      </c>
      <c r="K638" s="12">
        <f t="shared" si="840"/>
        <v>0.76705269614999994</v>
      </c>
      <c r="L638" s="12">
        <f t="shared" si="841"/>
        <v>0.90540780383999975</v>
      </c>
      <c r="M638" s="13">
        <f t="shared" si="842"/>
        <v>0.18778445309809133</v>
      </c>
      <c r="N638" s="13">
        <f t="shared" si="843"/>
        <v>0.14404057104394416</v>
      </c>
      <c r="O638" s="13">
        <f t="shared" si="844"/>
        <v>0.17002150927483828</v>
      </c>
      <c r="P638" s="13">
        <f t="shared" si="845"/>
        <v>0.13041545709275693</v>
      </c>
      <c r="Q638" s="13">
        <f t="shared" si="846"/>
        <v>5.5243354187121479E-2</v>
      </c>
      <c r="R638" s="13">
        <f t="shared" si="847"/>
        <v>7.6969400659046741E-2</v>
      </c>
      <c r="S638" s="13">
        <f t="shared" si="848"/>
        <v>2.2643236924182832E-2</v>
      </c>
      <c r="T638" s="13">
        <f t="shared" si="849"/>
        <v>5.001776399131691E-2</v>
      </c>
      <c r="U638" s="13">
        <f t="shared" si="850"/>
        <v>5.9039586296571384E-2</v>
      </c>
      <c r="V638" s="13">
        <f t="shared" si="851"/>
        <v>1.7472917869441802E-3</v>
      </c>
      <c r="W638" s="13">
        <f t="shared" si="852"/>
        <v>1.4124854591200307E-2</v>
      </c>
      <c r="X638" s="13">
        <f t="shared" si="853"/>
        <v>1.2788753574978006E-2</v>
      </c>
      <c r="Y638" s="13">
        <f t="shared" si="854"/>
        <v>5.7895186440858918E-3</v>
      </c>
      <c r="Z638" s="13">
        <f t="shared" si="855"/>
        <v>2.3229565337862849E-2</v>
      </c>
      <c r="AA638" s="13">
        <f t="shared" si="856"/>
        <v>1.781830072280028E-2</v>
      </c>
      <c r="AB638" s="13">
        <f t="shared" si="857"/>
        <v>6.8337878051177234E-3</v>
      </c>
      <c r="AC638" s="13">
        <f t="shared" si="858"/>
        <v>7.5842892379152652E-5</v>
      </c>
      <c r="AD638" s="13">
        <f t="shared" si="859"/>
        <v>2.708626949226725E-3</v>
      </c>
      <c r="AE638" s="13">
        <f t="shared" si="860"/>
        <v>2.452411977521207E-3</v>
      </c>
      <c r="AF638" s="13">
        <f t="shared" si="861"/>
        <v>1.1102164713391936E-3</v>
      </c>
      <c r="AG638" s="13">
        <f t="shared" si="862"/>
        <v>3.3506621903407112E-4</v>
      </c>
      <c r="AH638" s="13">
        <f t="shared" si="863"/>
        <v>5.2580574341780451E-3</v>
      </c>
      <c r="AI638" s="13">
        <f t="shared" si="864"/>
        <v>4.0332071313978202E-3</v>
      </c>
      <c r="AJ638" s="13">
        <f t="shared" si="865"/>
        <v>1.5468412021350522E-3</v>
      </c>
      <c r="AK638" s="13">
        <f t="shared" si="866"/>
        <v>3.9550290487119961E-4</v>
      </c>
      <c r="AL638" s="13">
        <f t="shared" si="867"/>
        <v>2.1069018896249634E-6</v>
      </c>
      <c r="AM638" s="13">
        <f t="shared" si="868"/>
        <v>4.1553192085378181E-4</v>
      </c>
      <c r="AN638" s="13">
        <f t="shared" si="869"/>
        <v>3.7622584388563915E-4</v>
      </c>
      <c r="AO638" s="13">
        <f t="shared" si="870"/>
        <v>1.7031890753017357E-4</v>
      </c>
      <c r="AP638" s="13">
        <f t="shared" si="871"/>
        <v>5.1402689339774153E-5</v>
      </c>
      <c r="AQ638" s="13">
        <f t="shared" si="872"/>
        <v>1.1635099016648668E-5</v>
      </c>
      <c r="AR638" s="13">
        <f t="shared" si="873"/>
        <v>9.5213724678874605E-4</v>
      </c>
      <c r="AS638" s="13">
        <f t="shared" si="874"/>
        <v>7.303394422541454E-4</v>
      </c>
      <c r="AT638" s="13">
        <f t="shared" si="875"/>
        <v>2.8010441914286472E-4</v>
      </c>
      <c r="AU638" s="13">
        <f t="shared" si="876"/>
        <v>7.1618283302354684E-5</v>
      </c>
      <c r="AV638" s="13">
        <f t="shared" si="877"/>
        <v>1.3733749325176419E-5</v>
      </c>
      <c r="AW638" s="13">
        <f t="shared" si="878"/>
        <v>4.0645385418672019E-8</v>
      </c>
      <c r="AX638" s="13">
        <f t="shared" si="879"/>
        <v>5.3122480037880252E-5</v>
      </c>
      <c r="AY638" s="13">
        <f t="shared" si="880"/>
        <v>4.809750798563138E-5</v>
      </c>
      <c r="AZ638" s="13">
        <f t="shared" si="881"/>
        <v>2.1773929537723682E-5</v>
      </c>
      <c r="BA638" s="13">
        <f t="shared" si="882"/>
        <v>6.5714285745724333E-6</v>
      </c>
      <c r="BB638" s="13">
        <f t="shared" si="883"/>
        <v>1.4874556784487613E-6</v>
      </c>
      <c r="BC638" s="13">
        <f t="shared" si="884"/>
        <v>2.6935079582672611E-7</v>
      </c>
      <c r="BD638" s="13">
        <f t="shared" si="885"/>
        <v>1.436787489282103E-4</v>
      </c>
      <c r="BE638" s="13">
        <f t="shared" si="886"/>
        <v>1.1020917174484262E-4</v>
      </c>
      <c r="BF638" s="13">
        <f t="shared" si="887"/>
        <v>4.2268121163669961E-5</v>
      </c>
      <c r="BG638" s="13">
        <f t="shared" si="888"/>
        <v>1.0807292099929305E-5</v>
      </c>
      <c r="BH638" s="13">
        <f t="shared" si="889"/>
        <v>2.0724406358328417E-6</v>
      </c>
      <c r="BI638" s="13">
        <f t="shared" si="890"/>
        <v>3.1793423546528044E-7</v>
      </c>
      <c r="BJ638" s="14">
        <f t="shared" si="891"/>
        <v>0.28976757426300409</v>
      </c>
      <c r="BK638" s="14">
        <f t="shared" si="892"/>
        <v>0.34271648620422968</v>
      </c>
      <c r="BL638" s="14">
        <f t="shared" si="893"/>
        <v>0.34427348028057786</v>
      </c>
      <c r="BM638" s="14">
        <f t="shared" si="894"/>
        <v>0.23546430386727518</v>
      </c>
      <c r="BN638" s="14">
        <f t="shared" si="895"/>
        <v>0.76447474535579896</v>
      </c>
    </row>
    <row r="639" spans="1:66" x14ac:dyDescent="0.25">
      <c r="A639" t="s">
        <v>213</v>
      </c>
      <c r="B639" t="s">
        <v>314</v>
      </c>
      <c r="C639" t="s">
        <v>220</v>
      </c>
      <c r="D639" t="s">
        <v>497</v>
      </c>
      <c r="E639" s="10">
        <f>VLOOKUP(A639,home!$A$2:$E$405,3,FALSE)</f>
        <v>1.2675000000000001</v>
      </c>
      <c r="F639" s="10">
        <f>VLOOKUP(B639,home!$B$2:$E$405,3,FALSE)</f>
        <v>0.83050000000000002</v>
      </c>
      <c r="G639" s="10">
        <f>VLOOKUP(C639,away!$B$2:$E$405,4,FALSE)</f>
        <v>1.2871999999999999</v>
      </c>
      <c r="H639" s="10">
        <f>VLOOKUP(A639,away!$A$2:$E$405,3,FALSE)</f>
        <v>1.1535</v>
      </c>
      <c r="I639" s="10">
        <f>VLOOKUP(C639,away!$B$2:$E$405,3,FALSE)</f>
        <v>0.73</v>
      </c>
      <c r="J639" s="10">
        <f>VLOOKUP(B639,home!$B$2:$E$405,4,FALSE)</f>
        <v>1.4145000000000001</v>
      </c>
      <c r="K639" s="12">
        <f t="shared" si="840"/>
        <v>1.3549823429999999</v>
      </c>
      <c r="L639" s="12">
        <f t="shared" si="841"/>
        <v>1.1910867975000001</v>
      </c>
      <c r="M639" s="13">
        <f t="shared" si="842"/>
        <v>7.8389198096468909E-2</v>
      </c>
      <c r="N639" s="13">
        <f t="shared" si="843"/>
        <v>0.10621597930264456</v>
      </c>
      <c r="O639" s="13">
        <f t="shared" si="844"/>
        <v>9.3368338919316257E-2</v>
      </c>
      <c r="P639" s="13">
        <f t="shared" si="845"/>
        <v>0.12651245063091321</v>
      </c>
      <c r="Q639" s="13">
        <f t="shared" si="846"/>
        <v>7.1960388249768428E-2</v>
      </c>
      <c r="R639" s="13">
        <f t="shared" si="847"/>
        <v>5.5604897895651512E-2</v>
      </c>
      <c r="S639" s="13">
        <f t="shared" si="848"/>
        <v>5.1044660977850438E-2</v>
      </c>
      <c r="T639" s="13">
        <f t="shared" si="849"/>
        <v>8.5711068387273326E-2</v>
      </c>
      <c r="U639" s="13">
        <f t="shared" si="850"/>
        <v>7.5343654832925655E-2</v>
      </c>
      <c r="V639" s="13">
        <f t="shared" si="851"/>
        <v>9.1534509979930827E-3</v>
      </c>
      <c r="W639" s="13">
        <f t="shared" si="852"/>
        <v>3.2501685157953632E-2</v>
      </c>
      <c r="X639" s="13">
        <f t="shared" si="853"/>
        <v>3.8712328088140277E-2</v>
      </c>
      <c r="Y639" s="13">
        <f t="shared" si="854"/>
        <v>2.3054871443136154E-2</v>
      </c>
      <c r="Z639" s="13">
        <f t="shared" si="855"/>
        <v>2.2076753253282018E-2</v>
      </c>
      <c r="AA639" s="13">
        <f t="shared" si="856"/>
        <v>2.9913610848964937E-2</v>
      </c>
      <c r="AB639" s="13">
        <f t="shared" si="857"/>
        <v>2.0266207257860366E-2</v>
      </c>
      <c r="AC639" s="13">
        <f t="shared" si="858"/>
        <v>9.2329806402421217E-4</v>
      </c>
      <c r="AD639" s="13">
        <f t="shared" si="859"/>
        <v>1.1009802376693086E-2</v>
      </c>
      <c r="AE639" s="13">
        <f t="shared" si="860"/>
        <v>1.3113630253963258E-2</v>
      </c>
      <c r="AF639" s="13">
        <f t="shared" si="861"/>
        <v>7.8097359313961051E-3</v>
      </c>
      <c r="AG639" s="13">
        <f t="shared" si="862"/>
        <v>3.1006911199490889E-3</v>
      </c>
      <c r="AH639" s="13">
        <f t="shared" si="863"/>
        <v>6.5738323329123461E-3</v>
      </c>
      <c r="AI639" s="13">
        <f t="shared" si="864"/>
        <v>8.9074267369387266E-3</v>
      </c>
      <c r="AJ639" s="13">
        <f t="shared" si="865"/>
        <v>6.0347029750590407E-3</v>
      </c>
      <c r="AK639" s="13">
        <f t="shared" si="866"/>
        <v>2.72563865881819E-3</v>
      </c>
      <c r="AL639" s="13">
        <f t="shared" si="867"/>
        <v>5.9604488158550245E-5</v>
      </c>
      <c r="AM639" s="13">
        <f t="shared" si="868"/>
        <v>2.9836175640677114E-3</v>
      </c>
      <c r="AN639" s="13">
        <f t="shared" si="869"/>
        <v>3.5537474893501618E-3</v>
      </c>
      <c r="AO639" s="13">
        <f t="shared" si="870"/>
        <v>2.116410858106875E-3</v>
      </c>
      <c r="AP639" s="13">
        <f t="shared" si="871"/>
        <v>8.4027634372558168E-4</v>
      </c>
      <c r="AQ639" s="13">
        <f t="shared" si="872"/>
        <v>2.5021051481577807E-4</v>
      </c>
      <c r="AR639" s="13">
        <f t="shared" si="873"/>
        <v>1.5660009801421032E-3</v>
      </c>
      <c r="AS639" s="13">
        <f t="shared" si="874"/>
        <v>2.1219036772132435E-3</v>
      </c>
      <c r="AT639" s="13">
        <f t="shared" si="875"/>
        <v>1.4375710080853582E-3</v>
      </c>
      <c r="AU639" s="13">
        <f t="shared" si="876"/>
        <v>6.492944442547902E-4</v>
      </c>
      <c r="AV639" s="13">
        <f t="shared" si="877"/>
        <v>2.1994562684330966E-4</v>
      </c>
      <c r="AW639" s="13">
        <f t="shared" si="878"/>
        <v>2.6721049330530977E-6</v>
      </c>
      <c r="AX639" s="13">
        <f t="shared" si="879"/>
        <v>6.737915195960697E-4</v>
      </c>
      <c r="AY639" s="13">
        <f t="shared" si="880"/>
        <v>8.0254418325834131E-4</v>
      </c>
      <c r="AZ639" s="13">
        <f t="shared" si="881"/>
        <v>4.7794989054471547E-4</v>
      </c>
      <c r="BA639" s="13">
        <f t="shared" si="882"/>
        <v>1.8975993483146025E-4</v>
      </c>
      <c r="BB639" s="13">
        <f t="shared" si="883"/>
        <v>5.6505138268053171E-5</v>
      </c>
      <c r="BC639" s="13">
        <f t="shared" si="884"/>
        <v>1.3460504836398022E-5</v>
      </c>
      <c r="BD639" s="13">
        <f t="shared" si="885"/>
        <v>3.1087384871988656E-4</v>
      </c>
      <c r="BE639" s="13">
        <f t="shared" si="886"/>
        <v>4.2122857591589939E-4</v>
      </c>
      <c r="BF639" s="13">
        <f t="shared" si="887"/>
        <v>2.8537864136653939E-4</v>
      </c>
      <c r="BG639" s="13">
        <f t="shared" si="888"/>
        <v>1.288943400403301E-4</v>
      </c>
      <c r="BH639" s="13">
        <f t="shared" si="889"/>
        <v>4.3662388716821301E-5</v>
      </c>
      <c r="BI639" s="13">
        <f t="shared" si="890"/>
        <v>1.1832353152899051E-5</v>
      </c>
      <c r="BJ639" s="14">
        <f t="shared" si="891"/>
        <v>0.40514845425231921</v>
      </c>
      <c r="BK639" s="14">
        <f t="shared" si="892"/>
        <v>0.26688520743866673</v>
      </c>
      <c r="BL639" s="14">
        <f t="shared" si="893"/>
        <v>0.30593489634289817</v>
      </c>
      <c r="BM639" s="14">
        <f t="shared" si="894"/>
        <v>0.46719418611407793</v>
      </c>
      <c r="BN639" s="14">
        <f t="shared" si="895"/>
        <v>0.53205125309476287</v>
      </c>
    </row>
    <row r="640" spans="1:66" x14ac:dyDescent="0.25">
      <c r="A640" t="s">
        <v>213</v>
      </c>
      <c r="B640" t="s">
        <v>223</v>
      </c>
      <c r="C640" t="s">
        <v>217</v>
      </c>
      <c r="D640" t="s">
        <v>497</v>
      </c>
      <c r="E640" s="10">
        <f>VLOOKUP(A640,home!$A$2:$E$405,3,FALSE)</f>
        <v>1.2675000000000001</v>
      </c>
      <c r="F640" s="10">
        <f>VLOOKUP(B640,home!$B$2:$E$405,3,FALSE)</f>
        <v>0.62290000000000001</v>
      </c>
      <c r="G640" s="10">
        <f>VLOOKUP(C640,away!$B$2:$E$405,4,FALSE)</f>
        <v>1.0795999999999999</v>
      </c>
      <c r="H640" s="10">
        <f>VLOOKUP(A640,away!$A$2:$E$405,3,FALSE)</f>
        <v>1.1535</v>
      </c>
      <c r="I640" s="10">
        <f>VLOOKUP(C640,away!$B$2:$E$405,3,FALSE)</f>
        <v>0.50190000000000001</v>
      </c>
      <c r="J640" s="10">
        <f>VLOOKUP(B640,home!$B$2:$E$405,4,FALSE)</f>
        <v>1.0494000000000001</v>
      </c>
      <c r="K640" s="12">
        <f t="shared" si="840"/>
        <v>0.85237199969999999</v>
      </c>
      <c r="L640" s="12">
        <f t="shared" si="841"/>
        <v>0.60754136750999999</v>
      </c>
      <c r="M640" s="13">
        <f t="shared" si="842"/>
        <v>0.23225639487769756</v>
      </c>
      <c r="N640" s="13">
        <f t="shared" si="843"/>
        <v>0.19796884774501589</v>
      </c>
      <c r="O640" s="13">
        <f t="shared" si="844"/>
        <v>0.14110536775693894</v>
      </c>
      <c r="P640" s="13">
        <f t="shared" si="845"/>
        <v>0.12027426448338593</v>
      </c>
      <c r="Q640" s="13">
        <f t="shared" si="846"/>
        <v>8.4371551315362003E-2</v>
      </c>
      <c r="R640" s="13">
        <f t="shared" si="847"/>
        <v>4.2863674045026064E-2</v>
      </c>
      <c r="S640" s="13">
        <f t="shared" si="848"/>
        <v>1.5571044561159418E-2</v>
      </c>
      <c r="T640" s="13">
        <f t="shared" si="849"/>
        <v>5.125920766507517E-2</v>
      </c>
      <c r="U640" s="13">
        <f t="shared" si="850"/>
        <v>3.6535795560247851E-2</v>
      </c>
      <c r="V640" s="13">
        <f t="shared" si="851"/>
        <v>8.9594276609580577E-4</v>
      </c>
      <c r="W640" s="13">
        <f t="shared" si="852"/>
        <v>2.3971982637488762E-2</v>
      </c>
      <c r="X640" s="13">
        <f t="shared" si="853"/>
        <v>1.4563971113505899E-2</v>
      </c>
      <c r="Y640" s="13">
        <f t="shared" si="854"/>
        <v>4.4241074633377554E-3</v>
      </c>
      <c r="Z640" s="13">
        <f t="shared" si="855"/>
        <v>8.6804850486060098E-3</v>
      </c>
      <c r="AA640" s="13">
        <f t="shared" si="856"/>
        <v>7.3990023992462559E-3</v>
      </c>
      <c r="AB640" s="13">
        <f t="shared" si="857"/>
        <v>3.153351235415314E-3</v>
      </c>
      <c r="AC640" s="13">
        <f t="shared" si="858"/>
        <v>2.8997817602645384E-5</v>
      </c>
      <c r="AD640" s="13">
        <f t="shared" si="859"/>
        <v>5.1082616943724938E-3</v>
      </c>
      <c r="AE640" s="13">
        <f t="shared" si="860"/>
        <v>3.1034802953980142E-3</v>
      </c>
      <c r="AF640" s="13">
        <f t="shared" si="861"/>
        <v>9.42746331353224E-4</v>
      </c>
      <c r="AG640" s="13">
        <f t="shared" si="862"/>
        <v>1.9091913178845778E-4</v>
      </c>
      <c r="AH640" s="13">
        <f t="shared" si="863"/>
        <v>1.3184384392700508E-3</v>
      </c>
      <c r="AI640" s="13">
        <f t="shared" si="864"/>
        <v>1.1238000089619602E-3</v>
      </c>
      <c r="AJ640" s="13">
        <f t="shared" si="865"/>
        <v>4.7894783045089183E-4</v>
      </c>
      <c r="AK640" s="13">
        <f t="shared" si="866"/>
        <v>1.3608057333113442E-4</v>
      </c>
      <c r="AL640" s="13">
        <f t="shared" si="867"/>
        <v>6.0066224408901519E-7</v>
      </c>
      <c r="AM640" s="13">
        <f t="shared" si="868"/>
        <v>8.7082784708463878E-4</v>
      </c>
      <c r="AN640" s="13">
        <f t="shared" si="869"/>
        <v>5.2906394108359059E-4</v>
      </c>
      <c r="AO640" s="13">
        <f t="shared" si="870"/>
        <v>1.6071411513307731E-4</v>
      </c>
      <c r="AP640" s="13">
        <f t="shared" si="871"/>
        <v>3.2546824428703131E-5</v>
      </c>
      <c r="AQ640" s="13">
        <f t="shared" si="872"/>
        <v>4.9433855553805424E-6</v>
      </c>
      <c r="AR640" s="13">
        <f t="shared" si="873"/>
        <v>1.6020117847437534E-4</v>
      </c>
      <c r="AS640" s="13">
        <f t="shared" si="874"/>
        <v>1.3655099885049991E-4</v>
      </c>
      <c r="AT640" s="13">
        <f t="shared" si="875"/>
        <v>5.8196123975616485E-5</v>
      </c>
      <c r="AU640" s="13">
        <f t="shared" si="876"/>
        <v>1.653491552262845E-5</v>
      </c>
      <c r="AV640" s="13">
        <f t="shared" si="877"/>
        <v>3.5234747522233453E-6</v>
      </c>
      <c r="AW640" s="13">
        <f t="shared" si="878"/>
        <v>8.6403803923472033E-9</v>
      </c>
      <c r="AX640" s="13">
        <f t="shared" si="879"/>
        <v>1.2371154556899651E-4</v>
      </c>
      <c r="AY640" s="13">
        <f t="shared" si="880"/>
        <v>7.5159881571763807E-5</v>
      </c>
      <c r="AZ640" s="13">
        <f t="shared" si="881"/>
        <v>2.2831368615999512E-5</v>
      </c>
      <c r="BA640" s="13">
        <f t="shared" si="882"/>
        <v>4.6236669703630804E-6</v>
      </c>
      <c r="BB640" s="13">
        <f t="shared" si="883"/>
        <v>7.0226723852130102E-7</v>
      </c>
      <c r="BC640" s="13">
        <f t="shared" si="884"/>
        <v>8.5331279689740508E-8</v>
      </c>
      <c r="BD640" s="13">
        <f t="shared" si="885"/>
        <v>1.6221473841172587E-5</v>
      </c>
      <c r="BE640" s="13">
        <f t="shared" si="886"/>
        <v>1.3826730096081518E-5</v>
      </c>
      <c r="BF640" s="13">
        <f t="shared" si="887"/>
        <v>5.8927587906545874E-6</v>
      </c>
      <c r="BG640" s="13">
        <f t="shared" si="888"/>
        <v>1.6742741980466686E-6</v>
      </c>
      <c r="BH640" s="13">
        <f t="shared" si="889"/>
        <v>3.5677611155878814E-7</v>
      </c>
      <c r="BI640" s="13">
        <f t="shared" si="890"/>
        <v>6.0821193530910919E-8</v>
      </c>
      <c r="BJ640" s="14">
        <f t="shared" si="891"/>
        <v>0.38773028556722849</v>
      </c>
      <c r="BK640" s="14">
        <f t="shared" si="892"/>
        <v>0.36910240504975722</v>
      </c>
      <c r="BL640" s="14">
        <f t="shared" si="893"/>
        <v>0.23452749737469483</v>
      </c>
      <c r="BM640" s="14">
        <f t="shared" si="894"/>
        <v>0.18112542157566869</v>
      </c>
      <c r="BN640" s="14">
        <f t="shared" si="895"/>
        <v>0.81884010022342646</v>
      </c>
    </row>
    <row r="641" spans="1:66" x14ac:dyDescent="0.25">
      <c r="A641" t="s">
        <v>340</v>
      </c>
      <c r="B641" t="s">
        <v>341</v>
      </c>
      <c r="C641" t="s">
        <v>387</v>
      </c>
      <c r="D641" t="s">
        <v>497</v>
      </c>
      <c r="E641" s="10">
        <f>VLOOKUP(A641,home!$A$2:$E$405,3,FALSE)</f>
        <v>1.3684000000000001</v>
      </c>
      <c r="F641" s="10">
        <f>VLOOKUP(B641,home!$B$2:$E$405,3,FALSE)</f>
        <v>0.80769999999999997</v>
      </c>
      <c r="G641" s="10">
        <f>VLOOKUP(C641,away!$B$2:$E$405,4,FALSE)</f>
        <v>1.5385</v>
      </c>
      <c r="H641" s="10">
        <f>VLOOKUP(A641,away!$A$2:$E$405,3,FALSE)</f>
        <v>1.1395</v>
      </c>
      <c r="I641" s="10">
        <f>VLOOKUP(C641,away!$B$2:$E$405,3,FALSE)</f>
        <v>1.0161</v>
      </c>
      <c r="J641" s="10">
        <f>VLOOKUP(B641,home!$B$2:$E$405,4,FALSE)</f>
        <v>1.1547000000000001</v>
      </c>
      <c r="K641" s="12">
        <f t="shared" si="840"/>
        <v>1.7004374021800002</v>
      </c>
      <c r="L641" s="12">
        <f t="shared" si="841"/>
        <v>1.336964718465</v>
      </c>
      <c r="M641" s="13">
        <f t="shared" si="842"/>
        <v>4.795932032422455E-2</v>
      </c>
      <c r="N641" s="13">
        <f t="shared" si="843"/>
        <v>8.1551822062442866E-2</v>
      </c>
      <c r="O641" s="13">
        <f t="shared" si="844"/>
        <v>6.4119919195049627E-2</v>
      </c>
      <c r="P641" s="13">
        <f t="shared" si="845"/>
        <v>0.10903190882402169</v>
      </c>
      <c r="Q641" s="13">
        <f t="shared" si="846"/>
        <v>6.9336884225453005E-2</v>
      </c>
      <c r="R641" s="13">
        <f t="shared" si="847"/>
        <v>4.2863034857304042E-2</v>
      </c>
      <c r="S641" s="13">
        <f t="shared" si="848"/>
        <v>6.1968961723406164E-2</v>
      </c>
      <c r="T641" s="13">
        <f t="shared" si="849"/>
        <v>9.2700967897723058E-2</v>
      </c>
      <c r="U641" s="13">
        <f t="shared" si="850"/>
        <v>7.2885907642304862E-2</v>
      </c>
      <c r="V641" s="13">
        <f t="shared" si="851"/>
        <v>1.5653530577507915E-2</v>
      </c>
      <c r="W641" s="13">
        <f t="shared" si="852"/>
        <v>3.930101042919492E-2</v>
      </c>
      <c r="X641" s="13">
        <f t="shared" si="853"/>
        <v>5.254406434385861E-2</v>
      </c>
      <c r="Y641" s="13">
        <f t="shared" si="854"/>
        <v>3.5124780096246894E-2</v>
      </c>
      <c r="Z641" s="13">
        <f t="shared" si="855"/>
        <v>1.910212177685032E-2</v>
      </c>
      <c r="AA641" s="13">
        <f t="shared" si="856"/>
        <v>3.2481962330353366E-2</v>
      </c>
      <c r="AB641" s="13">
        <f t="shared" si="857"/>
        <v>2.7616771821367354E-2</v>
      </c>
      <c r="AC641" s="13">
        <f t="shared" si="858"/>
        <v>2.2241953013025667E-3</v>
      </c>
      <c r="AD641" s="13">
        <f t="shared" si="859"/>
        <v>1.6707227019317317E-2</v>
      </c>
      <c r="AE641" s="13">
        <f t="shared" si="860"/>
        <v>2.2336973068212418E-2</v>
      </c>
      <c r="AF641" s="13">
        <f t="shared" si="861"/>
        <v>1.4931872454751454E-2</v>
      </c>
      <c r="AG641" s="13">
        <f t="shared" si="862"/>
        <v>6.6544622175406867E-3</v>
      </c>
      <c r="AH641" s="13">
        <f t="shared" si="863"/>
        <v>6.3847157158677106E-3</v>
      </c>
      <c r="AI641" s="13">
        <f t="shared" si="864"/>
        <v>1.085680940554791E-2</v>
      </c>
      <c r="AJ641" s="13">
        <f t="shared" si="865"/>
        <v>9.2306623907666401E-3</v>
      </c>
      <c r="AK641" s="13">
        <f t="shared" si="866"/>
        <v>5.2320545253852872E-3</v>
      </c>
      <c r="AL641" s="13">
        <f t="shared" si="867"/>
        <v>2.0226163144847274E-4</v>
      </c>
      <c r="AM641" s="13">
        <f t="shared" si="868"/>
        <v>5.6819187420718859E-3</v>
      </c>
      <c r="AN641" s="13">
        <f t="shared" si="869"/>
        <v>7.5965248913351449E-3</v>
      </c>
      <c r="AO641" s="13">
        <f t="shared" si="870"/>
        <v>5.0781428813281293E-3</v>
      </c>
      <c r="AP641" s="13">
        <f t="shared" si="871"/>
        <v>2.263099289219968E-3</v>
      </c>
      <c r="AQ641" s="13">
        <f t="shared" si="872"/>
        <v>7.5642097601757931E-4</v>
      </c>
      <c r="AR641" s="13">
        <f t="shared" si="873"/>
        <v>1.7072279299088274E-3</v>
      </c>
      <c r="AS641" s="13">
        <f t="shared" si="874"/>
        <v>2.9030342260633057E-3</v>
      </c>
      <c r="AT641" s="13">
        <f t="shared" si="875"/>
        <v>2.468213988903358E-3</v>
      </c>
      <c r="AU641" s="13">
        <f t="shared" si="876"/>
        <v>1.3990144611050542E-3</v>
      </c>
      <c r="AV641" s="13">
        <f t="shared" si="877"/>
        <v>5.9473412896343257E-4</v>
      </c>
      <c r="AW641" s="13">
        <f t="shared" si="878"/>
        <v>1.2772961432962986E-5</v>
      </c>
      <c r="AX641" s="13">
        <f t="shared" si="879"/>
        <v>1.6102911908610965E-3</v>
      </c>
      <c r="AY641" s="13">
        <f t="shared" si="880"/>
        <v>2.1529025086362754E-3</v>
      </c>
      <c r="AZ641" s="13">
        <f t="shared" si="881"/>
        <v>1.4391773481707453E-3</v>
      </c>
      <c r="BA641" s="13">
        <f t="shared" si="882"/>
        <v>6.4137644603943502E-4</v>
      </c>
      <c r="BB641" s="13">
        <f t="shared" si="883"/>
        <v>2.1437441990229897E-4</v>
      </c>
      <c r="BC641" s="13">
        <f t="shared" si="884"/>
        <v>5.7322207190154977E-5</v>
      </c>
      <c r="BD641" s="13">
        <f t="shared" si="885"/>
        <v>3.8041725144435652E-4</v>
      </c>
      <c r="BE641" s="13">
        <f t="shared" si="886"/>
        <v>6.4687572279049747E-4</v>
      </c>
      <c r="BF641" s="13">
        <f t="shared" si="887"/>
        <v>5.4998583679759174E-4</v>
      </c>
      <c r="BG641" s="13">
        <f t="shared" si="888"/>
        <v>3.1173882918663026E-4</v>
      </c>
      <c r="BH641" s="13">
        <f t="shared" si="889"/>
        <v>1.3252309121518702E-4</v>
      </c>
      <c r="BI641" s="13">
        <f t="shared" si="890"/>
        <v>4.5069444190963137E-5</v>
      </c>
      <c r="BJ641" s="14">
        <f t="shared" si="891"/>
        <v>0.45868161471551394</v>
      </c>
      <c r="BK641" s="14">
        <f t="shared" si="892"/>
        <v>0.23919308089054767</v>
      </c>
      <c r="BL641" s="14">
        <f t="shared" si="893"/>
        <v>0.28281067279451599</v>
      </c>
      <c r="BM641" s="14">
        <f t="shared" si="894"/>
        <v>0.58278447114172893</v>
      </c>
      <c r="BN641" s="14">
        <f t="shared" si="895"/>
        <v>0.41486288948849581</v>
      </c>
    </row>
    <row r="642" spans="1:66" x14ac:dyDescent="0.25">
      <c r="A642" t="s">
        <v>340</v>
      </c>
      <c r="B642" t="s">
        <v>352</v>
      </c>
      <c r="C642" t="s">
        <v>413</v>
      </c>
      <c r="D642" t="s">
        <v>497</v>
      </c>
      <c r="E642" s="10">
        <f>VLOOKUP(A642,home!$A$2:$E$405,3,FALSE)</f>
        <v>1.3684000000000001</v>
      </c>
      <c r="F642" s="10">
        <f>VLOOKUP(B642,home!$B$2:$E$405,3,FALSE)</f>
        <v>1.1153999999999999</v>
      </c>
      <c r="G642" s="10">
        <f>VLOOKUP(C642,away!$B$2:$E$405,4,FALSE)</f>
        <v>0.57689999999999997</v>
      </c>
      <c r="H642" s="10">
        <f>VLOOKUP(A642,away!$A$2:$E$405,3,FALSE)</f>
        <v>1.1395</v>
      </c>
      <c r="I642" s="10">
        <f>VLOOKUP(C642,away!$B$2:$E$405,3,FALSE)</f>
        <v>1.5704</v>
      </c>
      <c r="J642" s="10">
        <f>VLOOKUP(B642,home!$B$2:$E$405,4,FALSE)</f>
        <v>0.87760000000000005</v>
      </c>
      <c r="K642" s="12">
        <f t="shared" si="840"/>
        <v>0.88053017738399997</v>
      </c>
      <c r="L642" s="12">
        <f t="shared" si="841"/>
        <v>1.5704395740799999</v>
      </c>
      <c r="M642" s="13">
        <f t="shared" si="842"/>
        <v>8.6209943730432684E-2</v>
      </c>
      <c r="N642" s="13">
        <f t="shared" si="843"/>
        <v>7.5910457045222549E-2</v>
      </c>
      <c r="O642" s="13">
        <f t="shared" si="844"/>
        <v>0.13538750731348145</v>
      </c>
      <c r="P642" s="13">
        <f t="shared" si="845"/>
        <v>0.11921278583031743</v>
      </c>
      <c r="Q642" s="13">
        <f t="shared" si="846"/>
        <v>3.3420724103665159E-2</v>
      </c>
      <c r="R642" s="13">
        <f t="shared" si="847"/>
        <v>0.10630894966056836</v>
      </c>
      <c r="S642" s="13">
        <f t="shared" si="848"/>
        <v>4.12124393383878E-2</v>
      </c>
      <c r="T642" s="13">
        <f t="shared" si="849"/>
        <v>5.2485227726805098E-2</v>
      </c>
      <c r="U642" s="13">
        <f t="shared" si="850"/>
        <v>9.3608238302126986E-2</v>
      </c>
      <c r="V642" s="13">
        <f t="shared" si="851"/>
        <v>6.3321513502673388E-3</v>
      </c>
      <c r="W642" s="13">
        <f t="shared" si="852"/>
        <v>9.8093187077673352E-3</v>
      </c>
      <c r="X642" s="13">
        <f t="shared" si="853"/>
        <v>1.540494229344111E-2</v>
      </c>
      <c r="Y642" s="13">
        <f t="shared" si="854"/>
        <v>1.2096265507019317E-2</v>
      </c>
      <c r="Z642" s="13">
        <f t="shared" si="855"/>
        <v>5.565059387527839E-2</v>
      </c>
      <c r="AA642" s="13">
        <f t="shared" si="856"/>
        <v>4.9002027296523823E-2</v>
      </c>
      <c r="AB642" s="13">
        <f t="shared" si="857"/>
        <v>2.1573881893791863E-2</v>
      </c>
      <c r="AC642" s="13">
        <f t="shared" si="858"/>
        <v>5.4726387271879467E-4</v>
      </c>
      <c r="AD642" s="13">
        <f t="shared" si="859"/>
        <v>2.1593502854416399E-3</v>
      </c>
      <c r="AE642" s="13">
        <f t="shared" si="860"/>
        <v>3.3911291425584946E-3</v>
      </c>
      <c r="AF642" s="13">
        <f t="shared" si="861"/>
        <v>2.6627817031449194E-3</v>
      </c>
      <c r="AG642" s="13">
        <f t="shared" si="862"/>
        <v>1.3939125879183082E-3</v>
      </c>
      <c r="AH642" s="13">
        <f t="shared" si="863"/>
        <v>2.1848973735697816E-2</v>
      </c>
      <c r="AI642" s="13">
        <f t="shared" si="864"/>
        <v>1.9238680719152353E-2</v>
      </c>
      <c r="AJ642" s="13">
        <f t="shared" si="865"/>
        <v>8.4701194731346807E-3</v>
      </c>
      <c r="AK642" s="13">
        <f t="shared" si="866"/>
        <v>2.4860652673809845E-3</v>
      </c>
      <c r="AL642" s="13">
        <f t="shared" si="867"/>
        <v>3.0270684808748021E-5</v>
      </c>
      <c r="AM642" s="13">
        <f t="shared" si="868"/>
        <v>3.8027461797482376E-4</v>
      </c>
      <c r="AN642" s="13">
        <f t="shared" si="869"/>
        <v>5.971983090858169E-4</v>
      </c>
      <c r="AO642" s="13">
        <f t="shared" si="870"/>
        <v>4.6893192908101325E-4</v>
      </c>
      <c r="AP642" s="13">
        <f t="shared" si="871"/>
        <v>2.4547641965949981E-4</v>
      </c>
      <c r="AQ642" s="13">
        <f t="shared" si="872"/>
        <v>9.6376470984187062E-5</v>
      </c>
      <c r="AR642" s="13">
        <f t="shared" si="873"/>
        <v>6.8624986015148716E-3</v>
      </c>
      <c r="AS642" s="13">
        <f t="shared" si="874"/>
        <v>6.042637110889342E-3</v>
      </c>
      <c r="AT642" s="13">
        <f t="shared" si="875"/>
        <v>2.6603621635592663E-3</v>
      </c>
      <c r="AU642" s="13">
        <f t="shared" si="876"/>
        <v>7.8084305592817434E-4</v>
      </c>
      <c r="AV642" s="13">
        <f t="shared" si="877"/>
        <v>1.7188896863637494E-4</v>
      </c>
      <c r="AW642" s="13">
        <f t="shared" si="878"/>
        <v>1.1627469810230907E-6</v>
      </c>
      <c r="AX642" s="13">
        <f t="shared" si="879"/>
        <v>5.5807212803334053E-5</v>
      </c>
      <c r="AY642" s="13">
        <f t="shared" si="880"/>
        <v>8.7641855505459846E-5</v>
      </c>
      <c r="AZ642" s="13">
        <f t="shared" si="881"/>
        <v>6.8818119115787632E-5</v>
      </c>
      <c r="BA642" s="13">
        <f t="shared" si="882"/>
        <v>3.6024899224394754E-5</v>
      </c>
      <c r="BB642" s="13">
        <f t="shared" si="883"/>
        <v>1.4143731848558357E-5</v>
      </c>
      <c r="BC642" s="13">
        <f t="shared" si="884"/>
        <v>4.4423752440303403E-6</v>
      </c>
      <c r="BD642" s="13">
        <f t="shared" si="885"/>
        <v>1.7961898968146021E-3</v>
      </c>
      <c r="BE642" s="13">
        <f t="shared" si="886"/>
        <v>1.5815994084575102E-3</v>
      </c>
      <c r="BF642" s="13">
        <f t="shared" si="887"/>
        <v>6.9632300383976043E-4</v>
      </c>
      <c r="BG642" s="13">
        <f t="shared" si="888"/>
        <v>2.0437780602919464E-4</v>
      </c>
      <c r="BH642" s="13">
        <f t="shared" si="889"/>
        <v>4.4990206449059861E-5</v>
      </c>
      <c r="BI642" s="13">
        <f t="shared" si="890"/>
        <v>7.923046893026695E-6</v>
      </c>
      <c r="BJ642" s="14">
        <f t="shared" si="891"/>
        <v>0.21078924504351076</v>
      </c>
      <c r="BK642" s="14">
        <f t="shared" si="892"/>
        <v>0.25363249666243831</v>
      </c>
      <c r="BL642" s="14">
        <f t="shared" si="893"/>
        <v>0.47877407693086954</v>
      </c>
      <c r="BM642" s="14">
        <f t="shared" si="894"/>
        <v>0.44230956571988511</v>
      </c>
      <c r="BN642" s="14">
        <f t="shared" si="895"/>
        <v>0.55645036768368761</v>
      </c>
    </row>
    <row r="643" spans="1:66" x14ac:dyDescent="0.25">
      <c r="A643" t="s">
        <v>340</v>
      </c>
      <c r="B643" t="s">
        <v>353</v>
      </c>
      <c r="C643" t="s">
        <v>405</v>
      </c>
      <c r="D643" t="s">
        <v>497</v>
      </c>
      <c r="E643" s="10">
        <f>VLOOKUP(A643,home!$A$2:$E$405,3,FALSE)</f>
        <v>1.3684000000000001</v>
      </c>
      <c r="F643" s="10">
        <f>VLOOKUP(B643,home!$B$2:$E$405,3,FALSE)</f>
        <v>1.5769</v>
      </c>
      <c r="G643" s="10">
        <f>VLOOKUP(C643,away!$B$2:$E$405,4,FALSE)</f>
        <v>0.96160000000000001</v>
      </c>
      <c r="H643" s="10">
        <f>VLOOKUP(A643,away!$A$2:$E$405,3,FALSE)</f>
        <v>1.1395</v>
      </c>
      <c r="I643" s="10">
        <f>VLOOKUP(C643,away!$B$2:$E$405,3,FALSE)</f>
        <v>0.73899999999999999</v>
      </c>
      <c r="J643" s="10">
        <f>VLOOKUP(B643,home!$B$2:$E$405,4,FALSE)</f>
        <v>0.5081</v>
      </c>
      <c r="K643" s="12">
        <f t="shared" si="840"/>
        <v>2.0749692895359999</v>
      </c>
      <c r="L643" s="12">
        <f t="shared" si="841"/>
        <v>0.42786618304999996</v>
      </c>
      <c r="M643" s="13">
        <f t="shared" si="842"/>
        <v>8.1852578526705522E-2</v>
      </c>
      <c r="N643" s="13">
        <f t="shared" si="843"/>
        <v>0.16984158671224781</v>
      </c>
      <c r="O643" s="13">
        <f t="shared" si="844"/>
        <v>3.5021950347021873E-2</v>
      </c>
      <c r="P643" s="13">
        <f t="shared" si="845"/>
        <v>7.2669471429725047E-2</v>
      </c>
      <c r="Q643" s="13">
        <f t="shared" si="846"/>
        <v>0.17620803825698991</v>
      </c>
      <c r="R643" s="13">
        <f t="shared" si="847"/>
        <v>7.4923541089734359E-3</v>
      </c>
      <c r="S643" s="13">
        <f t="shared" si="848"/>
        <v>1.6129156139389905E-2</v>
      </c>
      <c r="T643" s="13">
        <f t="shared" si="849"/>
        <v>7.5393460751746633E-2</v>
      </c>
      <c r="U643" s="13">
        <f t="shared" si="850"/>
        <v>1.554640468244874E-2</v>
      </c>
      <c r="V643" s="13">
        <f t="shared" si="851"/>
        <v>1.5910681161369973E-3</v>
      </c>
      <c r="W643" s="13">
        <f t="shared" si="852"/>
        <v>0.12187542265087951</v>
      </c>
      <c r="X643" s="13">
        <f t="shared" si="853"/>
        <v>5.2146371897237323E-2</v>
      </c>
      <c r="Y643" s="13">
        <f t="shared" si="854"/>
        <v>1.115583455178836E-2</v>
      </c>
      <c r="Z643" s="13">
        <f t="shared" si="855"/>
        <v>1.0685749848884825E-3</v>
      </c>
      <c r="AA643" s="13">
        <f t="shared" si="856"/>
        <v>2.2172602772099963E-3</v>
      </c>
      <c r="AB643" s="13">
        <f t="shared" si="857"/>
        <v>2.3003734910594107E-3</v>
      </c>
      <c r="AC643" s="13">
        <f t="shared" si="858"/>
        <v>8.828530594995298E-5</v>
      </c>
      <c r="AD643" s="13">
        <f t="shared" si="859"/>
        <v>6.3221939787448792E-2</v>
      </c>
      <c r="AE643" s="13">
        <f t="shared" si="860"/>
        <v>2.7050530061872635E-2</v>
      </c>
      <c r="AF643" s="13">
        <f t="shared" si="861"/>
        <v>5.7870035235263618E-3</v>
      </c>
      <c r="AG643" s="13">
        <f t="shared" si="862"/>
        <v>8.2535436963604176E-4</v>
      </c>
      <c r="AH643" s="13">
        <f t="shared" si="863"/>
        <v>1.1430177502173657E-4</v>
      </c>
      <c r="AI643" s="13">
        <f t="shared" si="864"/>
        <v>2.3717267290955643E-4</v>
      </c>
      <c r="AJ643" s="13">
        <f t="shared" si="865"/>
        <v>2.4606300630224825E-4</v>
      </c>
      <c r="AK643" s="13">
        <f t="shared" si="866"/>
        <v>1.7019106045602274E-4</v>
      </c>
      <c r="AL643" s="13">
        <f t="shared" si="867"/>
        <v>3.1352202380778762E-6</v>
      </c>
      <c r="AM643" s="13">
        <f t="shared" si="868"/>
        <v>2.6236716696770065E-2</v>
      </c>
      <c r="AN643" s="13">
        <f t="shared" si="869"/>
        <v>1.122580382881121E-2</v>
      </c>
      <c r="AO643" s="13">
        <f t="shared" si="870"/>
        <v>2.401570917950764E-3</v>
      </c>
      <c r="AP643" s="13">
        <f t="shared" si="871"/>
        <v>3.4251699399582598E-4</v>
      </c>
      <c r="AQ643" s="13">
        <f t="shared" si="872"/>
        <v>3.6637859712688451E-5</v>
      </c>
      <c r="AR643" s="13">
        <f t="shared" si="873"/>
        <v>9.7811728388780551E-6</v>
      </c>
      <c r="AS643" s="13">
        <f t="shared" si="874"/>
        <v>2.0295633256315619E-5</v>
      </c>
      <c r="AT643" s="13">
        <f t="shared" si="875"/>
        <v>2.1056407859270218E-5</v>
      </c>
      <c r="AU643" s="13">
        <f t="shared" si="876"/>
        <v>1.4563799885310054E-5</v>
      </c>
      <c r="AV643" s="13">
        <f t="shared" si="877"/>
        <v>7.5548593752415696E-6</v>
      </c>
      <c r="AW643" s="13">
        <f t="shared" si="878"/>
        <v>7.7318814988882729E-8</v>
      </c>
      <c r="AX643" s="13">
        <f t="shared" si="879"/>
        <v>9.0733969006757276E-3</v>
      </c>
      <c r="AY643" s="13">
        <f t="shared" si="880"/>
        <v>3.8821996991898226E-3</v>
      </c>
      <c r="AZ643" s="13">
        <f t="shared" si="881"/>
        <v>8.3053098356510372E-4</v>
      </c>
      <c r="BA643" s="13">
        <f t="shared" si="882"/>
        <v>1.1845204061425439E-4</v>
      </c>
      <c r="BB643" s="13">
        <f t="shared" si="883"/>
        <v>1.2670405623026147E-5</v>
      </c>
      <c r="BC643" s="13">
        <f t="shared" si="884"/>
        <v>1.0842476183238913E-6</v>
      </c>
      <c r="BD643" s="13">
        <f t="shared" si="885"/>
        <v>6.9750551472051395E-7</v>
      </c>
      <c r="BE643" s="13">
        <f t="shared" si="886"/>
        <v>1.4473025223270669E-6</v>
      </c>
      <c r="BF643" s="13">
        <f t="shared" si="887"/>
        <v>1.5015541432483276E-6</v>
      </c>
      <c r="BG643" s="13">
        <f t="shared" si="888"/>
        <v>1.0385595779386062E-6</v>
      </c>
      <c r="BH643" s="13">
        <f t="shared" si="889"/>
        <v>5.3874480739401933E-7</v>
      </c>
      <c r="BI643" s="13">
        <f t="shared" si="890"/>
        <v>2.2357578604791542E-7</v>
      </c>
      <c r="BJ643" s="14">
        <f t="shared" si="891"/>
        <v>0.7576671231379003</v>
      </c>
      <c r="BK643" s="14">
        <f t="shared" si="892"/>
        <v>0.17621589443733529</v>
      </c>
      <c r="BL643" s="14">
        <f t="shared" si="893"/>
        <v>6.3424770536969724E-2</v>
      </c>
      <c r="BM643" s="14">
        <f t="shared" si="894"/>
        <v>0.45140826133505546</v>
      </c>
      <c r="BN643" s="14">
        <f t="shared" si="895"/>
        <v>0.54308597938166359</v>
      </c>
    </row>
    <row r="644" spans="1:66" x14ac:dyDescent="0.25">
      <c r="A644" t="s">
        <v>340</v>
      </c>
      <c r="B644" t="s">
        <v>354</v>
      </c>
      <c r="C644" t="s">
        <v>365</v>
      </c>
      <c r="D644" t="s">
        <v>497</v>
      </c>
      <c r="E644" s="10">
        <f>VLOOKUP(A644,home!$A$2:$E$405,3,FALSE)</f>
        <v>1.3684000000000001</v>
      </c>
      <c r="F644" s="10">
        <f>VLOOKUP(B644,home!$B$2:$E$405,3,FALSE)</f>
        <v>1.6922999999999999</v>
      </c>
      <c r="G644" s="10">
        <f>VLOOKUP(C644,away!$B$2:$E$405,4,FALSE)</f>
        <v>1.0385</v>
      </c>
      <c r="H644" s="10">
        <f>VLOOKUP(A644,away!$A$2:$E$405,3,FALSE)</f>
        <v>1.1395</v>
      </c>
      <c r="I644" s="10">
        <f>VLOOKUP(C644,away!$B$2:$E$405,3,FALSE)</f>
        <v>1.1547000000000001</v>
      </c>
      <c r="J644" s="10">
        <f>VLOOKUP(B644,home!$B$2:$E$405,4,FALSE)</f>
        <v>0.92379999999999995</v>
      </c>
      <c r="K644" s="12">
        <f t="shared" si="840"/>
        <v>2.4048994378200002</v>
      </c>
      <c r="L644" s="12">
        <f t="shared" si="841"/>
        <v>1.2155181644699999</v>
      </c>
      <c r="M644" s="13">
        <f t="shared" si="842"/>
        <v>2.6771494320615347E-2</v>
      </c>
      <c r="N644" s="13">
        <f t="shared" si="843"/>
        <v>6.4382751641249181E-2</v>
      </c>
      <c r="O644" s="13">
        <f t="shared" si="844"/>
        <v>3.2541237636713405E-2</v>
      </c>
      <c r="P644" s="13">
        <f t="shared" si="845"/>
        <v>7.8258404098499088E-2</v>
      </c>
      <c r="Q644" s="13">
        <f t="shared" si="846"/>
        <v>7.7417021613672435E-2</v>
      </c>
      <c r="R644" s="13">
        <f t="shared" si="847"/>
        <v>1.9777232720879983E-2</v>
      </c>
      <c r="S644" s="13">
        <f t="shared" si="848"/>
        <v>5.7191221180058607E-2</v>
      </c>
      <c r="T644" s="13">
        <f t="shared" si="849"/>
        <v>9.4101796010585451E-2</v>
      </c>
      <c r="U644" s="13">
        <f t="shared" si="850"/>
        <v>4.7562255852079578E-2</v>
      </c>
      <c r="V644" s="13">
        <f t="shared" si="851"/>
        <v>1.8575701969476974E-2</v>
      </c>
      <c r="W644" s="13">
        <f t="shared" si="852"/>
        <v>6.2060050585473203E-2</v>
      </c>
      <c r="X644" s="13">
        <f t="shared" si="853"/>
        <v>7.5435118774569751E-2</v>
      </c>
      <c r="Y644" s="13">
        <f t="shared" si="854"/>
        <v>4.5846378554720742E-2</v>
      </c>
      <c r="Z644" s="13">
        <f t="shared" si="855"/>
        <v>8.01319520506002E-3</v>
      </c>
      <c r="AA644" s="13">
        <f t="shared" si="856"/>
        <v>1.927092864379076E-2</v>
      </c>
      <c r="AB644" s="13">
        <f t="shared" si="857"/>
        <v>2.3172322730860874E-2</v>
      </c>
      <c r="AC644" s="13">
        <f t="shared" si="858"/>
        <v>3.3937795312503141E-3</v>
      </c>
      <c r="AD644" s="13">
        <f t="shared" si="859"/>
        <v>3.7312045191021312E-2</v>
      </c>
      <c r="AE644" s="13">
        <f t="shared" si="860"/>
        <v>4.5353468683211919E-2</v>
      </c>
      <c r="AF644" s="13">
        <f t="shared" si="861"/>
        <v>2.7563982503082698E-2</v>
      </c>
      <c r="AG644" s="13">
        <f t="shared" si="862"/>
        <v>1.1168173805876758E-2</v>
      </c>
      <c r="AH644" s="13">
        <f t="shared" si="863"/>
        <v>2.4350460817985911E-3</v>
      </c>
      <c r="AI644" s="13">
        <f t="shared" si="864"/>
        <v>5.8560409531832249E-3</v>
      </c>
      <c r="AJ644" s="13">
        <f t="shared" si="865"/>
        <v>7.0415947980806198E-3</v>
      </c>
      <c r="AK644" s="13">
        <f t="shared" si="866"/>
        <v>5.6447757904201055E-3</v>
      </c>
      <c r="AL644" s="13">
        <f t="shared" si="867"/>
        <v>3.9682771054476906E-4</v>
      </c>
      <c r="AM644" s="13">
        <f t="shared" si="868"/>
        <v>1.7946343300760323E-2</v>
      </c>
      <c r="AN644" s="13">
        <f t="shared" si="869"/>
        <v>2.1814106267888673E-2</v>
      </c>
      <c r="AO644" s="13">
        <f t="shared" si="870"/>
        <v>1.3257721205148783E-2</v>
      </c>
      <c r="AP644" s="13">
        <f t="shared" si="871"/>
        <v>5.3716669814458141E-3</v>
      </c>
      <c r="AQ644" s="13">
        <f t="shared" si="872"/>
        <v>1.6323396973577811E-3</v>
      </c>
      <c r="AR644" s="13">
        <f t="shared" si="873"/>
        <v>5.9196854874953768E-4</v>
      </c>
      <c r="AS644" s="13">
        <f t="shared" si="874"/>
        <v>1.4236248300948846E-3</v>
      </c>
      <c r="AT644" s="13">
        <f t="shared" si="875"/>
        <v>1.7118372767808909E-3</v>
      </c>
      <c r="AU644" s="13">
        <f t="shared" si="876"/>
        <v>1.372265501523228E-3</v>
      </c>
      <c r="AV644" s="13">
        <f t="shared" si="877"/>
        <v>8.2504013328824771E-4</v>
      </c>
      <c r="AW644" s="13">
        <f t="shared" si="878"/>
        <v>3.2222398526435659E-5</v>
      </c>
      <c r="AX644" s="13">
        <f t="shared" si="879"/>
        <v>7.1931918191538713E-3</v>
      </c>
      <c r="AY644" s="13">
        <f t="shared" si="880"/>
        <v>8.7434553166985344E-3</v>
      </c>
      <c r="AZ644" s="13">
        <f t="shared" si="881"/>
        <v>5.3139143788394341E-3</v>
      </c>
      <c r="BA644" s="13">
        <f t="shared" si="882"/>
        <v>2.1530531506392162E-3</v>
      </c>
      <c r="BB644" s="13">
        <f t="shared" si="883"/>
        <v>6.5426880341783286E-4</v>
      </c>
      <c r="BC644" s="13">
        <f t="shared" si="884"/>
        <v>1.5905512300008547E-4</v>
      </c>
      <c r="BD644" s="13">
        <f t="shared" si="885"/>
        <v>1.1992475396666795E-4</v>
      </c>
      <c r="BE644" s="13">
        <f t="shared" si="886"/>
        <v>2.8840697339514157E-4</v>
      </c>
      <c r="BF644" s="13">
        <f t="shared" si="887"/>
        <v>3.4679488409067197E-4</v>
      </c>
      <c r="BG644" s="13">
        <f t="shared" si="888"/>
        <v>2.7800227392950301E-4</v>
      </c>
      <c r="BH644" s="13">
        <f t="shared" si="889"/>
        <v>1.6714187807143581E-4</v>
      </c>
      <c r="BI644" s="13">
        <f t="shared" si="890"/>
        <v>8.0391881722035021E-5</v>
      </c>
      <c r="BJ644" s="14">
        <f t="shared" si="891"/>
        <v>0.62487990340781374</v>
      </c>
      <c r="BK644" s="14">
        <f t="shared" si="892"/>
        <v>0.19333088412714364</v>
      </c>
      <c r="BL644" s="14">
        <f t="shared" si="893"/>
        <v>0.17050683414341938</v>
      </c>
      <c r="BM644" s="14">
        <f t="shared" si="894"/>
        <v>0.68887144193363514</v>
      </c>
      <c r="BN644" s="14">
        <f t="shared" si="895"/>
        <v>0.29914814203162943</v>
      </c>
    </row>
    <row r="645" spans="1:66" x14ac:dyDescent="0.25">
      <c r="A645" t="s">
        <v>340</v>
      </c>
      <c r="B645" t="s">
        <v>356</v>
      </c>
      <c r="C645" t="s">
        <v>390</v>
      </c>
      <c r="D645" t="s">
        <v>497</v>
      </c>
      <c r="E645" s="10">
        <f>VLOOKUP(A645,home!$A$2:$E$405,3,FALSE)</f>
        <v>1.3684000000000001</v>
      </c>
      <c r="F645" s="10">
        <f>VLOOKUP(B645,home!$B$2:$E$405,3,FALSE)</f>
        <v>1.0385</v>
      </c>
      <c r="G645" s="10">
        <f>VLOOKUP(C645,away!$B$2:$E$405,4,FALSE)</f>
        <v>1.2307999999999999</v>
      </c>
      <c r="H645" s="10">
        <f>VLOOKUP(A645,away!$A$2:$E$405,3,FALSE)</f>
        <v>1.1395</v>
      </c>
      <c r="I645" s="10">
        <f>VLOOKUP(C645,away!$B$2:$E$405,3,FALSE)</f>
        <v>0.78520000000000001</v>
      </c>
      <c r="J645" s="10">
        <f>VLOOKUP(B645,home!$B$2:$E$405,4,FALSE)</f>
        <v>0.97</v>
      </c>
      <c r="K645" s="12">
        <f t="shared" si="840"/>
        <v>1.74906944872</v>
      </c>
      <c r="L645" s="12">
        <f t="shared" si="841"/>
        <v>0.8678933379999999</v>
      </c>
      <c r="M645" s="13">
        <f t="shared" si="842"/>
        <v>7.302431678044409E-2</v>
      </c>
      <c r="N645" s="13">
        <f t="shared" si="843"/>
        <v>0.12772460149432599</v>
      </c>
      <c r="O645" s="13">
        <f t="shared" si="844"/>
        <v>6.3377318045749031E-2</v>
      </c>
      <c r="P645" s="13">
        <f t="shared" si="845"/>
        <v>0.11085133073563035</v>
      </c>
      <c r="Q645" s="13">
        <f t="shared" si="846"/>
        <v>0.11169959916183124</v>
      </c>
      <c r="R645" s="13">
        <f t="shared" si="847"/>
        <v>2.7502376056106375E-2</v>
      </c>
      <c r="S645" s="13">
        <f t="shared" si="848"/>
        <v>4.2068238593746213E-2</v>
      </c>
      <c r="T645" s="13">
        <f t="shared" si="849"/>
        <v>9.6943337969823712E-2</v>
      </c>
      <c r="U645" s="13">
        <f t="shared" si="850"/>
        <v>4.8103565726944103E-2</v>
      </c>
      <c r="V645" s="13">
        <f t="shared" si="851"/>
        <v>7.0955363233342495E-3</v>
      </c>
      <c r="W645" s="13">
        <f t="shared" si="852"/>
        <v>6.5123452109409702E-2</v>
      </c>
      <c r="X645" s="13">
        <f t="shared" si="853"/>
        <v>5.652021023331872E-2</v>
      </c>
      <c r="Y645" s="13">
        <f t="shared" si="854"/>
        <v>2.4526756961928367E-2</v>
      </c>
      <c r="Z645" s="13">
        <f t="shared" si="855"/>
        <v>7.9563763194218113E-3</v>
      </c>
      <c r="AA645" s="13">
        <f t="shared" si="856"/>
        <v>1.391625474281997E-2</v>
      </c>
      <c r="AB645" s="13">
        <f t="shared" si="857"/>
        <v>1.2170248005635608E-2</v>
      </c>
      <c r="AC645" s="13">
        <f t="shared" si="858"/>
        <v>6.7319154632546454E-4</v>
      </c>
      <c r="AD645" s="13">
        <f t="shared" si="859"/>
        <v>2.8476360119937146E-2</v>
      </c>
      <c r="AE645" s="13">
        <f t="shared" si="860"/>
        <v>2.471444323858233E-2</v>
      </c>
      <c r="AF645" s="13">
        <f t="shared" si="861"/>
        <v>1.0724750319572372E-2</v>
      </c>
      <c r="AG645" s="13">
        <f t="shared" si="862"/>
        <v>3.1026464513567438E-3</v>
      </c>
      <c r="AH645" s="13">
        <f t="shared" si="863"/>
        <v>1.726321500561787E-3</v>
      </c>
      <c r="AI645" s="13">
        <f t="shared" si="864"/>
        <v>3.0194561953010876E-3</v>
      </c>
      <c r="AJ645" s="13">
        <f t="shared" si="865"/>
        <v>2.6406192914747318E-3</v>
      </c>
      <c r="AK645" s="13">
        <f t="shared" si="866"/>
        <v>1.5395421761397019E-3</v>
      </c>
      <c r="AL645" s="13">
        <f t="shared" si="867"/>
        <v>4.0876344779518066E-5</v>
      </c>
      <c r="AM645" s="13">
        <f t="shared" si="868"/>
        <v>9.9614262993061291E-3</v>
      </c>
      <c r="AN645" s="13">
        <f t="shared" si="869"/>
        <v>8.6454555221457813E-3</v>
      </c>
      <c r="AO645" s="13">
        <f t="shared" si="870"/>
        <v>3.7516666258228175E-3</v>
      </c>
      <c r="AP645" s="13">
        <f t="shared" si="871"/>
        <v>1.0853488236495204E-3</v>
      </c>
      <c r="AQ645" s="13">
        <f t="shared" si="872"/>
        <v>2.3549175336288884E-4</v>
      </c>
      <c r="AR645" s="13">
        <f t="shared" si="873"/>
        <v>2.9965258591674765E-4</v>
      </c>
      <c r="AS645" s="13">
        <f t="shared" si="874"/>
        <v>5.2411318325692828E-4</v>
      </c>
      <c r="AT645" s="13">
        <f t="shared" si="875"/>
        <v>4.5835517825304001E-4</v>
      </c>
      <c r="AU645" s="13">
        <f t="shared" si="876"/>
        <v>2.6723167964833397E-4</v>
      </c>
      <c r="AV645" s="13">
        <f t="shared" si="877"/>
        <v>1.1685169165075782E-4</v>
      </c>
      <c r="AW645" s="13">
        <f t="shared" si="878"/>
        <v>1.7236257022139812E-6</v>
      </c>
      <c r="AX645" s="13">
        <f t="shared" si="879"/>
        <v>2.9038710676320438E-3</v>
      </c>
      <c r="AY645" s="13">
        <f t="shared" si="880"/>
        <v>2.5202503540087979E-3</v>
      </c>
      <c r="AZ645" s="13">
        <f t="shared" si="881"/>
        <v>1.0936542461681886E-3</v>
      </c>
      <c r="BA645" s="13">
        <f t="shared" si="882"/>
        <v>3.1639174477492756E-4</v>
      </c>
      <c r="BB645" s="13">
        <f t="shared" si="883"/>
        <v>6.864857187208896E-5</v>
      </c>
      <c r="BC645" s="13">
        <f t="shared" si="884"/>
        <v>1.1915927638200041E-5</v>
      </c>
      <c r="BD645" s="13">
        <f t="shared" si="885"/>
        <v>4.3344413838602971E-5</v>
      </c>
      <c r="BE645" s="13">
        <f t="shared" si="886"/>
        <v>7.5812390017776835E-5</v>
      </c>
      <c r="BF645" s="13">
        <f t="shared" si="887"/>
        <v>6.6300567607269304E-5</v>
      </c>
      <c r="BG645" s="13">
        <f t="shared" si="888"/>
        <v>3.865476574488986E-5</v>
      </c>
      <c r="BH645" s="13">
        <f t="shared" si="889"/>
        <v>1.6902467452953819E-5</v>
      </c>
      <c r="BI645" s="13">
        <f t="shared" si="890"/>
        <v>5.9127178859891334E-6</v>
      </c>
      <c r="BJ645" s="14">
        <f t="shared" si="891"/>
        <v>0.58015027899646743</v>
      </c>
      <c r="BK645" s="14">
        <f t="shared" si="892"/>
        <v>0.23627374067826867</v>
      </c>
      <c r="BL645" s="14">
        <f t="shared" si="893"/>
        <v>0.17590883338200566</v>
      </c>
      <c r="BM645" s="14">
        <f t="shared" si="894"/>
        <v>0.48359116037377031</v>
      </c>
      <c r="BN645" s="14">
        <f t="shared" si="895"/>
        <v>0.51417954227408713</v>
      </c>
    </row>
    <row r="646" spans="1:66" x14ac:dyDescent="0.25">
      <c r="A646" t="s">
        <v>340</v>
      </c>
      <c r="B646" t="s">
        <v>361</v>
      </c>
      <c r="C646" t="s">
        <v>378</v>
      </c>
      <c r="D646" t="s">
        <v>497</v>
      </c>
      <c r="E646" s="10">
        <f>VLOOKUP(A646,home!$A$2:$E$405,3,FALSE)</f>
        <v>1.3684000000000001</v>
      </c>
      <c r="F646" s="10">
        <f>VLOOKUP(B646,home!$B$2:$E$405,3,FALSE)</f>
        <v>0.65390000000000004</v>
      </c>
      <c r="G646" s="10">
        <f>VLOOKUP(C646,away!$B$2:$E$405,4,FALSE)</f>
        <v>1.2307999999999999</v>
      </c>
      <c r="H646" s="10">
        <f>VLOOKUP(A646,away!$A$2:$E$405,3,FALSE)</f>
        <v>1.1395</v>
      </c>
      <c r="I646" s="10">
        <f>VLOOKUP(C646,away!$B$2:$E$405,3,FALSE)</f>
        <v>0.73899999999999999</v>
      </c>
      <c r="J646" s="10">
        <f>VLOOKUP(B646,home!$B$2:$E$405,4,FALSE)</f>
        <v>1.3855999999999999</v>
      </c>
      <c r="K646" s="12">
        <f t="shared" si="840"/>
        <v>1.101315852208</v>
      </c>
      <c r="L646" s="12">
        <f t="shared" si="841"/>
        <v>1.1668005967999999</v>
      </c>
      <c r="M646" s="13">
        <f t="shared" si="842"/>
        <v>0.10350695722113193</v>
      </c>
      <c r="N646" s="13">
        <f t="shared" si="843"/>
        <v>0.11399385280144789</v>
      </c>
      <c r="O646" s="13">
        <f t="shared" si="844"/>
        <v>0.1207719794585688</v>
      </c>
      <c r="P646" s="13">
        <f t="shared" si="845"/>
        <v>0.13300809548026074</v>
      </c>
      <c r="Q646" s="13">
        <f t="shared" si="846"/>
        <v>6.2771618572249957E-2</v>
      </c>
      <c r="R646" s="13">
        <f t="shared" si="847"/>
        <v>7.0458408854487731E-2</v>
      </c>
      <c r="S646" s="13">
        <f t="shared" si="848"/>
        <v>4.2729382493320825E-2</v>
      </c>
      <c r="T646" s="13">
        <f t="shared" si="849"/>
        <v>7.3241962012203204E-2</v>
      </c>
      <c r="U646" s="13">
        <f t="shared" si="850"/>
        <v>7.7596962592799829E-2</v>
      </c>
      <c r="V646" s="13">
        <f t="shared" si="851"/>
        <v>6.1008822112768703E-3</v>
      </c>
      <c r="W646" s="13">
        <f t="shared" si="852"/>
        <v>2.3043792867457662E-2</v>
      </c>
      <c r="X646" s="13">
        <f t="shared" si="853"/>
        <v>2.6887511270285182E-2</v>
      </c>
      <c r="Y646" s="13">
        <f t="shared" si="854"/>
        <v>1.5686182098317743E-2</v>
      </c>
      <c r="Z646" s="13">
        <f t="shared" si="855"/>
        <v>2.7403637833664885E-2</v>
      </c>
      <c r="AA646" s="13">
        <f t="shared" si="856"/>
        <v>3.0180060754382031E-2</v>
      </c>
      <c r="AB646" s="13">
        <f t="shared" si="857"/>
        <v>1.6618889664700733E-2</v>
      </c>
      <c r="AC646" s="13">
        <f t="shared" si="858"/>
        <v>4.8998320104326671E-4</v>
      </c>
      <c r="AD646" s="13">
        <f t="shared" si="859"/>
        <v>6.3446235949821926E-3</v>
      </c>
      <c r="AE646" s="13">
        <f t="shared" si="860"/>
        <v>7.4029105970965835E-3</v>
      </c>
      <c r="AF646" s="13">
        <f t="shared" si="861"/>
        <v>4.3188602513746701E-3</v>
      </c>
      <c r="AG646" s="13">
        <f t="shared" si="862"/>
        <v>1.6797495729332539E-3</v>
      </c>
      <c r="AH646" s="13">
        <f t="shared" si="863"/>
        <v>7.9936452447028159E-3</v>
      </c>
      <c r="AI646" s="13">
        <f t="shared" si="864"/>
        <v>8.8035282249183076E-3</v>
      </c>
      <c r="AJ646" s="13">
        <f t="shared" si="865"/>
        <v>4.847732594731544E-3</v>
      </c>
      <c r="AK646" s="13">
        <f t="shared" si="866"/>
        <v>1.77962825128109E-3</v>
      </c>
      <c r="AL646" s="13">
        <f t="shared" si="867"/>
        <v>2.5185449997860105E-5</v>
      </c>
      <c r="AM646" s="13">
        <f t="shared" si="868"/>
        <v>1.3974869082893598E-3</v>
      </c>
      <c r="AN646" s="13">
        <f t="shared" si="869"/>
        <v>1.6305885586122119E-3</v>
      </c>
      <c r="AO646" s="13">
        <f t="shared" si="870"/>
        <v>9.5128585166199056E-4</v>
      </c>
      <c r="AP646" s="13">
        <f t="shared" si="871"/>
        <v>3.6998696648220215E-4</v>
      </c>
      <c r="AQ646" s="13">
        <f t="shared" si="872"/>
        <v>1.0792525332491382E-4</v>
      </c>
      <c r="AR646" s="13">
        <f t="shared" si="873"/>
        <v>1.8653980084253439E-3</v>
      </c>
      <c r="AS646" s="13">
        <f t="shared" si="874"/>
        <v>2.0543923973560634E-3</v>
      </c>
      <c r="AT646" s="13">
        <f t="shared" si="875"/>
        <v>1.1312674569319147E-3</v>
      </c>
      <c r="AU646" s="13">
        <f t="shared" si="876"/>
        <v>4.1529426113538287E-4</v>
      </c>
      <c r="AV646" s="13">
        <f t="shared" si="877"/>
        <v>1.1434253827985149E-4</v>
      </c>
      <c r="AW646" s="13">
        <f t="shared" si="878"/>
        <v>8.9899183482797726E-7</v>
      </c>
      <c r="AX646" s="13">
        <f t="shared" si="879"/>
        <v>2.5651241422536969E-4</v>
      </c>
      <c r="AY646" s="13">
        <f t="shared" si="880"/>
        <v>2.9929883800477016E-4</v>
      </c>
      <c r="AZ646" s="13">
        <f t="shared" si="881"/>
        <v>1.7461103140275621E-4</v>
      </c>
      <c r="BA646" s="13">
        <f t="shared" si="882"/>
        <v>6.7912085216199802E-5</v>
      </c>
      <c r="BB646" s="13">
        <f t="shared" si="883"/>
        <v>1.9809965390048605E-5</v>
      </c>
      <c r="BC646" s="13">
        <f t="shared" si="884"/>
        <v>4.6228558879392079E-6</v>
      </c>
      <c r="BD646" s="13">
        <f t="shared" si="885"/>
        <v>3.6275791825003722E-4</v>
      </c>
      <c r="BE646" s="13">
        <f t="shared" si="886"/>
        <v>3.9951104588273968E-4</v>
      </c>
      <c r="BF646" s="13">
        <f t="shared" si="887"/>
        <v>2.1999392398142946E-4</v>
      </c>
      <c r="BG646" s="13">
        <f t="shared" si="888"/>
        <v>8.0760931956729988E-5</v>
      </c>
      <c r="BH646" s="13">
        <f t="shared" si="889"/>
        <v>2.2235823650759602E-5</v>
      </c>
      <c r="BI646" s="13">
        <f t="shared" si="890"/>
        <v>4.897733014696623E-6</v>
      </c>
      <c r="BJ646" s="14">
        <f t="shared" si="891"/>
        <v>0.34065110436684604</v>
      </c>
      <c r="BK646" s="14">
        <f t="shared" si="892"/>
        <v>0.28615978489503624</v>
      </c>
      <c r="BL646" s="14">
        <f t="shared" si="893"/>
        <v>0.34572168767943778</v>
      </c>
      <c r="BM646" s="14">
        <f t="shared" si="894"/>
        <v>0.39512690254066801</v>
      </c>
      <c r="BN646" s="14">
        <f t="shared" si="895"/>
        <v>0.60451091238814703</v>
      </c>
    </row>
    <row r="647" spans="1:66" x14ac:dyDescent="0.25">
      <c r="A647" t="s">
        <v>340</v>
      </c>
      <c r="B647" t="s">
        <v>385</v>
      </c>
      <c r="C647" t="s">
        <v>394</v>
      </c>
      <c r="D647" t="s">
        <v>497</v>
      </c>
      <c r="E647" s="10">
        <f>VLOOKUP(A647,home!$A$2:$E$405,3,FALSE)</f>
        <v>1.3684000000000001</v>
      </c>
      <c r="F647" s="10">
        <f>VLOOKUP(B647,home!$B$2:$E$405,3,FALSE)</f>
        <v>0.57689999999999997</v>
      </c>
      <c r="G647" s="10">
        <f>VLOOKUP(C647,away!$B$2:$E$405,4,FALSE)</f>
        <v>1.0385</v>
      </c>
      <c r="H647" s="10">
        <f>VLOOKUP(A647,away!$A$2:$E$405,3,FALSE)</f>
        <v>1.1395</v>
      </c>
      <c r="I647" s="10">
        <f>VLOOKUP(C647,away!$B$2:$E$405,3,FALSE)</f>
        <v>0.87760000000000005</v>
      </c>
      <c r="J647" s="10">
        <f>VLOOKUP(B647,home!$B$2:$E$405,4,FALSE)</f>
        <v>0.60040000000000004</v>
      </c>
      <c r="K647" s="12">
        <f t="shared" si="840"/>
        <v>0.81982301345999997</v>
      </c>
      <c r="L647" s="12">
        <f t="shared" si="841"/>
        <v>0.60041513008000003</v>
      </c>
      <c r="M647" s="13">
        <f t="shared" si="842"/>
        <v>0.24165646111892536</v>
      </c>
      <c r="N647" s="13">
        <f t="shared" si="843"/>
        <v>0.19811552817659669</v>
      </c>
      <c r="O647" s="13">
        <f t="shared" si="844"/>
        <v>0.14509419553739203</v>
      </c>
      <c r="P647" s="13">
        <f t="shared" si="845"/>
        <v>0.11895156062101921</v>
      </c>
      <c r="Q647" s="13">
        <f t="shared" si="846"/>
        <v>8.1209834661478519E-2</v>
      </c>
      <c r="R647" s="13">
        <f t="shared" si="847"/>
        <v>4.3558375143718089E-2</v>
      </c>
      <c r="S647" s="13">
        <f t="shared" si="848"/>
        <v>1.4638004823728557E-2</v>
      </c>
      <c r="T647" s="13">
        <f t="shared" si="849"/>
        <v>4.8759613442046913E-2</v>
      </c>
      <c r="U647" s="13">
        <f t="shared" si="850"/>
        <v>3.5710158371744127E-2</v>
      </c>
      <c r="V647" s="13">
        <f t="shared" si="851"/>
        <v>8.0059174825576672E-4</v>
      </c>
      <c r="W647" s="13">
        <f t="shared" si="852"/>
        <v>2.2192563791587225E-2</v>
      </c>
      <c r="X647" s="13">
        <f t="shared" si="853"/>
        <v>1.3324751075734541E-2</v>
      </c>
      <c r="Y647" s="13">
        <f t="shared" si="854"/>
        <v>4.0001910752103876E-3</v>
      </c>
      <c r="Z647" s="13">
        <f t="shared" si="855"/>
        <v>8.7177024926629806E-3</v>
      </c>
      <c r="AA647" s="13">
        <f t="shared" si="856"/>
        <v>7.1469731279827173E-3</v>
      </c>
      <c r="AB647" s="13">
        <f t="shared" si="857"/>
        <v>2.9296265234502166E-3</v>
      </c>
      <c r="AC647" s="13">
        <f t="shared" si="858"/>
        <v>2.4629911981865972E-5</v>
      </c>
      <c r="AD647" s="13">
        <f t="shared" si="859"/>
        <v>4.5484936310055801E-3</v>
      </c>
      <c r="AE647" s="13">
        <f t="shared" si="860"/>
        <v>2.7309843951282666E-3</v>
      </c>
      <c r="AF647" s="13">
        <f t="shared" si="861"/>
        <v>8.198621754236941E-4</v>
      </c>
      <c r="AG647" s="13">
        <f t="shared" si="862"/>
        <v>1.6408588490156306E-4</v>
      </c>
      <c r="AH647" s="13">
        <f t="shared" si="863"/>
        <v>1.3085601190327457E-3</v>
      </c>
      <c r="AI647" s="13">
        <f t="shared" si="864"/>
        <v>1.0727877000790019E-3</v>
      </c>
      <c r="AJ647" s="13">
        <f t="shared" si="865"/>
        <v>4.3974802254079503E-4</v>
      </c>
      <c r="AK647" s="13">
        <f t="shared" si="866"/>
        <v>1.2017184966749019E-4</v>
      </c>
      <c r="AL647" s="13">
        <f t="shared" si="867"/>
        <v>4.8494734295715549E-7</v>
      </c>
      <c r="AM647" s="13">
        <f t="shared" si="868"/>
        <v>7.4579195105492252E-4</v>
      </c>
      <c r="AN647" s="13">
        <f t="shared" si="869"/>
        <v>4.4778477130525828E-4</v>
      </c>
      <c r="AO647" s="13">
        <f t="shared" si="870"/>
        <v>1.3442837585554484E-4</v>
      </c>
      <c r="AP647" s="13">
        <f t="shared" si="871"/>
        <v>2.6904276925250033E-5</v>
      </c>
      <c r="AQ647" s="13">
        <f t="shared" si="872"/>
        <v>4.0384337324455852E-6</v>
      </c>
      <c r="AR647" s="13">
        <f t="shared" si="873"/>
        <v>1.5713585881730935E-4</v>
      </c>
      <c r="AS647" s="13">
        <f t="shared" si="874"/>
        <v>1.2882359329823167E-4</v>
      </c>
      <c r="AT647" s="13">
        <f t="shared" si="875"/>
        <v>5.2806273231250873E-5</v>
      </c>
      <c r="AU647" s="13">
        <f t="shared" si="876"/>
        <v>1.4430599350012074E-5</v>
      </c>
      <c r="AV647" s="13">
        <f t="shared" si="877"/>
        <v>2.9576343612902031E-6</v>
      </c>
      <c r="AW647" s="13">
        <f t="shared" si="878"/>
        <v>6.630767747813269E-9</v>
      </c>
      <c r="AX647" s="13">
        <f t="shared" si="879"/>
        <v>1.0190290078800986E-4</v>
      </c>
      <c r="AY647" s="13">
        <f t="shared" si="880"/>
        <v>6.1184043432162274E-5</v>
      </c>
      <c r="AZ647" s="13">
        <f t="shared" si="881"/>
        <v>1.836791269807104E-5</v>
      </c>
      <c r="BA647" s="13">
        <f t="shared" si="882"/>
        <v>3.676124230636803E-6</v>
      </c>
      <c r="BB647" s="13">
        <f t="shared" si="883"/>
        <v>5.5180015203200893E-7</v>
      </c>
      <c r="BC647" s="13">
        <f t="shared" si="884"/>
        <v>6.6261832012092521E-8</v>
      </c>
      <c r="BD647" s="13">
        <f t="shared" si="885"/>
        <v>1.572445785200454E-5</v>
      </c>
      <c r="BE647" s="13">
        <f t="shared" si="886"/>
        <v>1.2891272421255121E-5</v>
      </c>
      <c r="BF647" s="13">
        <f t="shared" si="887"/>
        <v>5.2842809018635819E-6</v>
      </c>
      <c r="BG647" s="13">
        <f t="shared" si="888"/>
        <v>1.4440583643116427E-6</v>
      </c>
      <c r="BH647" s="13">
        <f t="shared" si="889"/>
        <v>2.9596806996052229E-7</v>
      </c>
      <c r="BI647" s="13">
        <f t="shared" si="890"/>
        <v>4.8528287000595112E-8</v>
      </c>
      <c r="BJ647" s="14">
        <f t="shared" si="891"/>
        <v>0.37741060516111957</v>
      </c>
      <c r="BK647" s="14">
        <f t="shared" si="892"/>
        <v>0.37613291721468584</v>
      </c>
      <c r="BL647" s="14">
        <f t="shared" si="893"/>
        <v>0.23777243892056171</v>
      </c>
      <c r="BM647" s="14">
        <f t="shared" si="894"/>
        <v>0.17138653111723598</v>
      </c>
      <c r="BN647" s="14">
        <f t="shared" si="895"/>
        <v>0.82858595525912992</v>
      </c>
    </row>
    <row r="648" spans="1:66" x14ac:dyDescent="0.25">
      <c r="A648" t="s">
        <v>340</v>
      </c>
      <c r="B648" t="s">
        <v>418</v>
      </c>
      <c r="C648" t="s">
        <v>429</v>
      </c>
      <c r="D648" t="s">
        <v>497</v>
      </c>
      <c r="E648" s="10">
        <f>VLOOKUP(A648,home!$A$2:$E$405,3,FALSE)</f>
        <v>1.3684000000000001</v>
      </c>
      <c r="F648" s="10">
        <f>VLOOKUP(B648,home!$B$2:$E$405,3,FALSE)</f>
        <v>1.3077000000000001</v>
      </c>
      <c r="G648" s="10">
        <f>VLOOKUP(C648,away!$B$2:$E$405,4,FALSE)</f>
        <v>1.0385</v>
      </c>
      <c r="H648" s="10">
        <f>VLOOKUP(A648,away!$A$2:$E$405,3,FALSE)</f>
        <v>1.1395</v>
      </c>
      <c r="I648" s="10">
        <f>VLOOKUP(C648,away!$B$2:$E$405,3,FALSE)</f>
        <v>0.69279999999999997</v>
      </c>
      <c r="J648" s="10">
        <f>VLOOKUP(B648,home!$B$2:$E$405,4,FALSE)</f>
        <v>0.97</v>
      </c>
      <c r="K648" s="12">
        <f t="shared" si="840"/>
        <v>1.8583507621800002</v>
      </c>
      <c r="L648" s="12">
        <f t="shared" si="841"/>
        <v>0.76576223199999993</v>
      </c>
      <c r="M648" s="13">
        <f t="shared" si="842"/>
        <v>7.2504040025819338E-2</v>
      </c>
      <c r="N648" s="13">
        <f t="shared" si="843"/>
        <v>0.1347379380431106</v>
      </c>
      <c r="O648" s="13">
        <f t="shared" si="844"/>
        <v>5.5520855519188735E-2</v>
      </c>
      <c r="P648" s="13">
        <f t="shared" si="845"/>
        <v>0.10317722417097004</v>
      </c>
      <c r="Q648" s="13">
        <f t="shared" si="846"/>
        <v>0.12519517492848814</v>
      </c>
      <c r="R648" s="13">
        <f t="shared" si="847"/>
        <v>2.1257887122461742E-2</v>
      </c>
      <c r="S648" s="13">
        <f t="shared" si="848"/>
        <v>3.6706711735772377E-2</v>
      </c>
      <c r="T648" s="13">
        <f t="shared" si="849"/>
        <v>9.5869736588869478E-2</v>
      </c>
      <c r="U648" s="13">
        <f t="shared" si="850"/>
        <v>3.9504610736363188E-2</v>
      </c>
      <c r="V648" s="13">
        <f t="shared" si="851"/>
        <v>5.8039625929691887E-3</v>
      </c>
      <c r="W648" s="13">
        <f t="shared" si="852"/>
        <v>7.7552182916538148E-2</v>
      </c>
      <c r="X648" s="13">
        <f t="shared" si="853"/>
        <v>5.9386532686640507E-2</v>
      </c>
      <c r="Y648" s="13">
        <f t="shared" si="854"/>
        <v>2.2737981910431394E-2</v>
      </c>
      <c r="Z648" s="13">
        <f t="shared" si="855"/>
        <v>5.4261623635001198E-3</v>
      </c>
      <c r="AA648" s="13">
        <f t="shared" si="856"/>
        <v>1.0083712963922877E-2</v>
      </c>
      <c r="AB648" s="13">
        <f t="shared" si="857"/>
        <v>9.3695378360552171E-3</v>
      </c>
      <c r="AC648" s="13">
        <f t="shared" si="858"/>
        <v>5.1620981165450858E-4</v>
      </c>
      <c r="AD648" s="13">
        <f t="shared" si="859"/>
        <v>3.602978955791785E-2</v>
      </c>
      <c r="AE648" s="13">
        <f t="shared" si="860"/>
        <v>2.7590252070361455E-2</v>
      </c>
      <c r="AF648" s="13">
        <f t="shared" si="861"/>
        <v>1.0563786503421305E-2</v>
      </c>
      <c r="AG648" s="13">
        <f t="shared" si="862"/>
        <v>2.6964495770771244E-3</v>
      </c>
      <c r="AH648" s="13">
        <f t="shared" si="863"/>
        <v>1.0387875506670616E-3</v>
      </c>
      <c r="AI648" s="13">
        <f t="shared" si="864"/>
        <v>1.9304316365252293E-3</v>
      </c>
      <c r="AJ648" s="13">
        <f t="shared" si="865"/>
        <v>1.7937095515365227E-3</v>
      </c>
      <c r="AK648" s="13">
        <f t="shared" si="866"/>
        <v>1.1111138374091483E-3</v>
      </c>
      <c r="AL648" s="13">
        <f t="shared" si="867"/>
        <v>2.9383794578820569E-5</v>
      </c>
      <c r="AM648" s="13">
        <f t="shared" si="868"/>
        <v>1.3391197377228329E-2</v>
      </c>
      <c r="AN648" s="13">
        <f t="shared" si="869"/>
        <v>1.0254473192738908E-2</v>
      </c>
      <c r="AO648" s="13">
        <f t="shared" si="870"/>
        <v>3.926244140027956E-3</v>
      </c>
      <c r="AP648" s="13">
        <f t="shared" si="871"/>
        <v>1.0021898253482426E-3</v>
      </c>
      <c r="AQ648" s="13">
        <f t="shared" si="872"/>
        <v>1.9185977938659008E-4</v>
      </c>
      <c r="AR648" s="13">
        <f t="shared" si="873"/>
        <v>1.5909285467452446E-4</v>
      </c>
      <c r="AS648" s="13">
        <f t="shared" si="874"/>
        <v>2.9565032774179454E-4</v>
      </c>
      <c r="AT648" s="13">
        <f t="shared" si="875"/>
        <v>2.7471100594886539E-4</v>
      </c>
      <c r="AU648" s="13">
        <f t="shared" si="876"/>
        <v>1.7016980242810293E-4</v>
      </c>
      <c r="AV648" s="13">
        <f t="shared" si="877"/>
        <v>7.9058795510571236E-5</v>
      </c>
      <c r="AW648" s="13">
        <f t="shared" si="878"/>
        <v>1.1615208534789833E-6</v>
      </c>
      <c r="AX648" s="13">
        <f t="shared" si="879"/>
        <v>4.1475903087458497E-3</v>
      </c>
      <c r="AY648" s="13">
        <f t="shared" si="880"/>
        <v>3.1760680122467902E-3</v>
      </c>
      <c r="AZ648" s="13">
        <f t="shared" si="881"/>
        <v>1.2160564650209526E-3</v>
      </c>
      <c r="BA648" s="13">
        <f t="shared" si="882"/>
        <v>3.1040337096415816E-4</v>
      </c>
      <c r="BB648" s="13">
        <f t="shared" si="883"/>
        <v>5.9423794542459424E-5</v>
      </c>
      <c r="BC648" s="13">
        <f t="shared" si="884"/>
        <v>9.1008995085486307E-6</v>
      </c>
      <c r="BD648" s="13">
        <f t="shared" si="885"/>
        <v>2.0304549915135903E-5</v>
      </c>
      <c r="BE648" s="13">
        <f t="shared" si="886"/>
        <v>3.7732975810514664E-5</v>
      </c>
      <c r="BF648" s="13">
        <f t="shared" si="887"/>
        <v>3.5060552178394723E-5</v>
      </c>
      <c r="BG648" s="13">
        <f t="shared" si="888"/>
        <v>2.1718267954390506E-5</v>
      </c>
      <c r="BH648" s="13">
        <f t="shared" si="889"/>
        <v>1.0090039951567763E-5</v>
      </c>
      <c r="BI648" s="13">
        <f t="shared" si="890"/>
        <v>3.7501666868845211E-6</v>
      </c>
      <c r="BJ648" s="14">
        <f t="shared" si="891"/>
        <v>0.63004443194861492</v>
      </c>
      <c r="BK648" s="14">
        <f t="shared" si="892"/>
        <v>0.22191360014401107</v>
      </c>
      <c r="BL648" s="14">
        <f t="shared" si="893"/>
        <v>0.1427179860929304</v>
      </c>
      <c r="BM648" s="14">
        <f t="shared" si="894"/>
        <v>0.48453415424762458</v>
      </c>
      <c r="BN648" s="14">
        <f t="shared" si="895"/>
        <v>0.51239311981003866</v>
      </c>
    </row>
    <row r="649" spans="1:66" x14ac:dyDescent="0.25">
      <c r="A649" t="s">
        <v>340</v>
      </c>
      <c r="B649" t="s">
        <v>428</v>
      </c>
      <c r="C649" t="s">
        <v>377</v>
      </c>
      <c r="D649" t="s">
        <v>497</v>
      </c>
      <c r="E649" s="10">
        <f>VLOOKUP(A649,home!$A$2:$E$405,3,FALSE)</f>
        <v>1.3684000000000001</v>
      </c>
      <c r="F649" s="10">
        <f>VLOOKUP(B649,home!$B$2:$E$405,3,FALSE)</f>
        <v>1.3077000000000001</v>
      </c>
      <c r="G649" s="10">
        <f>VLOOKUP(C649,away!$B$2:$E$405,4,FALSE)</f>
        <v>1.1922999999999999</v>
      </c>
      <c r="H649" s="10">
        <f>VLOOKUP(A649,away!$A$2:$E$405,3,FALSE)</f>
        <v>1.1395</v>
      </c>
      <c r="I649" s="10">
        <f>VLOOKUP(C649,away!$B$2:$E$405,3,FALSE)</f>
        <v>0.78520000000000001</v>
      </c>
      <c r="J649" s="10">
        <f>VLOOKUP(B649,home!$B$2:$E$405,4,FALSE)</f>
        <v>1.0623</v>
      </c>
      <c r="K649" s="12">
        <f t="shared" si="840"/>
        <v>2.133569199564</v>
      </c>
      <c r="L649" s="12">
        <f t="shared" si="841"/>
        <v>0.95047741541999997</v>
      </c>
      <c r="M649" s="13">
        <f t="shared" si="842"/>
        <v>4.5773653018923034E-2</v>
      </c>
      <c r="N649" s="13">
        <f t="shared" si="843"/>
        <v>9.76612562327039E-2</v>
      </c>
      <c r="O649" s="13">
        <f t="shared" si="844"/>
        <v>4.3506823415757852E-2</v>
      </c>
      <c r="P649" s="13">
        <f t="shared" si="845"/>
        <v>9.2824818410730772E-2</v>
      </c>
      <c r="Q649" s="13">
        <f t="shared" si="846"/>
        <v>0.1041835241444124</v>
      </c>
      <c r="R649" s="13">
        <f t="shared" si="847"/>
        <v>2.0676126536671925E-2</v>
      </c>
      <c r="S649" s="13">
        <f t="shared" si="848"/>
        <v>4.7060079023095794E-2</v>
      </c>
      <c r="T649" s="13">
        <f t="shared" si="849"/>
        <v>9.902408675812828E-2</v>
      </c>
      <c r="U649" s="13">
        <f t="shared" si="850"/>
        <v>4.4113946744931097E-2</v>
      </c>
      <c r="V649" s="13">
        <f t="shared" si="851"/>
        <v>1.0603730413086746E-2</v>
      </c>
      <c r="W649" s="13">
        <f t="shared" si="852"/>
        <v>7.4094252738850203E-2</v>
      </c>
      <c r="X649" s="13">
        <f t="shared" si="853"/>
        <v>7.04249138406986E-2</v>
      </c>
      <c r="Y649" s="13">
        <f t="shared" si="854"/>
        <v>3.3468645044241685E-2</v>
      </c>
      <c r="Z649" s="13">
        <f t="shared" si="855"/>
        <v>6.5507304371576038E-3</v>
      </c>
      <c r="AA649" s="13">
        <f t="shared" si="856"/>
        <v>1.397643669536588E-2</v>
      </c>
      <c r="AB649" s="13">
        <f t="shared" si="857"/>
        <v>1.4909847426444352E-2</v>
      </c>
      <c r="AC649" s="13">
        <f t="shared" si="858"/>
        <v>1.3439627454250409E-3</v>
      </c>
      <c r="AD649" s="13">
        <f t="shared" si="859"/>
        <v>3.9521303877080347E-2</v>
      </c>
      <c r="AE649" s="13">
        <f t="shared" si="860"/>
        <v>3.7564106763115758E-2</v>
      </c>
      <c r="AF649" s="13">
        <f t="shared" si="861"/>
        <v>1.7851917554383596E-2</v>
      </c>
      <c r="AG649" s="13">
        <f t="shared" si="862"/>
        <v>5.6559481524604844E-3</v>
      </c>
      <c r="AH649" s="13">
        <f t="shared" si="863"/>
        <v>1.556580333755671E-3</v>
      </c>
      <c r="AI649" s="13">
        <f t="shared" si="864"/>
        <v>3.3210718567481508E-3</v>
      </c>
      <c r="AJ649" s="13">
        <f t="shared" si="865"/>
        <v>3.5428683115483403E-3</v>
      </c>
      <c r="AK649" s="13">
        <f t="shared" si="866"/>
        <v>2.5196515692102839E-3</v>
      </c>
      <c r="AL649" s="13">
        <f t="shared" si="867"/>
        <v>1.090173840775112E-4</v>
      </c>
      <c r="AM649" s="13">
        <f t="shared" si="868"/>
        <v>1.6864287335749576E-2</v>
      </c>
      <c r="AN649" s="13">
        <f t="shared" si="869"/>
        <v>1.6029124239783497E-2</v>
      </c>
      <c r="AO649" s="13">
        <f t="shared" si="870"/>
        <v>7.6176602894377429E-3</v>
      </c>
      <c r="AP649" s="13">
        <f t="shared" si="871"/>
        <v>2.4134713544841191E-3</v>
      </c>
      <c r="AQ649" s="13">
        <f t="shared" si="872"/>
        <v>5.7348750380006787E-4</v>
      </c>
      <c r="AR649" s="13">
        <f t="shared" si="873"/>
        <v>2.958988905043383E-4</v>
      </c>
      <c r="AS649" s="13">
        <f t="shared" si="874"/>
        <v>6.3132075896521673E-4</v>
      </c>
      <c r="AT649" s="13">
        <f t="shared" si="875"/>
        <v>6.7348326318677739E-4</v>
      </c>
      <c r="AU649" s="13">
        <f t="shared" si="876"/>
        <v>4.7897438225238774E-4</v>
      </c>
      <c r="AV649" s="13">
        <f t="shared" si="877"/>
        <v>2.5548124733847213E-4</v>
      </c>
      <c r="AW649" s="13">
        <f t="shared" si="878"/>
        <v>6.1410380894735411E-6</v>
      </c>
      <c r="AX649" s="13">
        <f t="shared" si="879"/>
        <v>5.9968540053587562E-3</v>
      </c>
      <c r="AY649" s="13">
        <f t="shared" si="880"/>
        <v>5.6998742956644657E-3</v>
      </c>
      <c r="AZ649" s="13">
        <f t="shared" si="881"/>
        <v>2.7088008943810266E-3</v>
      </c>
      <c r="BA649" s="13">
        <f t="shared" si="882"/>
        <v>8.5821802432622105E-4</v>
      </c>
      <c r="BB649" s="13">
        <f t="shared" si="883"/>
        <v>2.0392921240711126E-4</v>
      </c>
      <c r="BC649" s="13">
        <f t="shared" si="884"/>
        <v>3.8766022147469467E-5</v>
      </c>
      <c r="BD649" s="13">
        <f t="shared" si="885"/>
        <v>4.6874202112034823E-5</v>
      </c>
      <c r="BE649" s="13">
        <f t="shared" si="886"/>
        <v>1.0000935388037529E-4</v>
      </c>
      <c r="BF649" s="13">
        <f t="shared" si="887"/>
        <v>1.0668843855373259E-4</v>
      </c>
      <c r="BG649" s="13">
        <f t="shared" si="888"/>
        <v>7.5875722149273405E-5</v>
      </c>
      <c r="BH649" s="13">
        <f t="shared" si="889"/>
        <v>4.0471525943091439E-5</v>
      </c>
      <c r="BI649" s="13">
        <f t="shared" si="890"/>
        <v>1.7269760242307045E-5</v>
      </c>
      <c r="BJ649" s="14">
        <f t="shared" si="891"/>
        <v>0.63845442828361543</v>
      </c>
      <c r="BK649" s="14">
        <f t="shared" si="892"/>
        <v>0.20341513529100333</v>
      </c>
      <c r="BL649" s="14">
        <f t="shared" si="893"/>
        <v>0.15084570043556153</v>
      </c>
      <c r="BM649" s="14">
        <f t="shared" si="894"/>
        <v>0.58894605943056311</v>
      </c>
      <c r="BN649" s="14">
        <f t="shared" si="895"/>
        <v>0.40462620175919989</v>
      </c>
    </row>
    <row r="650" spans="1:66" x14ac:dyDescent="0.25">
      <c r="A650" t="s">
        <v>340</v>
      </c>
      <c r="B650" t="s">
        <v>431</v>
      </c>
      <c r="C650" t="s">
        <v>415</v>
      </c>
      <c r="D650" t="s">
        <v>497</v>
      </c>
      <c r="E650" s="10">
        <f>VLOOKUP(A650,home!$A$2:$E$405,3,FALSE)</f>
        <v>1.3684000000000001</v>
      </c>
      <c r="F650" s="10">
        <f>VLOOKUP(B650,home!$B$2:$E$405,3,FALSE)</f>
        <v>1.1153999999999999</v>
      </c>
      <c r="G650" s="10">
        <f>VLOOKUP(C650,away!$B$2:$E$405,4,FALSE)</f>
        <v>0.84619999999999995</v>
      </c>
      <c r="H650" s="10">
        <f>VLOOKUP(A650,away!$A$2:$E$405,3,FALSE)</f>
        <v>1.1395</v>
      </c>
      <c r="I650" s="10">
        <f>VLOOKUP(C650,away!$B$2:$E$405,3,FALSE)</f>
        <v>1.2009000000000001</v>
      </c>
      <c r="J650" s="10">
        <f>VLOOKUP(B650,home!$B$2:$E$405,4,FALSE)</f>
        <v>1.0623</v>
      </c>
      <c r="K650" s="12">
        <f t="shared" si="840"/>
        <v>1.291566365232</v>
      </c>
      <c r="L650" s="12">
        <f t="shared" si="841"/>
        <v>1.453678461765</v>
      </c>
      <c r="M650" s="13">
        <f t="shared" si="842"/>
        <v>6.4232573151293243E-2</v>
      </c>
      <c r="N650" s="13">
        <f t="shared" si="843"/>
        <v>8.296063103451437E-2</v>
      </c>
      <c r="O650" s="13">
        <f t="shared" si="844"/>
        <v>9.3373508133779801E-2</v>
      </c>
      <c r="P650" s="13">
        <f t="shared" si="845"/>
        <v>0.12059808250930658</v>
      </c>
      <c r="Q650" s="13">
        <f t="shared" si="846"/>
        <v>5.3574580341300401E-2</v>
      </c>
      <c r="R650" s="13">
        <f t="shared" si="847"/>
        <v>6.7867528836757382E-2</v>
      </c>
      <c r="S650" s="13">
        <f t="shared" si="848"/>
        <v>5.6606394510557989E-2</v>
      </c>
      <c r="T650" s="13">
        <f t="shared" si="849"/>
        <v>7.788021354024699E-2</v>
      </c>
      <c r="U650" s="13">
        <f t="shared" si="850"/>
        <v>8.7655417536968677E-2</v>
      </c>
      <c r="V650" s="13">
        <f t="shared" si="851"/>
        <v>1.18088625284648E-2</v>
      </c>
      <c r="W650" s="13">
        <f t="shared" si="852"/>
        <v>2.3065042000081037E-2</v>
      </c>
      <c r="X650" s="13">
        <f t="shared" si="853"/>
        <v>3.3529154775222926E-2</v>
      </c>
      <c r="Y650" s="13">
        <f t="shared" si="854"/>
        <v>2.4370305068963337E-2</v>
      </c>
      <c r="Z650" s="13">
        <f t="shared" si="855"/>
        <v>3.2885854974403078E-2</v>
      </c>
      <c r="AA650" s="13">
        <f t="shared" si="856"/>
        <v>4.2474264176836474E-2</v>
      </c>
      <c r="AB650" s="13">
        <f t="shared" si="857"/>
        <v>2.7429165499390222E-2</v>
      </c>
      <c r="AC650" s="13">
        <f t="shared" si="858"/>
        <v>1.3857126023451476E-3</v>
      </c>
      <c r="AD650" s="13">
        <f t="shared" si="859"/>
        <v>7.4475081149920257E-3</v>
      </c>
      <c r="AE650" s="13">
        <f t="shared" si="860"/>
        <v>1.0826282140583964E-2</v>
      </c>
      <c r="AF650" s="13">
        <f t="shared" si="861"/>
        <v>7.8689665843789947E-3</v>
      </c>
      <c r="AG650" s="13">
        <f t="shared" si="862"/>
        <v>3.8129824133534139E-3</v>
      </c>
      <c r="AH650" s="13">
        <f t="shared" si="863"/>
        <v>1.1951364768254291E-2</v>
      </c>
      <c r="AI650" s="13">
        <f t="shared" si="864"/>
        <v>1.543598075329598E-2</v>
      </c>
      <c r="AJ650" s="13">
        <f t="shared" si="865"/>
        <v>9.9682967776628002E-3</v>
      </c>
      <c r="AK650" s="13">
        <f t="shared" si="866"/>
        <v>4.2915722788932674E-3</v>
      </c>
      <c r="AL650" s="13">
        <f t="shared" si="867"/>
        <v>1.0406824734122702E-4</v>
      </c>
      <c r="AM650" s="13">
        <f t="shared" si="868"/>
        <v>1.9237901972232151E-3</v>
      </c>
      <c r="AN650" s="13">
        <f t="shared" si="869"/>
        <v>2.7965723746580296E-3</v>
      </c>
      <c r="AO650" s="13">
        <f t="shared" si="870"/>
        <v>2.0326585139036893E-3</v>
      </c>
      <c r="AP650" s="13">
        <f t="shared" si="871"/>
        <v>9.8494396726168183E-4</v>
      </c>
      <c r="AQ650" s="13">
        <f t="shared" si="872"/>
        <v>3.5794795781341968E-4</v>
      </c>
      <c r="AR650" s="13">
        <f t="shared" si="873"/>
        <v>3.474688310461663E-3</v>
      </c>
      <c r="AS650" s="13">
        <f t="shared" si="874"/>
        <v>4.4877905514570894E-3</v>
      </c>
      <c r="AT650" s="13">
        <f t="shared" si="875"/>
        <v>2.8981396652339735E-3</v>
      </c>
      <c r="AU650" s="13">
        <f t="shared" si="876"/>
        <v>1.247713237786976E-3</v>
      </c>
      <c r="AV650" s="13">
        <f t="shared" si="877"/>
        <v>4.0287611284509393E-4</v>
      </c>
      <c r="AW650" s="13">
        <f t="shared" si="878"/>
        <v>5.4275123731896066E-6</v>
      </c>
      <c r="AX650" s="13">
        <f t="shared" si="879"/>
        <v>4.1411711874942314E-4</v>
      </c>
      <c r="AY650" s="13">
        <f t="shared" si="880"/>
        <v>6.0199313617421534E-4</v>
      </c>
      <c r="AZ650" s="13">
        <f t="shared" si="881"/>
        <v>4.3755222809341082E-4</v>
      </c>
      <c r="BA650" s="13">
        <f t="shared" si="882"/>
        <v>2.1202008329222592E-4</v>
      </c>
      <c r="BB650" s="13">
        <f t="shared" si="883"/>
        <v>7.705225713588258E-5</v>
      </c>
      <c r="BC650" s="13">
        <f t="shared" si="884"/>
        <v>2.2401841325762205E-5</v>
      </c>
      <c r="BD650" s="13">
        <f t="shared" si="885"/>
        <v>8.4184659304412351E-4</v>
      </c>
      <c r="BE650" s="13">
        <f t="shared" si="886"/>
        <v>1.0873007442609413E-3</v>
      </c>
      <c r="BF650" s="13">
        <f t="shared" si="887"/>
        <v>7.0216053508957645E-4</v>
      </c>
      <c r="BG650" s="13">
        <f t="shared" si="888"/>
        <v>3.0229564337166677E-4</v>
      </c>
      <c r="BH650" s="13">
        <f t="shared" si="889"/>
        <v>9.7608721333753204E-5</v>
      </c>
      <c r="BI650" s="13">
        <f t="shared" si="890"/>
        <v>2.5213628285595761E-5</v>
      </c>
      <c r="BJ650" s="14">
        <f t="shared" si="891"/>
        <v>0.33519671568926834</v>
      </c>
      <c r="BK650" s="14">
        <f t="shared" si="892"/>
        <v>0.25533768668548318</v>
      </c>
      <c r="BL650" s="14">
        <f t="shared" si="893"/>
        <v>0.3760147325050095</v>
      </c>
      <c r="BM650" s="14">
        <f t="shared" si="894"/>
        <v>0.51623152022341101</v>
      </c>
      <c r="BN650" s="14">
        <f t="shared" si="895"/>
        <v>0.48260690400695183</v>
      </c>
    </row>
    <row r="651" spans="1:66" x14ac:dyDescent="0.25">
      <c r="A651" t="s">
        <v>342</v>
      </c>
      <c r="B651" t="s">
        <v>414</v>
      </c>
      <c r="C651" t="s">
        <v>426</v>
      </c>
      <c r="D651" t="s">
        <v>497</v>
      </c>
      <c r="E651" s="10">
        <f>VLOOKUP(A651,home!$A$2:$E$405,3,FALSE)</f>
        <v>1.1741999999999999</v>
      </c>
      <c r="F651" s="10">
        <f>VLOOKUP(B651,home!$B$2:$E$405,3,FALSE)</f>
        <v>0.76649999999999996</v>
      </c>
      <c r="G651" s="10">
        <f>VLOOKUP(C651,away!$B$2:$E$405,4,FALSE)</f>
        <v>0.89219999999999999</v>
      </c>
      <c r="H651" s="10">
        <f>VLOOKUP(A651,away!$A$2:$E$405,3,FALSE)</f>
        <v>0.85970000000000002</v>
      </c>
      <c r="I651" s="10">
        <f>VLOOKUP(C651,away!$B$2:$E$405,3,FALSE)</f>
        <v>0.66469999999999996</v>
      </c>
      <c r="J651" s="10">
        <f>VLOOKUP(B651,home!$B$2:$E$405,4,FALSE)</f>
        <v>1.2214</v>
      </c>
      <c r="K651" s="12">
        <f t="shared" si="840"/>
        <v>0.80300168045999987</v>
      </c>
      <c r="L651" s="12">
        <f t="shared" si="841"/>
        <v>0.69795997942599997</v>
      </c>
      <c r="M651" s="13">
        <f t="shared" si="842"/>
        <v>0.22291568796523445</v>
      </c>
      <c r="N651" s="13">
        <f t="shared" si="843"/>
        <v>0.17900167203698025</v>
      </c>
      <c r="O651" s="13">
        <f t="shared" si="844"/>
        <v>0.15558622898594768</v>
      </c>
      <c r="P651" s="13">
        <f t="shared" si="845"/>
        <v>0.12493600333215034</v>
      </c>
      <c r="Q651" s="13">
        <f t="shared" si="846"/>
        <v>7.186932172542243E-2</v>
      </c>
      <c r="R651" s="13">
        <f t="shared" si="847"/>
        <v>5.4296480591000465E-2</v>
      </c>
      <c r="S651" s="13">
        <f t="shared" si="848"/>
        <v>1.7505502944958076E-2</v>
      </c>
      <c r="T651" s="13">
        <f t="shared" si="849"/>
        <v>5.016191031283642E-2</v>
      </c>
      <c r="U651" s="13">
        <f t="shared" si="850"/>
        <v>4.360016515763715E-2</v>
      </c>
      <c r="V651" s="13">
        <f t="shared" si="851"/>
        <v>1.0901319259740041E-3</v>
      </c>
      <c r="W651" s="13">
        <f t="shared" si="852"/>
        <v>1.9237062039678201E-2</v>
      </c>
      <c r="X651" s="13">
        <f t="shared" si="853"/>
        <v>1.3426699425430485E-2</v>
      </c>
      <c r="Y651" s="13">
        <f t="shared" si="854"/>
        <v>4.6856494273662718E-3</v>
      </c>
      <c r="Z651" s="13">
        <f t="shared" si="855"/>
        <v>1.2632256825399634E-2</v>
      </c>
      <c r="AA651" s="13">
        <f t="shared" si="856"/>
        <v>1.014372345879821E-2</v>
      </c>
      <c r="AB651" s="13">
        <f t="shared" si="857"/>
        <v>4.072713491768242E-3</v>
      </c>
      <c r="AC651" s="13">
        <f t="shared" si="858"/>
        <v>3.8186165579902054E-5</v>
      </c>
      <c r="AD651" s="13">
        <f t="shared" si="859"/>
        <v>3.8618482862437164E-3</v>
      </c>
      <c r="AE651" s="13">
        <f t="shared" si="860"/>
        <v>2.6954155504129978E-3</v>
      </c>
      <c r="AF651" s="13">
        <f t="shared" si="861"/>
        <v>9.406460910553879E-4</v>
      </c>
      <c r="AG651" s="13">
        <f t="shared" si="862"/>
        <v>2.1884444212005532E-4</v>
      </c>
      <c r="AH651" s="13">
        <f t="shared" si="863"/>
        <v>2.2042024284899685E-3</v>
      </c>
      <c r="AI651" s="13">
        <f t="shared" si="864"/>
        <v>1.7699782541514574E-3</v>
      </c>
      <c r="AJ651" s="13">
        <f t="shared" si="865"/>
        <v>7.1064775623063835E-4</v>
      </c>
      <c r="AK651" s="13">
        <f t="shared" si="866"/>
        <v>1.9021711415611036E-4</v>
      </c>
      <c r="AL651" s="13">
        <f t="shared" si="867"/>
        <v>8.5607737233401698E-7</v>
      </c>
      <c r="AM651" s="13">
        <f t="shared" si="868"/>
        <v>6.202141327070551E-4</v>
      </c>
      <c r="AN651" s="13">
        <f t="shared" si="869"/>
        <v>4.3288464330393066E-4</v>
      </c>
      <c r="AO651" s="13">
        <f t="shared" si="870"/>
        <v>1.5106807836712136E-4</v>
      </c>
      <c r="AP651" s="13">
        <f t="shared" si="871"/>
        <v>3.5146490956347136E-5</v>
      </c>
      <c r="AQ651" s="13">
        <f t="shared" si="872"/>
        <v>6.1327110261970323E-6</v>
      </c>
      <c r="AR651" s="13">
        <f t="shared" si="873"/>
        <v>3.0768901632791958E-4</v>
      </c>
      <c r="AS651" s="13">
        <f t="shared" si="874"/>
        <v>2.4707479717040376E-4</v>
      </c>
      <c r="AT651" s="13">
        <f t="shared" si="875"/>
        <v>9.9200738663573909E-5</v>
      </c>
      <c r="AU651" s="13">
        <f t="shared" si="876"/>
        <v>2.6552786616574381E-5</v>
      </c>
      <c r="AV651" s="13">
        <f t="shared" si="877"/>
        <v>5.3304830685012538E-6</v>
      </c>
      <c r="AW651" s="13">
        <f t="shared" si="878"/>
        <v>1.3327770096346133E-8</v>
      </c>
      <c r="AX651" s="13">
        <f t="shared" si="879"/>
        <v>8.3005498468134413E-5</v>
      </c>
      <c r="AY651" s="13">
        <f t="shared" si="880"/>
        <v>5.7934516003063965E-5</v>
      </c>
      <c r="AZ651" s="13">
        <f t="shared" si="881"/>
        <v>2.0217986798776891E-5</v>
      </c>
      <c r="BA651" s="13">
        <f t="shared" si="882"/>
        <v>4.7037818833698207E-6</v>
      </c>
      <c r="BB651" s="13">
        <f t="shared" si="883"/>
        <v>8.2076287663529764E-7</v>
      </c>
      <c r="BC651" s="13">
        <f t="shared" si="884"/>
        <v>1.145719280979994E-7</v>
      </c>
      <c r="BD651" s="13">
        <f t="shared" si="885"/>
        <v>3.5792436584306812E-5</v>
      </c>
      <c r="BE651" s="13">
        <f t="shared" si="886"/>
        <v>2.8741386724956354E-5</v>
      </c>
      <c r="BF651" s="13">
        <f t="shared" si="887"/>
        <v>1.153969091944534E-5</v>
      </c>
      <c r="BG651" s="13">
        <f t="shared" si="888"/>
        <v>3.0887970667678702E-6</v>
      </c>
      <c r="BH651" s="13">
        <f t="shared" si="889"/>
        <v>6.2007730880362934E-7</v>
      </c>
      <c r="BI651" s="13">
        <f t="shared" si="890"/>
        <v>9.9584624196885768E-8</v>
      </c>
      <c r="BJ651" s="14">
        <f t="shared" si="891"/>
        <v>0.3475113125118649</v>
      </c>
      <c r="BK651" s="14">
        <f t="shared" si="892"/>
        <v>0.36654430292727214</v>
      </c>
      <c r="BL651" s="14">
        <f t="shared" si="893"/>
        <v>0.27334008703325541</v>
      </c>
      <c r="BM651" s="14">
        <f t="shared" si="894"/>
        <v>0.19136464347282348</v>
      </c>
      <c r="BN651" s="14">
        <f t="shared" si="895"/>
        <v>0.80860539463673553</v>
      </c>
    </row>
    <row r="652" spans="1:66" x14ac:dyDescent="0.25">
      <c r="A652" t="s">
        <v>342</v>
      </c>
      <c r="B652" t="s">
        <v>384</v>
      </c>
      <c r="C652" t="s">
        <v>430</v>
      </c>
      <c r="D652" t="s">
        <v>497</v>
      </c>
      <c r="E652" s="10">
        <f>VLOOKUP(A652,home!$A$2:$E$405,3,FALSE)</f>
        <v>1.1741999999999999</v>
      </c>
      <c r="F652" s="10">
        <f>VLOOKUP(B652,home!$B$2:$E$405,3,FALSE)</f>
        <v>0.89419999999999999</v>
      </c>
      <c r="G652" s="10">
        <f>VLOOKUP(C652,away!$B$2:$E$405,4,FALSE)</f>
        <v>0.85160000000000002</v>
      </c>
      <c r="H652" s="10">
        <f>VLOOKUP(A652,away!$A$2:$E$405,3,FALSE)</f>
        <v>0.85970000000000002</v>
      </c>
      <c r="I652" s="10">
        <f>VLOOKUP(C652,away!$B$2:$E$405,3,FALSE)</f>
        <v>1.105</v>
      </c>
      <c r="J652" s="10">
        <f>VLOOKUP(B652,home!$B$2:$E$405,4,FALSE)</f>
        <v>1.1632</v>
      </c>
      <c r="K652" s="12">
        <f t="shared" si="840"/>
        <v>0.89415414542399985</v>
      </c>
      <c r="L652" s="12">
        <f t="shared" si="841"/>
        <v>1.1050033591999999</v>
      </c>
      <c r="M652" s="13">
        <f t="shared" si="842"/>
        <v>0.13544935063082825</v>
      </c>
      <c r="N652" s="13">
        <f t="shared" si="843"/>
        <v>0.12111259836154392</v>
      </c>
      <c r="O652" s="13">
        <f t="shared" si="844"/>
        <v>0.14967198744852384</v>
      </c>
      <c r="P652" s="13">
        <f t="shared" si="845"/>
        <v>0.13382982803094642</v>
      </c>
      <c r="Q652" s="13">
        <f t="shared" si="846"/>
        <v>5.414666594402321E-2</v>
      </c>
      <c r="R652" s="13">
        <f t="shared" si="847"/>
        <v>8.2694024454379553E-2</v>
      </c>
      <c r="S652" s="13">
        <f t="shared" si="848"/>
        <v>3.305741738033164E-2</v>
      </c>
      <c r="T652" s="13">
        <f t="shared" si="849"/>
        <v>5.9832247757625877E-2</v>
      </c>
      <c r="U652" s="13">
        <f t="shared" si="850"/>
        <v>7.3941204767677085E-2</v>
      </c>
      <c r="V652" s="13">
        <f t="shared" si="851"/>
        <v>3.6291289881115389E-3</v>
      </c>
      <c r="W652" s="13">
        <f t="shared" si="852"/>
        <v>1.6138488604912297E-2</v>
      </c>
      <c r="X652" s="13">
        <f t="shared" si="853"/>
        <v>1.7833084120839005E-2</v>
      </c>
      <c r="Y652" s="13">
        <f t="shared" si="854"/>
        <v>9.8528089292116428E-3</v>
      </c>
      <c r="Z652" s="13">
        <f t="shared" si="855"/>
        <v>3.0459058269285442E-2</v>
      </c>
      <c r="AA652" s="13">
        <f t="shared" si="856"/>
        <v>2.7235093217192734E-2</v>
      </c>
      <c r="AB652" s="13">
        <f t="shared" si="857"/>
        <v>1.2176185750580971E-2</v>
      </c>
      <c r="AC652" s="13">
        <f t="shared" si="858"/>
        <v>2.2410854413435088E-4</v>
      </c>
      <c r="AD652" s="13">
        <f t="shared" si="859"/>
        <v>3.6075741217400769E-3</v>
      </c>
      <c r="AE652" s="13">
        <f t="shared" si="860"/>
        <v>3.9863815230857741E-3</v>
      </c>
      <c r="AF652" s="13">
        <f t="shared" si="861"/>
        <v>2.2024824870312972E-3</v>
      </c>
      <c r="AG652" s="13">
        <f t="shared" si="862"/>
        <v>8.1125018224958425E-4</v>
      </c>
      <c r="AH652" s="13">
        <f t="shared" si="863"/>
        <v>8.4143404264072439E-3</v>
      </c>
      <c r="AI652" s="13">
        <f t="shared" si="864"/>
        <v>7.5237173732807822E-3</v>
      </c>
      <c r="AJ652" s="13">
        <f t="shared" si="865"/>
        <v>3.3636815391587891E-3</v>
      </c>
      <c r="AK652" s="13">
        <f t="shared" si="866"/>
        <v>1.0025499307083376E-3</v>
      </c>
      <c r="AL652" s="13">
        <f t="shared" si="867"/>
        <v>8.8571581279887372E-6</v>
      </c>
      <c r="AM652" s="13">
        <f t="shared" si="868"/>
        <v>6.4514547117564729E-4</v>
      </c>
      <c r="AN652" s="13">
        <f t="shared" si="869"/>
        <v>7.1288791282175692E-4</v>
      </c>
      <c r="AO652" s="13">
        <f t="shared" si="870"/>
        <v>3.9387176920055916E-4</v>
      </c>
      <c r="AP652" s="13">
        <f t="shared" si="871"/>
        <v>1.4507654268688827E-4</v>
      </c>
      <c r="AQ652" s="13">
        <f t="shared" si="872"/>
        <v>4.0077516752533467E-5</v>
      </c>
      <c r="AR652" s="13">
        <f t="shared" si="873"/>
        <v>1.85957488732647E-3</v>
      </c>
      <c r="AS652" s="13">
        <f t="shared" si="874"/>
        <v>1.6627465942293303E-3</v>
      </c>
      <c r="AT652" s="13">
        <f t="shared" si="875"/>
        <v>7.4337588000989645E-4</v>
      </c>
      <c r="AU652" s="13">
        <f t="shared" si="876"/>
        <v>2.215642082396877E-4</v>
      </c>
      <c r="AV652" s="13">
        <f t="shared" si="877"/>
        <v>4.9528138818775754E-5</v>
      </c>
      <c r="AW652" s="13">
        <f t="shared" si="878"/>
        <v>2.4309044582000816E-7</v>
      </c>
      <c r="AX652" s="13">
        <f t="shared" si="879"/>
        <v>9.6143249575537406E-5</v>
      </c>
      <c r="AY652" s="13">
        <f t="shared" si="880"/>
        <v>1.062386137453728E-4</v>
      </c>
      <c r="AZ652" s="13">
        <f t="shared" si="881"/>
        <v>5.8697012532694132E-5</v>
      </c>
      <c r="BA652" s="13">
        <f t="shared" si="882"/>
        <v>2.1620132007877163E-5</v>
      </c>
      <c r="BB652" s="13">
        <f t="shared" si="883"/>
        <v>5.9725796237629307E-6</v>
      </c>
      <c r="BC652" s="13">
        <f t="shared" si="884"/>
        <v>1.3199441094695001E-6</v>
      </c>
      <c r="BD652" s="13">
        <f t="shared" si="885"/>
        <v>3.4247274952995153E-4</v>
      </c>
      <c r="BE652" s="13">
        <f t="shared" si="886"/>
        <v>3.0622342868696131E-4</v>
      </c>
      <c r="BF652" s="13">
        <f t="shared" si="887"/>
        <v>1.3690547409319853E-4</v>
      </c>
      <c r="BG652" s="13">
        <f t="shared" si="888"/>
        <v>4.0804865730557173E-5</v>
      </c>
      <c r="BH652" s="13">
        <f t="shared" si="889"/>
        <v>9.1214599616118481E-6</v>
      </c>
      <c r="BI652" s="13">
        <f t="shared" si="890"/>
        <v>1.6311982473988552E-6</v>
      </c>
      <c r="BJ652" s="14">
        <f t="shared" si="891"/>
        <v>0.29175063277649482</v>
      </c>
      <c r="BK652" s="14">
        <f t="shared" si="892"/>
        <v>0.3063049293462255</v>
      </c>
      <c r="BL652" s="14">
        <f t="shared" si="893"/>
        <v>0.37139673379278326</v>
      </c>
      <c r="BM652" s="14">
        <f t="shared" si="894"/>
        <v>0.32290090379124436</v>
      </c>
      <c r="BN652" s="14">
        <f t="shared" si="895"/>
        <v>0.6769044548702452</v>
      </c>
    </row>
    <row r="653" spans="1:66" x14ac:dyDescent="0.25">
      <c r="A653" t="s">
        <v>342</v>
      </c>
      <c r="B653" t="s">
        <v>400</v>
      </c>
      <c r="C653" t="s">
        <v>346</v>
      </c>
      <c r="D653" t="s">
        <v>497</v>
      </c>
      <c r="E653" s="10">
        <f>VLOOKUP(A653,home!$A$2:$E$405,3,FALSE)</f>
        <v>1.1741999999999999</v>
      </c>
      <c r="F653" s="10">
        <f>VLOOKUP(B653,home!$B$2:$E$405,3,FALSE)</f>
        <v>1.3383</v>
      </c>
      <c r="G653" s="10">
        <f>VLOOKUP(C653,away!$B$2:$E$405,4,FALSE)</f>
        <v>0.76649999999999996</v>
      </c>
      <c r="H653" s="10">
        <f>VLOOKUP(A653,away!$A$2:$E$405,3,FALSE)</f>
        <v>0.85970000000000002</v>
      </c>
      <c r="I653" s="10">
        <f>VLOOKUP(C653,away!$B$2:$E$405,3,FALSE)</f>
        <v>0.69789999999999996</v>
      </c>
      <c r="J653" s="10">
        <f>VLOOKUP(B653,home!$B$2:$E$405,4,FALSE)</f>
        <v>0.66469999999999996</v>
      </c>
      <c r="K653" s="12">
        <f t="shared" si="840"/>
        <v>1.20450252069</v>
      </c>
      <c r="L653" s="12">
        <f t="shared" si="841"/>
        <v>0.398809783561</v>
      </c>
      <c r="M653" s="13">
        <f t="shared" si="842"/>
        <v>0.2012288816176509</v>
      </c>
      <c r="N653" s="13">
        <f t="shared" si="843"/>
        <v>0.24238069514409011</v>
      </c>
      <c r="O653" s="13">
        <f t="shared" si="844"/>
        <v>8.0252046724157436E-2</v>
      </c>
      <c r="P653" s="13">
        <f t="shared" si="845"/>
        <v>9.6663792569779292E-2</v>
      </c>
      <c r="Q653" s="13">
        <f t="shared" si="846"/>
        <v>0.14597407913382549</v>
      </c>
      <c r="R653" s="13">
        <f t="shared" si="847"/>
        <v>1.6002650692194243E-2</v>
      </c>
      <c r="S653" s="13">
        <f t="shared" si="848"/>
        <v>1.1608533425792437E-2</v>
      </c>
      <c r="T653" s="13">
        <f t="shared" si="849"/>
        <v>5.8215890904877221E-2</v>
      </c>
      <c r="U653" s="13">
        <f t="shared" si="850"/>
        <v>1.927523309646954E-2</v>
      </c>
      <c r="V653" s="13">
        <f t="shared" si="851"/>
        <v>6.1959565539363522E-4</v>
      </c>
      <c r="W653" s="13">
        <f t="shared" si="852"/>
        <v>5.8608715424031427E-2</v>
      </c>
      <c r="X653" s="13">
        <f t="shared" si="853"/>
        <v>2.3373729113046214E-2</v>
      </c>
      <c r="Y653" s="13">
        <f t="shared" si="854"/>
        <v>4.6608359242937018E-3</v>
      </c>
      <c r="Z653" s="13">
        <f t="shared" si="855"/>
        <v>2.1273378863187584E-3</v>
      </c>
      <c r="AA653" s="13">
        <f t="shared" si="856"/>
        <v>2.5623838464302814E-3</v>
      </c>
      <c r="AB653" s="13">
        <f t="shared" si="857"/>
        <v>1.543198901000306E-3</v>
      </c>
      <c r="AC653" s="13">
        <f t="shared" si="858"/>
        <v>1.8602096723342981E-5</v>
      </c>
      <c r="AD653" s="13">
        <f t="shared" si="859"/>
        <v>1.7648586365662192E-2</v>
      </c>
      <c r="AE653" s="13">
        <f t="shared" si="860"/>
        <v>7.0384289086473538E-3</v>
      </c>
      <c r="AF653" s="13">
        <f t="shared" si="861"/>
        <v>1.4034971548335684E-3</v>
      </c>
      <c r="AG653" s="13">
        <f t="shared" si="862"/>
        <v>1.8657613218255164E-4</v>
      </c>
      <c r="AH653" s="13">
        <f t="shared" si="863"/>
        <v>2.1210079050097474E-4</v>
      </c>
      <c r="AI653" s="13">
        <f t="shared" si="864"/>
        <v>2.5547593679876569E-4</v>
      </c>
      <c r="AJ653" s="13">
        <f t="shared" si="865"/>
        <v>1.538607049248762E-4</v>
      </c>
      <c r="AK653" s="13">
        <f t="shared" si="866"/>
        <v>6.177520230571787E-5</v>
      </c>
      <c r="AL653" s="13">
        <f t="shared" si="867"/>
        <v>3.5743362574460021E-7</v>
      </c>
      <c r="AM653" s="13">
        <f t="shared" si="868"/>
        <v>4.2515533528110555E-3</v>
      </c>
      <c r="AN653" s="13">
        <f t="shared" si="869"/>
        <v>1.6955610724326208E-3</v>
      </c>
      <c r="AO653" s="13">
        <f t="shared" si="870"/>
        <v>3.3810317215565526E-4</v>
      </c>
      <c r="AP653" s="13">
        <f t="shared" si="871"/>
        <v>4.4946284302894825E-5</v>
      </c>
      <c r="AQ653" s="13">
        <f t="shared" si="872"/>
        <v>4.4812544786771622E-6</v>
      </c>
      <c r="AR653" s="13">
        <f t="shared" si="873"/>
        <v>1.6917574070562148E-5</v>
      </c>
      <c r="AS653" s="13">
        <f t="shared" si="874"/>
        <v>2.0377260611951891E-5</v>
      </c>
      <c r="AT653" s="13">
        <f t="shared" si="875"/>
        <v>1.2272230885926553E-5</v>
      </c>
      <c r="AU653" s="13">
        <f t="shared" si="876"/>
        <v>4.9273110121960669E-6</v>
      </c>
      <c r="AV653" s="13">
        <f t="shared" si="877"/>
        <v>1.4837396336034402E-6</v>
      </c>
      <c r="AW653" s="13">
        <f t="shared" si="878"/>
        <v>4.7694293818133729E-9</v>
      </c>
      <c r="AX653" s="13">
        <f t="shared" si="879"/>
        <v>8.5350112171815422E-4</v>
      </c>
      <c r="AY653" s="13">
        <f t="shared" si="880"/>
        <v>3.4038459762148778E-4</v>
      </c>
      <c r="AZ653" s="13">
        <f t="shared" si="881"/>
        <v>6.7874353852461798E-5</v>
      </c>
      <c r="BA653" s="13">
        <f t="shared" si="882"/>
        <v>9.0229854564143444E-6</v>
      </c>
      <c r="BB653" s="13">
        <f t="shared" si="883"/>
        <v>8.9961371923666337E-7</v>
      </c>
      <c r="BC653" s="13">
        <f t="shared" si="884"/>
        <v>7.1754950531456E-8</v>
      </c>
      <c r="BD653" s="13">
        <f t="shared" si="885"/>
        <v>1.124482342243013E-6</v>
      </c>
      <c r="BE653" s="13">
        <f t="shared" si="886"/>
        <v>1.3544418157031045E-6</v>
      </c>
      <c r="BF653" s="13">
        <f t="shared" si="887"/>
        <v>8.1571429057116494E-7</v>
      </c>
      <c r="BG653" s="13">
        <f t="shared" si="888"/>
        <v>3.2750997305194097E-7</v>
      </c>
      <c r="BH653" s="13">
        <f t="shared" si="889"/>
        <v>9.862164702304427E-8</v>
      </c>
      <c r="BI653" s="13">
        <f t="shared" si="890"/>
        <v>2.3758004486771251E-8</v>
      </c>
      <c r="BJ653" s="14">
        <f t="shared" si="891"/>
        <v>0.56709743376898902</v>
      </c>
      <c r="BK653" s="14">
        <f t="shared" si="892"/>
        <v>0.31048014739658686</v>
      </c>
      <c r="BL653" s="14">
        <f t="shared" si="893"/>
        <v>0.12037844853906945</v>
      </c>
      <c r="BM653" s="14">
        <f t="shared" si="894"/>
        <v>0.21724084188107451</v>
      </c>
      <c r="BN653" s="14">
        <f t="shared" si="895"/>
        <v>0.78250214588169742</v>
      </c>
    </row>
    <row r="654" spans="1:66" x14ac:dyDescent="0.25">
      <c r="A654" t="s">
        <v>342</v>
      </c>
      <c r="B654" t="s">
        <v>393</v>
      </c>
      <c r="C654" t="s">
        <v>396</v>
      </c>
      <c r="D654" t="s">
        <v>497</v>
      </c>
      <c r="E654" s="10">
        <f>VLOOKUP(A654,home!$A$2:$E$405,3,FALSE)</f>
        <v>1.1741999999999999</v>
      </c>
      <c r="F654" s="10">
        <f>VLOOKUP(B654,home!$B$2:$E$405,3,FALSE)</f>
        <v>1.1496999999999999</v>
      </c>
      <c r="G654" s="10">
        <f>VLOOKUP(C654,away!$B$2:$E$405,4,FALSE)</f>
        <v>1.1496999999999999</v>
      </c>
      <c r="H654" s="10">
        <f>VLOOKUP(A654,away!$A$2:$E$405,3,FALSE)</f>
        <v>0.85970000000000002</v>
      </c>
      <c r="I654" s="10">
        <f>VLOOKUP(C654,away!$B$2:$E$405,3,FALSE)</f>
        <v>0.69789999999999996</v>
      </c>
      <c r="J654" s="10">
        <f>VLOOKUP(B654,home!$B$2:$E$405,4,FALSE)</f>
        <v>0.69789999999999996</v>
      </c>
      <c r="K654" s="12">
        <f t="shared" si="840"/>
        <v>1.5520694076779999</v>
      </c>
      <c r="L654" s="12">
        <f t="shared" si="841"/>
        <v>0.41872927327699999</v>
      </c>
      <c r="M654" s="13">
        <f t="shared" si="842"/>
        <v>0.13934551914726404</v>
      </c>
      <c r="N654" s="13">
        <f t="shared" si="843"/>
        <v>0.21627391736547746</v>
      </c>
      <c r="O654" s="13">
        <f t="shared" si="844"/>
        <v>5.834804796694016E-2</v>
      </c>
      <c r="P654" s="13">
        <f t="shared" si="845"/>
        <v>9.0560220247216328E-2</v>
      </c>
      <c r="Q654" s="13">
        <f t="shared" si="846"/>
        <v>0.16783606541081872</v>
      </c>
      <c r="R654" s="13">
        <f t="shared" si="847"/>
        <v>1.2216017861164193E-2</v>
      </c>
      <c r="S654" s="13">
        <f t="shared" si="848"/>
        <v>1.4713701490747503E-2</v>
      </c>
      <c r="T654" s="13">
        <f t="shared" si="849"/>
        <v>7.0277873699143165E-2</v>
      </c>
      <c r="U654" s="13">
        <f t="shared" si="850"/>
        <v>1.8960107605960976E-2</v>
      </c>
      <c r="V654" s="13">
        <f t="shared" si="851"/>
        <v>1.0624876572263454E-3</v>
      </c>
      <c r="W654" s="13">
        <f t="shared" si="852"/>
        <v>8.683107420972512E-2</v>
      </c>
      <c r="X654" s="13">
        <f t="shared" si="853"/>
        <v>3.6358712601699462E-2</v>
      </c>
      <c r="Y654" s="13">
        <f t="shared" si="854"/>
        <v>7.6122286524984576E-3</v>
      </c>
      <c r="Z654" s="13">
        <f t="shared" si="855"/>
        <v>1.7050680937813782E-3</v>
      </c>
      <c r="AA654" s="13">
        <f t="shared" si="856"/>
        <v>2.6463840263659198E-3</v>
      </c>
      <c r="AB654" s="13">
        <f t="shared" si="857"/>
        <v>2.0536858441451379E-3</v>
      </c>
      <c r="AC654" s="13">
        <f t="shared" si="858"/>
        <v>4.3156714348076675E-5</v>
      </c>
      <c r="AD654" s="13">
        <f t="shared" si="859"/>
        <v>3.3691963479183143E-2</v>
      </c>
      <c r="AE654" s="13">
        <f t="shared" si="860"/>
        <v>1.4107811382913584E-2</v>
      </c>
      <c r="AF654" s="13">
        <f t="shared" si="861"/>
        <v>2.9536768039481963E-3</v>
      </c>
      <c r="AG654" s="13">
        <f t="shared" si="862"/>
        <v>4.1226364720412011E-4</v>
      </c>
      <c r="AH654" s="13">
        <f t="shared" si="863"/>
        <v>1.7849048094921904E-4</v>
      </c>
      <c r="AI654" s="13">
        <f t="shared" si="864"/>
        <v>2.7702961504301568E-4</v>
      </c>
      <c r="AJ654" s="13">
        <f t="shared" si="865"/>
        <v>2.1498459526453893E-4</v>
      </c>
      <c r="AK654" s="13">
        <f t="shared" si="866"/>
        <v>1.1122367114404246E-4</v>
      </c>
      <c r="AL654" s="13">
        <f t="shared" si="867"/>
        <v>1.1218965863918875E-6</v>
      </c>
      <c r="AM654" s="13">
        <f t="shared" si="868"/>
        <v>1.0458453160128908E-2</v>
      </c>
      <c r="AN654" s="13">
        <f t="shared" si="869"/>
        <v>4.3792604913423221E-3</v>
      </c>
      <c r="AO654" s="13">
        <f t="shared" si="870"/>
        <v>9.1686228151522417E-4</v>
      </c>
      <c r="AP654" s="13">
        <f t="shared" si="871"/>
        <v>1.2797235894465399E-4</v>
      </c>
      <c r="AQ654" s="13">
        <f t="shared" si="872"/>
        <v>1.3396443215109589E-5</v>
      </c>
      <c r="AR654" s="13">
        <f t="shared" si="873"/>
        <v>1.4947837874945745E-5</v>
      </c>
      <c r="AS654" s="13">
        <f t="shared" si="874"/>
        <v>2.3200081876633814E-5</v>
      </c>
      <c r="AT654" s="13">
        <f t="shared" si="875"/>
        <v>1.8004068668174078E-5</v>
      </c>
      <c r="AU654" s="13">
        <f t="shared" si="876"/>
        <v>9.3145213978689897E-6</v>
      </c>
      <c r="AV654" s="13">
        <f t="shared" si="877"/>
        <v>3.6141959271986464E-6</v>
      </c>
      <c r="AW654" s="13">
        <f t="shared" si="878"/>
        <v>2.0253253004951242E-8</v>
      </c>
      <c r="AX654" s="13">
        <f t="shared" si="879"/>
        <v>2.7053742002448957E-3</v>
      </c>
      <c r="AY654" s="13">
        <f t="shared" si="880"/>
        <v>1.1328193728108902E-3</v>
      </c>
      <c r="AZ654" s="13">
        <f t="shared" si="881"/>
        <v>2.3717231636560546E-4</v>
      </c>
      <c r="BA654" s="13">
        <f t="shared" si="882"/>
        <v>3.3103663891064239E-5</v>
      </c>
      <c r="BB654" s="13">
        <f t="shared" si="883"/>
        <v>3.4653682809778483E-6</v>
      </c>
      <c r="BC654" s="13">
        <f t="shared" si="884"/>
        <v>2.9021022838620434E-7</v>
      </c>
      <c r="BD654" s="13">
        <f t="shared" si="885"/>
        <v>1.0431828817397406E-6</v>
      </c>
      <c r="BE654" s="13">
        <f t="shared" si="886"/>
        <v>1.619092237361628E-6</v>
      </c>
      <c r="BF654" s="13">
        <f t="shared" si="887"/>
        <v>1.2564717649089553E-6</v>
      </c>
      <c r="BG654" s="13">
        <f t="shared" si="888"/>
        <v>6.5004379597545761E-7</v>
      </c>
      <c r="BH654" s="13">
        <f t="shared" si="889"/>
        <v>2.5222827234609688E-7</v>
      </c>
      <c r="BI654" s="13">
        <f t="shared" si="890"/>
        <v>7.8295157051970303E-8</v>
      </c>
      <c r="BJ654" s="14">
        <f t="shared" si="891"/>
        <v>0.65636375711957939</v>
      </c>
      <c r="BK654" s="14">
        <f t="shared" si="892"/>
        <v>0.24685902652619957</v>
      </c>
      <c r="BL654" s="14">
        <f t="shared" si="893"/>
        <v>9.5079951686831421E-2</v>
      </c>
      <c r="BM654" s="14">
        <f t="shared" si="894"/>
        <v>0.31429521630795293</v>
      </c>
      <c r="BN654" s="14">
        <f t="shared" si="895"/>
        <v>0.68457978799888097</v>
      </c>
    </row>
    <row r="655" spans="1:66" x14ac:dyDescent="0.25">
      <c r="A655" t="s">
        <v>24</v>
      </c>
      <c r="B655" t="s">
        <v>181</v>
      </c>
      <c r="C655" t="s">
        <v>180</v>
      </c>
      <c r="D655" t="s">
        <v>498</v>
      </c>
      <c r="E655" s="10">
        <f>VLOOKUP(A655,home!$A$2:$E$405,3,FALSE)</f>
        <v>1.6263000000000001</v>
      </c>
      <c r="F655" s="10">
        <f>VLOOKUP(B655,home!$B$2:$E$405,3,FALSE)</f>
        <v>0.64729999999999999</v>
      </c>
      <c r="G655" s="10">
        <f>VLOOKUP(C655,away!$B$2:$E$405,4,FALSE)</f>
        <v>1.0356000000000001</v>
      </c>
      <c r="H655" s="10">
        <f>VLOOKUP(A655,away!$A$2:$E$405,3,FALSE)</f>
        <v>1.4262999999999999</v>
      </c>
      <c r="I655" s="10">
        <f>VLOOKUP(C655,away!$B$2:$E$405,3,FALSE)</f>
        <v>0.66420000000000001</v>
      </c>
      <c r="J655" s="10">
        <f>VLOOKUP(B655,home!$B$2:$E$405,4,FALSE)</f>
        <v>0.84870000000000001</v>
      </c>
      <c r="K655" s="12">
        <f t="shared" si="840"/>
        <v>1.090180252044</v>
      </c>
      <c r="L655" s="12">
        <f t="shared" si="841"/>
        <v>0.80401463800200001</v>
      </c>
      <c r="M655" s="13">
        <f t="shared" si="842"/>
        <v>0.15043940656561761</v>
      </c>
      <c r="N655" s="13">
        <f t="shared" si="843"/>
        <v>0.16400607016705482</v>
      </c>
      <c r="O655" s="13">
        <f t="shared" si="844"/>
        <v>0.12095548501109074</v>
      </c>
      <c r="P655" s="13">
        <f t="shared" si="845"/>
        <v>0.13186328113549517</v>
      </c>
      <c r="Q655" s="13">
        <f t="shared" si="846"/>
        <v>8.9398089455732882E-2</v>
      </c>
      <c r="R655" s="13">
        <f t="shared" si="847"/>
        <v>4.8624990247774225E-2</v>
      </c>
      <c r="S655" s="13">
        <f t="shared" si="848"/>
        <v>2.8895229828353672E-2</v>
      </c>
      <c r="T655" s="13">
        <f t="shared" si="849"/>
        <v>7.1877372531821485E-2</v>
      </c>
      <c r="U655" s="13">
        <f t="shared" si="850"/>
        <v>5.3010004123955554E-2</v>
      </c>
      <c r="V655" s="13">
        <f t="shared" si="851"/>
        <v>2.8141413663661696E-3</v>
      </c>
      <c r="W655" s="13">
        <f t="shared" si="852"/>
        <v>3.2486677231700976E-2</v>
      </c>
      <c r="X655" s="13">
        <f t="shared" si="853"/>
        <v>2.6119764034333873E-2</v>
      </c>
      <c r="Y655" s="13">
        <f t="shared" si="854"/>
        <v>1.0500336312381304E-2</v>
      </c>
      <c r="Z655" s="13">
        <f t="shared" si="855"/>
        <v>1.3031734643971659E-2</v>
      </c>
      <c r="AA655" s="13">
        <f t="shared" si="856"/>
        <v>1.420693975873555E-2</v>
      </c>
      <c r="AB655" s="13">
        <f t="shared" si="857"/>
        <v>7.7440625834761237E-3</v>
      </c>
      <c r="AC655" s="13">
        <f t="shared" si="858"/>
        <v>1.5416585430456716E-4</v>
      </c>
      <c r="AD655" s="13">
        <f t="shared" si="859"/>
        <v>8.8540834931319611E-3</v>
      </c>
      <c r="AE655" s="13">
        <f t="shared" si="860"/>
        <v>7.1188127345699773E-3</v>
      </c>
      <c r="AF655" s="13">
        <f t="shared" si="861"/>
        <v>2.8618148218946537E-3</v>
      </c>
      <c r="AG655" s="13">
        <f t="shared" si="862"/>
        <v>7.6698033601812945E-4</v>
      </c>
      <c r="AH655" s="13">
        <f t="shared" si="863"/>
        <v>2.6194263530777491E-3</v>
      </c>
      <c r="AI655" s="13">
        <f t="shared" si="864"/>
        <v>2.8556468818089964E-3</v>
      </c>
      <c r="AJ655" s="13">
        <f t="shared" si="865"/>
        <v>1.5565849186795972E-3</v>
      </c>
      <c r="AK655" s="13">
        <f t="shared" si="866"/>
        <v>5.6565271299133745E-4</v>
      </c>
      <c r="AL655" s="13">
        <f t="shared" si="867"/>
        <v>5.4051836155814829E-6</v>
      </c>
      <c r="AM655" s="13">
        <f t="shared" si="868"/>
        <v>1.930509394832245E-3</v>
      </c>
      <c r="AN655" s="13">
        <f t="shared" si="869"/>
        <v>1.5521578122455074E-3</v>
      </c>
      <c r="AO655" s="13">
        <f t="shared" si="870"/>
        <v>6.2397880076727396E-4</v>
      </c>
      <c r="AP655" s="13">
        <f t="shared" si="871"/>
        <v>1.6722936320660728E-4</v>
      </c>
      <c r="AQ655" s="13">
        <f t="shared" si="872"/>
        <v>3.3613713980466334E-5</v>
      </c>
      <c r="AR655" s="13">
        <f t="shared" si="873"/>
        <v>4.2121142620854123E-4</v>
      </c>
      <c r="AS655" s="13">
        <f t="shared" si="874"/>
        <v>4.5919637878784022E-4</v>
      </c>
      <c r="AT655" s="13">
        <f t="shared" si="875"/>
        <v>2.5030341198230987E-4</v>
      </c>
      <c r="AU655" s="13">
        <f t="shared" si="876"/>
        <v>9.0958612254115915E-5</v>
      </c>
      <c r="AV655" s="13">
        <f t="shared" si="877"/>
        <v>2.4790320708191139E-5</v>
      </c>
      <c r="AW655" s="13">
        <f t="shared" si="878"/>
        <v>1.316043417526881E-7</v>
      </c>
      <c r="AX655" s="13">
        <f t="shared" si="879"/>
        <v>3.5076720310525433E-4</v>
      </c>
      <c r="AY655" s="13">
        <f t="shared" si="880"/>
        <v>2.8202196582764505E-4</v>
      </c>
      <c r="AZ655" s="13">
        <f t="shared" si="881"/>
        <v>1.1337489438176322E-4</v>
      </c>
      <c r="BA655" s="13">
        <f t="shared" si="882"/>
        <v>3.0385024888289446E-5</v>
      </c>
      <c r="BB655" s="13">
        <f t="shared" si="883"/>
        <v>6.1075011965599507E-6</v>
      </c>
      <c r="BC655" s="13">
        <f t="shared" si="884"/>
        <v>9.8210407272978648E-7</v>
      </c>
      <c r="BD655" s="13">
        <f t="shared" si="885"/>
        <v>5.6443358727561031E-5</v>
      </c>
      <c r="BE655" s="13">
        <f t="shared" si="886"/>
        <v>6.15334350438224E-5</v>
      </c>
      <c r="BF655" s="13">
        <f t="shared" si="887"/>
        <v>3.3541267862603703E-5</v>
      </c>
      <c r="BG655" s="13">
        <f t="shared" si="888"/>
        <v>1.2188675950776207E-5</v>
      </c>
      <c r="BH655" s="13">
        <f t="shared" si="889"/>
        <v>3.3219634550249614E-6</v>
      </c>
      <c r="BI655" s="13">
        <f t="shared" si="890"/>
        <v>7.2430779133601414E-7</v>
      </c>
      <c r="BJ655" s="14">
        <f t="shared" si="891"/>
        <v>0.41908112889714433</v>
      </c>
      <c r="BK655" s="14">
        <f t="shared" si="892"/>
        <v>0.31445365189958041</v>
      </c>
      <c r="BL655" s="14">
        <f t="shared" si="893"/>
        <v>0.25355300575036199</v>
      </c>
      <c r="BM655" s="14">
        <f t="shared" si="894"/>
        <v>0.29455030824680722</v>
      </c>
      <c r="BN655" s="14">
        <f t="shared" si="895"/>
        <v>0.7052873225827655</v>
      </c>
    </row>
    <row r="656" spans="1:66" x14ac:dyDescent="0.25">
      <c r="A656" t="s">
        <v>342</v>
      </c>
      <c r="B656" t="s">
        <v>406</v>
      </c>
      <c r="C656" t="s">
        <v>399</v>
      </c>
      <c r="D656" t="s">
        <v>498</v>
      </c>
      <c r="E656" s="10">
        <f>VLOOKUP(A656,home!$A$2:$E$405,3,FALSE)</f>
        <v>1.1741999999999999</v>
      </c>
      <c r="F656" s="10">
        <f>VLOOKUP(B656,home!$B$2:$E$405,3,FALSE)</f>
        <v>1.0646</v>
      </c>
      <c r="G656" s="10">
        <f>VLOOKUP(C656,away!$B$2:$E$405,4,FALSE)</f>
        <v>1.022</v>
      </c>
      <c r="H656" s="10">
        <f>VLOOKUP(A656,away!$A$2:$E$405,3,FALSE)</f>
        <v>0.85970000000000002</v>
      </c>
      <c r="I656" s="10">
        <f>VLOOKUP(C656,away!$B$2:$E$405,3,FALSE)</f>
        <v>0.98870000000000002</v>
      </c>
      <c r="J656" s="10">
        <f>VLOOKUP(B656,home!$B$2:$E$405,4,FALSE)</f>
        <v>1.2214</v>
      </c>
      <c r="K656" s="12">
        <f t="shared" si="840"/>
        <v>1.27755449304</v>
      </c>
      <c r="L656" s="12">
        <f t="shared" si="841"/>
        <v>1.0381721553460002</v>
      </c>
      <c r="M656" s="13">
        <f t="shared" si="842"/>
        <v>9.8694441782775699E-2</v>
      </c>
      <c r="N656" s="13">
        <f t="shared" si="843"/>
        <v>0.12608752753765978</v>
      </c>
      <c r="O656" s="13">
        <f t="shared" si="844"/>
        <v>0.10246182134629458</v>
      </c>
      <c r="P656" s="13">
        <f t="shared" si="845"/>
        <v>0.13090056022602042</v>
      </c>
      <c r="Q656" s="13">
        <f t="shared" si="846"/>
        <v>8.0541843661021018E-2</v>
      </c>
      <c r="R656" s="13">
        <f t="shared" si="847"/>
        <v>5.3186504953879714E-2</v>
      </c>
      <c r="S656" s="13">
        <f t="shared" si="848"/>
        <v>4.3404056900184063E-2</v>
      </c>
      <c r="T656" s="13">
        <f t="shared" si="849"/>
        <v>8.3616299429102772E-2</v>
      </c>
      <c r="U656" s="13">
        <f t="shared" si="850"/>
        <v>6.7948658372923243E-2</v>
      </c>
      <c r="V656" s="13">
        <f t="shared" si="851"/>
        <v>6.3964148804305093E-3</v>
      </c>
      <c r="W656" s="13">
        <f t="shared" si="852"/>
        <v>3.429886474895421E-2</v>
      </c>
      <c r="X656" s="13">
        <f t="shared" si="853"/>
        <v>3.5608126342342741E-2</v>
      </c>
      <c r="Y656" s="13">
        <f t="shared" si="854"/>
        <v>1.8483682636331319E-2</v>
      </c>
      <c r="Z656" s="13">
        <f t="shared" si="855"/>
        <v>1.8405582827763344E-2</v>
      </c>
      <c r="AA656" s="13">
        <f t="shared" si="856"/>
        <v>2.3514135038628928E-2</v>
      </c>
      <c r="AB656" s="13">
        <f t="shared" si="857"/>
        <v>1.5020294434274844E-2</v>
      </c>
      <c r="AC656" s="13">
        <f t="shared" si="858"/>
        <v>5.3023141182134215E-4</v>
      </c>
      <c r="AD656" s="13">
        <f t="shared" si="859"/>
        <v>1.0954667191549429E-2</v>
      </c>
      <c r="AE656" s="13">
        <f t="shared" si="860"/>
        <v>1.1372830449348984E-2</v>
      </c>
      <c r="AF656" s="13">
        <f t="shared" si="861"/>
        <v>5.9034779499926261E-3</v>
      </c>
      <c r="AG656" s="13">
        <f t="shared" si="862"/>
        <v>2.0429421424604773E-3</v>
      </c>
      <c r="AH656" s="13">
        <f t="shared" si="863"/>
        <v>4.777040898674598E-3</v>
      </c>
      <c r="AI656" s="13">
        <f t="shared" si="864"/>
        <v>6.1029300635375722E-3</v>
      </c>
      <c r="AJ656" s="13">
        <f t="shared" si="865"/>
        <v>3.8984128616906598E-3</v>
      </c>
      <c r="AK656" s="13">
        <f t="shared" si="866"/>
        <v>1.6601449557259421E-3</v>
      </c>
      <c r="AL656" s="13">
        <f t="shared" si="867"/>
        <v>2.8130292893134551E-5</v>
      </c>
      <c r="AM656" s="13">
        <f t="shared" si="868"/>
        <v>2.7990368580643682E-3</v>
      </c>
      <c r="AN656" s="13">
        <f t="shared" si="869"/>
        <v>2.9058821278295818E-3</v>
      </c>
      <c r="AO656" s="13">
        <f t="shared" si="870"/>
        <v>1.5084029559151288E-3</v>
      </c>
      <c r="AP656" s="13">
        <f t="shared" si="871"/>
        <v>5.2199398262422906E-4</v>
      </c>
      <c r="AQ656" s="13">
        <f t="shared" si="872"/>
        <v>1.3547990450465957E-4</v>
      </c>
      <c r="AR656" s="13">
        <f t="shared" si="873"/>
        <v>9.9187816919060062E-4</v>
      </c>
      <c r="AS656" s="13">
        <f t="shared" si="874"/>
        <v>1.267178411597741E-3</v>
      </c>
      <c r="AT656" s="13">
        <f t="shared" si="875"/>
        <v>8.094447366099925E-4</v>
      </c>
      <c r="AU656" s="13">
        <f t="shared" si="876"/>
        <v>3.4470325337455839E-4</v>
      </c>
      <c r="AV656" s="13">
        <f t="shared" si="877"/>
        <v>1.1009429752854312E-4</v>
      </c>
      <c r="AW656" s="13">
        <f t="shared" si="878"/>
        <v>1.0363836752996653E-6</v>
      </c>
      <c r="AX656" s="13">
        <f t="shared" si="879"/>
        <v>5.9598701903411605E-4</v>
      </c>
      <c r="AY656" s="13">
        <f t="shared" si="880"/>
        <v>6.1873712810888587E-4</v>
      </c>
      <c r="AZ656" s="13">
        <f t="shared" si="881"/>
        <v>3.2117782894069806E-4</v>
      </c>
      <c r="BA656" s="13">
        <f t="shared" si="882"/>
        <v>1.1114595964023785E-4</v>
      </c>
      <c r="BB656" s="13">
        <f t="shared" si="883"/>
        <v>2.8847160119426307E-5</v>
      </c>
      <c r="BC656" s="13">
        <f t="shared" si="884"/>
        <v>5.9896636793592001E-6</v>
      </c>
      <c r="BD656" s="13">
        <f t="shared" si="885"/>
        <v>1.7162338279154169E-4</v>
      </c>
      <c r="BE656" s="13">
        <f t="shared" si="886"/>
        <v>2.1925822379605789E-4</v>
      </c>
      <c r="BF656" s="13">
        <f t="shared" si="887"/>
        <v>1.4005716447331183E-4</v>
      </c>
      <c r="BG656" s="13">
        <f t="shared" si="888"/>
        <v>5.9643553251773927E-5</v>
      </c>
      <c r="BH656" s="13">
        <f t="shared" si="889"/>
        <v>1.9049472359418568E-5</v>
      </c>
      <c r="BI656" s="13">
        <f t="shared" si="890"/>
        <v>4.8673478005632927E-6</v>
      </c>
      <c r="BJ656" s="14">
        <f t="shared" si="891"/>
        <v>0.41846294267722411</v>
      </c>
      <c r="BK656" s="14">
        <f t="shared" si="892"/>
        <v>0.28057257262223406</v>
      </c>
      <c r="BL656" s="14">
        <f t="shared" si="893"/>
        <v>0.28270774093840417</v>
      </c>
      <c r="BM656" s="14">
        <f t="shared" si="894"/>
        <v>0.40765843881354086</v>
      </c>
      <c r="BN656" s="14">
        <f t="shared" si="895"/>
        <v>0.5918726995076512</v>
      </c>
    </row>
    <row r="657" spans="1:66" s="15" customFormat="1" x14ac:dyDescent="0.25">
      <c r="A657" s="15" t="s">
        <v>342</v>
      </c>
      <c r="B657" s="15" t="s">
        <v>386</v>
      </c>
      <c r="C657" s="15" t="s">
        <v>420</v>
      </c>
      <c r="D657" s="15" t="s">
        <v>498</v>
      </c>
      <c r="E657" s="15">
        <f>VLOOKUP(A657,home!$A$2:$E$405,3,FALSE)</f>
        <v>1.1741999999999999</v>
      </c>
      <c r="F657" s="15">
        <f>VLOOKUP(B657,home!$B$2:$E$405,3,FALSE)</f>
        <v>0.89419999999999999</v>
      </c>
      <c r="G657" s="15">
        <f>VLOOKUP(C657,away!$B$2:$E$405,4,FALSE)</f>
        <v>0.68130000000000002</v>
      </c>
      <c r="H657" s="15">
        <f>VLOOKUP(A657,away!$A$2:$E$405,3,FALSE)</f>
        <v>0.85970000000000002</v>
      </c>
      <c r="I657" s="15">
        <f>VLOOKUP(C657,away!$B$2:$E$405,3,FALSE)</f>
        <v>0.87239999999999995</v>
      </c>
      <c r="J657" s="15">
        <f>VLOOKUP(B657,home!$B$2:$E$405,4,FALSE)</f>
        <v>0.69789999999999996</v>
      </c>
      <c r="K657" s="17">
        <f t="shared" si="840"/>
        <v>0.71534431573199986</v>
      </c>
      <c r="L657" s="17">
        <f t="shared" si="841"/>
        <v>0.52342659121199997</v>
      </c>
      <c r="M657" s="18">
        <f t="shared" si="842"/>
        <v>0.28974011674340633</v>
      </c>
      <c r="N657" s="18">
        <f t="shared" si="843"/>
        <v>0.20726394555192174</v>
      </c>
      <c r="O657" s="18">
        <f t="shared" si="844"/>
        <v>0.15165768164436808</v>
      </c>
      <c r="P657" s="18">
        <f t="shared" si="845"/>
        <v>0.10848746050139195</v>
      </c>
      <c r="Q657" s="18">
        <f t="shared" si="846"/>
        <v>7.4132542653376959E-2</v>
      </c>
      <c r="R657" s="18">
        <f t="shared" si="847"/>
        <v>3.9690831667113145E-2</v>
      </c>
      <c r="S657" s="18">
        <f t="shared" si="848"/>
        <v>1.0155246379347746E-2</v>
      </c>
      <c r="T657" s="18">
        <f t="shared" si="849"/>
        <v>3.8802944098935289E-2</v>
      </c>
      <c r="U657" s="18">
        <f t="shared" si="850"/>
        <v>2.8392610819745041E-2</v>
      </c>
      <c r="V657" s="18">
        <f t="shared" si="851"/>
        <v>4.2249236731499115E-4</v>
      </c>
      <c r="W657" s="18">
        <f t="shared" si="852"/>
        <v>1.767676433261775E-2</v>
      </c>
      <c r="X657" s="18">
        <f t="shared" si="853"/>
        <v>9.2524884982799708E-3</v>
      </c>
      <c r="Y657" s="18">
        <f t="shared" si="854"/>
        <v>2.4214992574414611E-3</v>
      </c>
      <c r="Z657" s="18">
        <f t="shared" si="855"/>
        <v>6.9250789072954465E-3</v>
      </c>
      <c r="AA657" s="18">
        <f t="shared" si="856"/>
        <v>4.9538158323293655E-3</v>
      </c>
      <c r="AB657" s="18">
        <f t="shared" si="857"/>
        <v>1.7718419984199987E-3</v>
      </c>
      <c r="AC657" s="18">
        <f t="shared" si="858"/>
        <v>9.887119819305223E-6</v>
      </c>
      <c r="AD657" s="18">
        <f t="shared" si="859"/>
        <v>3.1612432214680655E-3</v>
      </c>
      <c r="AE657" s="18">
        <f t="shared" si="860"/>
        <v>1.6546787634050709E-3</v>
      </c>
      <c r="AF657" s="18">
        <f t="shared" si="861"/>
        <v>4.3305143234000185E-4</v>
      </c>
      <c r="AG657" s="18">
        <f t="shared" si="862"/>
        <v>7.5556878349733746E-5</v>
      </c>
      <c r="AH657" s="18">
        <f t="shared" si="863"/>
        <v>9.0619261157994413E-4</v>
      </c>
      <c r="AI657" s="18">
        <f t="shared" si="864"/>
        <v>6.4823973365204894E-4</v>
      </c>
      <c r="AJ657" s="18">
        <f t="shared" si="865"/>
        <v>2.3185730434980941E-4</v>
      </c>
      <c r="AK657" s="18">
        <f t="shared" si="866"/>
        <v>5.5285934909193495E-5</v>
      </c>
      <c r="AL657" s="18">
        <f t="shared" si="867"/>
        <v>1.4808146457942168E-7</v>
      </c>
      <c r="AM657" s="18">
        <f t="shared" si="868"/>
        <v>4.5227547382469934E-4</v>
      </c>
      <c r="AN657" s="18">
        <f t="shared" si="869"/>
        <v>2.3673300955285448E-4</v>
      </c>
      <c r="AO657" s="18">
        <f t="shared" si="870"/>
        <v>6.1956176108804217E-5</v>
      </c>
      <c r="AP657" s="18">
        <f t="shared" si="871"/>
        <v>1.080983668838725E-5</v>
      </c>
      <c r="AQ657" s="18">
        <f t="shared" si="872"/>
        <v>1.4145389923402381E-6</v>
      </c>
      <c r="AR657" s="18">
        <f t="shared" si="873"/>
        <v>9.4865061932158045E-5</v>
      </c>
      <c r="AS657" s="18">
        <f t="shared" si="874"/>
        <v>6.7861182814733383E-5</v>
      </c>
      <c r="AT657" s="18">
        <f t="shared" si="875"/>
        <v>2.4272055692684799E-5</v>
      </c>
      <c r="AU657" s="18">
        <f t="shared" si="876"/>
        <v>5.787625690297534E-6</v>
      </c>
      <c r="AV657" s="18">
        <f t="shared" si="877"/>
        <v>1.035036284784708E-6</v>
      </c>
      <c r="AW657" s="18">
        <f t="shared" si="878"/>
        <v>1.5401716065910251E-9</v>
      </c>
      <c r="AX657" s="18">
        <f t="shared" si="879"/>
        <v>5.392211489091593E-5</v>
      </c>
      <c r="AY657" s="18">
        <f t="shared" si="880"/>
        <v>2.8224268788293946E-5</v>
      </c>
      <c r="AZ657" s="18">
        <f t="shared" si="881"/>
        <v>7.386666400653973E-6</v>
      </c>
      <c r="BA657" s="18">
        <f t="shared" si="882"/>
        <v>1.2887925381715075E-6</v>
      </c>
      <c r="BB657" s="18">
        <f t="shared" si="883"/>
        <v>1.6864707125864337E-7</v>
      </c>
      <c r="BC657" s="18">
        <f t="shared" si="884"/>
        <v>1.7654872325359798E-8</v>
      </c>
      <c r="BD657" s="18">
        <f t="shared" si="885"/>
        <v>8.2758159987107888E-6</v>
      </c>
      <c r="BE657" s="18">
        <f t="shared" si="886"/>
        <v>5.9200579327217057E-6</v>
      </c>
      <c r="BF657" s="18">
        <f t="shared" si="887"/>
        <v>2.1174398954883029E-6</v>
      </c>
      <c r="BG657" s="18">
        <f t="shared" si="888"/>
        <v>5.0489953104723926E-7</v>
      </c>
      <c r="BH657" s="18">
        <f t="shared" si="889"/>
        <v>9.0294252387598718E-8</v>
      </c>
      <c r="BI657" s="18">
        <f t="shared" si="890"/>
        <v>1.2918296037747863E-8</v>
      </c>
      <c r="BJ657" s="19">
        <f t="shared" si="891"/>
        <v>0.35572891186786482</v>
      </c>
      <c r="BK657" s="19">
        <f t="shared" si="892"/>
        <v>0.40884357546153322</v>
      </c>
      <c r="BL657" s="19">
        <f t="shared" si="893"/>
        <v>0.2285190999347877</v>
      </c>
      <c r="BM657" s="19">
        <f t="shared" si="894"/>
        <v>0.12901586468128615</v>
      </c>
      <c r="BN657" s="19">
        <f t="shared" si="895"/>
        <v>0.87097257876157819</v>
      </c>
    </row>
    <row r="658" spans="1:66" x14ac:dyDescent="0.25">
      <c r="A658" t="s">
        <v>69</v>
      </c>
      <c r="B658" t="s">
        <v>261</v>
      </c>
      <c r="C658" t="s">
        <v>76</v>
      </c>
      <c r="D658" s="11">
        <v>44334</v>
      </c>
      <c r="E658" s="10">
        <f>VLOOKUP(A658,home!$A$2:$E$405,3,FALSE)</f>
        <v>1.3526</v>
      </c>
      <c r="F658" s="10">
        <f>VLOOKUP(B658,home!$B$2:$E$405,3,FALSE)</f>
        <v>1.4785999999999999</v>
      </c>
      <c r="G658" s="10">
        <f>VLOOKUP(C658,away!$B$2:$E$405,4,FALSE)</f>
        <v>0.9728</v>
      </c>
      <c r="H658" s="10">
        <f>VLOOKUP(A658,away!$A$2:$E$405,3,FALSE)</f>
        <v>1.3421000000000001</v>
      </c>
      <c r="I658" s="10">
        <f>VLOOKUP(C658,away!$B$2:$E$405,3,FALSE)</f>
        <v>0.70589999999999997</v>
      </c>
      <c r="J658" s="10">
        <f>VLOOKUP(B658,home!$B$2:$E$405,4,FALSE)</f>
        <v>1.0980000000000001</v>
      </c>
      <c r="K658" s="12">
        <f t="shared" ref="K658:K693" si="896">E658*F658*G658</f>
        <v>1.9455556014079998</v>
      </c>
      <c r="L658" s="12">
        <f t="shared" ref="L658:L693" si="897">H658*I658*J658</f>
        <v>1.0402324522200002</v>
      </c>
      <c r="M658" s="13">
        <f t="shared" ref="M658:M693" si="898">_xlfn.POISSON.DIST(0,K658,FALSE) * _xlfn.POISSON.DIST(0,L658,FALSE)</f>
        <v>5.0499691399120479E-2</v>
      </c>
      <c r="N658" s="13">
        <f t="shared" ref="N658:N693" si="899">_xlfn.POISSON.DIST(1,K658,FALSE) * _xlfn.POISSON.DIST(0,L658,FALSE)</f>
        <v>9.8249957470934235E-2</v>
      </c>
      <c r="O658" s="13">
        <f t="shared" ref="O658:O693" si="900">_xlfn.POISSON.DIST(0,K658,FALSE) * _xlfn.POISSON.DIST(1,L658,FALSE)</f>
        <v>5.2531417820460342E-2</v>
      </c>
      <c r="P658" s="13">
        <f t="shared" ref="P658:P693" si="901">_xlfn.POISSON.DIST(1,K658,FALSE) * _xlfn.POISSON.DIST(1,L658,FALSE)</f>
        <v>0.10220279419050063</v>
      </c>
      <c r="Q658" s="13">
        <f t="shared" ref="Q658:Q693" si="902">_xlfn.POISSON.DIST(2,K658,FALSE) * _xlfn.POISSON.DIST(0,L658,FALSE)</f>
        <v>9.5575377547836946E-2</v>
      </c>
      <c r="R658" s="13">
        <f t="shared" ref="R658:R693" si="903">_xlfn.POISSON.DIST(0,K658,FALSE) * _xlfn.POISSON.DIST(2,L658,FALSE)</f>
        <v>2.7322442788985438E-2</v>
      </c>
      <c r="S658" s="13">
        <f t="shared" ref="S658:S693" si="904">_xlfn.POISSON.DIST(2,K658,FALSE) * _xlfn.POISSON.DIST(2,L658,FALSE)</f>
        <v>5.1710272137067727E-2</v>
      </c>
      <c r="T658" s="13">
        <f t="shared" ref="T658:T693" si="905">_xlfn.POISSON.DIST(2,K658,FALSE) * _xlfn.POISSON.DIST(1,L658,FALSE)</f>
        <v>9.9420609358438772E-2</v>
      </c>
      <c r="U658" s="13">
        <f t="shared" ref="U658:U693" si="906">_xlfn.POISSON.DIST(1,K658,FALSE) * _xlfn.POISSON.DIST(2,L658,FALSE)</f>
        <v>5.3157331612260224E-2</v>
      </c>
      <c r="V658" s="13">
        <f t="shared" ref="V658:V693" si="907">_xlfn.POISSON.DIST(3,K658,FALSE) * _xlfn.POISSON.DIST(3,L658,FALSE)</f>
        <v>1.1628089321687211E-2</v>
      </c>
      <c r="W658" s="13">
        <f t="shared" ref="W658:W693" si="908">_xlfn.POISSON.DIST(3,K658,FALSE) * _xlfn.POISSON.DIST(0,L658,FALSE)</f>
        <v>6.19824037149595E-2</v>
      </c>
      <c r="X658" s="13">
        <f t="shared" ref="X658:X693" si="909">_xlfn.POISSON.DIST(3,K658,FALSE) * _xlfn.POISSON.DIST(1,L658,FALSE)</f>
        <v>6.4476107810902364E-2</v>
      </c>
      <c r="Y658" s="13">
        <f t="shared" ref="Y658:Y693" si="910">_xlfn.POISSON.DIST(3,K658,FALSE) * _xlfn.POISSON.DIST(2,L658,FALSE)</f>
        <v>3.3535069868868034E-2</v>
      </c>
      <c r="Z658" s="13">
        <f t="shared" ref="Z658:Z693" si="911">_xlfn.POISSON.DIST(0,K658,FALSE) * _xlfn.POISSON.DIST(3,L658,FALSE)</f>
        <v>9.4738972210089926E-3</v>
      </c>
      <c r="AA658" s="13">
        <f t="shared" ref="AA658:AA693" si="912">_xlfn.POISSON.DIST(1,K658,FALSE) * _xlfn.POISSON.DIST(3,L658,FALSE)</f>
        <v>1.8431993805497728E-2</v>
      </c>
      <c r="AB658" s="13">
        <f t="shared" ref="AB658:AB693" si="913">_xlfn.POISSON.DIST(2,K658,FALSE) * _xlfn.POISSON.DIST(3,L658,FALSE)</f>
        <v>1.7930234396701834E-2</v>
      </c>
      <c r="AC658" s="13">
        <f t="shared" ref="AC658:AC693" si="914">_xlfn.POISSON.DIST(4,K658,FALSE) * _xlfn.POISSON.DIST(4,L658,FALSE)</f>
        <v>1.4708298046573007E-3</v>
      </c>
      <c r="AD658" s="13">
        <f t="shared" ref="AD658:AD693" si="915">_xlfn.POISSON.DIST(4,K658,FALSE) * _xlfn.POISSON.DIST(0,L658,FALSE)</f>
        <v>3.0147553184092898E-2</v>
      </c>
      <c r="AE658" s="13">
        <f t="shared" ref="AE658:AE693" si="916">_xlfn.POISSON.DIST(4,K658,FALSE) * _xlfn.POISSON.DIST(1,L658,FALSE)</f>
        <v>3.1360463177121829E-2</v>
      </c>
      <c r="AF658" s="13">
        <f t="shared" ref="AF658:AF693" si="917">_xlfn.POISSON.DIST(4,K658,FALSE) * _xlfn.POISSON.DIST(2,L658,FALSE)</f>
        <v>1.6311085756746228E-2</v>
      </c>
      <c r="AG658" s="13">
        <f t="shared" ref="AG658:AG693" si="918">_xlfn.POISSON.DIST(4,K658,FALSE) * _xlfn.POISSON.DIST(3,L658,FALSE)</f>
        <v>5.6557735783702807E-3</v>
      </c>
      <c r="AH658" s="13">
        <f t="shared" ref="AH658:AH693" si="919">_xlfn.POISSON.DIST(0,K658,FALSE) * _xlfn.POISSON.DIST(4,L658,FALSE)</f>
        <v>2.4637638345726075E-3</v>
      </c>
      <c r="AI658" s="13">
        <f t="shared" ref="AI658:AI693" si="920">_xlfn.POISSON.DIST(1,K658,FALSE) * _xlfn.POISSON.DIST(4,L658,FALSE)</f>
        <v>4.7933895288991887E-3</v>
      </c>
      <c r="AJ658" s="13">
        <f t="shared" ref="AJ658:AJ693" si="921">_xlfn.POISSON.DIST(2,K658,FALSE) * _xlfn.POISSON.DIST(4,L658,FALSE)</f>
        <v>4.6629029238401364E-3</v>
      </c>
      <c r="AK658" s="13">
        <f t="shared" ref="AK658:AK693" si="922">_xlfn.POISSON.DIST(3,K658,FALSE) * _xlfn.POISSON.DIST(4,L658,FALSE)</f>
        <v>3.0239789674329715E-3</v>
      </c>
      <c r="AL658" s="13">
        <f t="shared" ref="AL658:AL693" si="923">_xlfn.POISSON.DIST(5,K658,FALSE) * _xlfn.POISSON.DIST(5,L658,FALSE)</f>
        <v>1.1906838370680619E-4</v>
      </c>
      <c r="AM658" s="13">
        <f t="shared" ref="AM658:AM693" si="924">_xlfn.POISSON.DIST(5,K658,FALSE) * _xlfn.POISSON.DIST(0,L658,FALSE)</f>
        <v>1.1730748193211503E-2</v>
      </c>
      <c r="AN658" s="13">
        <f t="shared" ref="AN658:AN693" si="925">_xlfn.POISSON.DIST(5,K658,FALSE) * _xlfn.POISSON.DIST(1,L658,FALSE)</f>
        <v>1.2202704959399738E-2</v>
      </c>
      <c r="AO658" s="13">
        <f t="shared" ref="AO658:AO693" si="926">_xlfn.POISSON.DIST(5,K658,FALSE) * _xlfn.POISSON.DIST(2,L658,FALSE)</f>
        <v>6.3468248518167734E-3</v>
      </c>
      <c r="AP658" s="13">
        <f t="shared" ref="AP658:AP693" si="927">_xlfn.POISSON.DIST(5,K658,FALSE) * _xlfn.POISSON.DIST(3,L658,FALSE)</f>
        <v>2.2007243931387336E-3</v>
      </c>
      <c r="AQ658" s="13">
        <f t="shared" ref="AQ658:AQ693" si="928">_xlfn.POISSON.DIST(5,K658,FALSE) * _xlfn.POISSON.DIST(4,L658,FALSE)</f>
        <v>5.7231623303376916E-4</v>
      </c>
      <c r="AR658" s="13">
        <f t="shared" ref="AR658:AR693" si="929">_xlfn.POISSON.DIST(0,K658,FALSE) * _xlfn.POISSON.DIST(5,L658,FALSE)</f>
        <v>5.1257741906568304E-4</v>
      </c>
      <c r="AS658" s="13">
        <f t="shared" ref="AS658:AS693" si="930">_xlfn.POISSON.DIST(1,K658,FALSE) * _xlfn.POISSON.DIST(5,L658,FALSE)</f>
        <v>9.9724786881849538E-4</v>
      </c>
      <c r="AT658" s="13">
        <f t="shared" ref="AT658:AT693" si="931">_xlfn.POISSON.DIST(2,K658,FALSE) * _xlfn.POISSON.DIST(5,L658,FALSE)</f>
        <v>9.7010058858600719E-4</v>
      </c>
      <c r="AU658" s="13">
        <f t="shared" ref="AU658:AU693" si="932">_xlfn.POISSON.DIST(3,K658,FALSE) * _xlfn.POISSON.DIST(5,L658,FALSE)</f>
        <v>6.2912821135090104E-4</v>
      </c>
      <c r="AV658" s="13">
        <f t="shared" ref="AV658:AV693" si="933">_xlfn.POISSON.DIST(4,K658,FALSE) * _xlfn.POISSON.DIST(5,L658,FALSE)</f>
        <v>3.0600097889938566E-4</v>
      </c>
      <c r="AW658" s="13">
        <f t="shared" ref="AW658:AW693" si="934">_xlfn.POISSON.DIST(6,K658,FALSE) * _xlfn.POISSON.DIST(6,L658,FALSE)</f>
        <v>6.6937271063943123E-6</v>
      </c>
      <c r="AX658" s="13">
        <f t="shared" ref="AX658:AX693" si="935">_xlfn.POISSON.DIST(6,K658,FALSE) * _xlfn.POISSON.DIST(0,L658,FALSE)</f>
        <v>3.8038038093348991E-3</v>
      </c>
      <c r="AY658" s="13">
        <f t="shared" ref="AY658:AY693" si="936">_xlfn.POISSON.DIST(6,K658,FALSE) * _xlfn.POISSON.DIST(1,L658,FALSE)</f>
        <v>3.9568401643482196E-3</v>
      </c>
      <c r="AZ658" s="13">
        <f t="shared" ref="AZ658:AZ693" si="937">_xlfn.POISSON.DIST(6,K658,FALSE) * _xlfn.POISSON.DIST(2,L658,FALSE)</f>
        <v>2.0580167736012683E-3</v>
      </c>
      <c r="BA658" s="13">
        <f t="shared" ref="BA658:BA693" si="938">_xlfn.POISSON.DIST(6,K658,FALSE) * _xlfn.POISSON.DIST(3,L658,FALSE)</f>
        <v>7.1360527837104667E-4</v>
      </c>
      <c r="BB658" s="13">
        <f t="shared" ref="BB658:BB693" si="939">_xlfn.POISSON.DIST(6,K658,FALSE) * _xlfn.POISSON.DIST(4,L658,FALSE)</f>
        <v>1.8557884215926246E-4</v>
      </c>
      <c r="BC658" s="13">
        <f t="shared" ref="BC658:BC693" si="940">_xlfn.POISSON.DIST(6,K658,FALSE) * _xlfn.POISSON.DIST(5,L658,FALSE)</f>
        <v>3.8609026811895602E-5</v>
      </c>
      <c r="BD658" s="13">
        <f t="shared" ref="BD658:BD693" si="941">_xlfn.POISSON.DIST(0,K658,FALSE) * _xlfn.POISSON.DIST(6,L658,FALSE)</f>
        <v>8.886661093121565E-5</v>
      </c>
      <c r="BE658" s="13">
        <f t="shared" ref="BE658:BE693" si="942">_xlfn.POISSON.DIST(1,K658,FALSE) * _xlfn.POISSON.DIST(6,L658,FALSE)</f>
        <v>1.7289493267537198E-4</v>
      </c>
      <c r="BF658" s="13">
        <f t="shared" ref="BF658:BF693" si="943">_xlfn.POISSON.DIST(2,K658,FALSE) * _xlfn.POISSON.DIST(6,L658,FALSE)</f>
        <v>1.6818835236081454E-4</v>
      </c>
      <c r="BG658" s="13">
        <f t="shared" ref="BG658:BG693" si="944">_xlfn.POISSON.DIST(3,K658,FALSE) * _xlfn.POISSON.DIST(6,L658,FALSE)</f>
        <v>1.0907326367572167E-4</v>
      </c>
      <c r="BH658" s="13">
        <f t="shared" ref="BH658:BH693" si="945">_xlfn.POISSON.DIST(4,K658,FALSE) * _xlfn.POISSON.DIST(6,L658,FALSE)</f>
        <v>5.3052024777038053E-5</v>
      </c>
      <c r="BI658" s="13">
        <f t="shared" ref="BI658:BI693" si="946">_xlfn.POISSON.DIST(5,K658,FALSE) * _xlfn.POISSON.DIST(6,L658,FALSE)</f>
        <v>2.0643132794200477E-5</v>
      </c>
      <c r="BJ658" s="14">
        <f t="shared" ref="BJ658:BJ693" si="947">SUM(N658,Q658,T658,W658,X658,Y658,AD658,AE658,AF658,AG658,AM658,AN658,AO658,AP658,AQ658,AX658,AY658,AZ658,BA658,BB658,BC658)</f>
        <v>0.58052417399349843</v>
      </c>
      <c r="BK658" s="14">
        <f t="shared" ref="BK658:BK693" si="948">SUM(M658,P658,S658,V658,AC658,AL658,AY658)</f>
        <v>0.22158758540108836</v>
      </c>
      <c r="BL658" s="14">
        <f t="shared" ref="BL658:BL693" si="949">SUM(O658,R658,U658,AA658,AB658,AH658,AI658,AJ658,AK658,AR658,AS658,AT658,AU658,AV658,BD658,BE658,BF658,BG658,BH658,BI658)</f>
        <v>0.18834522906258533</v>
      </c>
      <c r="BM658" s="14">
        <f t="shared" ref="BM658:BM693" si="950">SUM(S658:BI658)</f>
        <v>0.56959905802310096</v>
      </c>
      <c r="BN658" s="14">
        <f t="shared" ref="BN658:BN693" si="951">SUM(M658:R658)</f>
        <v>0.42638168121783804</v>
      </c>
    </row>
    <row r="659" spans="1:66" x14ac:dyDescent="0.25">
      <c r="A659" t="s">
        <v>69</v>
      </c>
      <c r="B659" t="s">
        <v>79</v>
      </c>
      <c r="C659" t="s">
        <v>72</v>
      </c>
      <c r="D659" s="11">
        <v>44334</v>
      </c>
      <c r="E659" s="10">
        <f>VLOOKUP(A659,home!$A$2:$E$405,3,FALSE)</f>
        <v>1.3526</v>
      </c>
      <c r="F659" s="10">
        <f>VLOOKUP(B659,home!$B$2:$E$405,3,FALSE)</f>
        <v>1.0894999999999999</v>
      </c>
      <c r="G659" s="10">
        <f>VLOOKUP(C659,away!$B$2:$E$405,4,FALSE)</f>
        <v>1.2841</v>
      </c>
      <c r="H659" s="10">
        <f>VLOOKUP(A659,away!$A$2:$E$405,3,FALSE)</f>
        <v>1.3421000000000001</v>
      </c>
      <c r="I659" s="10">
        <f>VLOOKUP(C659,away!$B$2:$E$405,3,FALSE)</f>
        <v>1.3332999999999999</v>
      </c>
      <c r="J659" s="10">
        <f>VLOOKUP(B659,home!$B$2:$E$405,4,FALSE)</f>
        <v>0.98040000000000005</v>
      </c>
      <c r="K659" s="12">
        <f t="shared" si="896"/>
        <v>1.8923238525699999</v>
      </c>
      <c r="L659" s="12">
        <f t="shared" si="897"/>
        <v>1.7543492601720001</v>
      </c>
      <c r="M659" s="13">
        <f t="shared" si="898"/>
        <v>2.6077742330783884E-2</v>
      </c>
      <c r="N659" s="13">
        <f t="shared" si="899"/>
        <v>4.934753383371672E-2</v>
      </c>
      <c r="O659" s="13">
        <f t="shared" si="900"/>
        <v>4.5749467964966754E-2</v>
      </c>
      <c r="P659" s="13">
        <f t="shared" si="901"/>
        <v>8.6572809472493656E-2</v>
      </c>
      <c r="Q659" s="13">
        <f t="shared" si="902"/>
        <v>4.6690757669523637E-2</v>
      </c>
      <c r="R659" s="13">
        <f t="shared" si="903"/>
        <v>4.0130272638801041E-2</v>
      </c>
      <c r="S659" s="13">
        <f t="shared" si="904"/>
        <v>7.1851037226421249E-2</v>
      </c>
      <c r="T659" s="13">
        <f t="shared" si="905"/>
        <v>8.1911896174398924E-2</v>
      </c>
      <c r="U659" s="13">
        <f t="shared" si="906"/>
        <v>7.5939472124540428E-2</v>
      </c>
      <c r="V659" s="13">
        <f t="shared" si="907"/>
        <v>2.650342825481786E-2</v>
      </c>
      <c r="W659" s="13">
        <f t="shared" si="908"/>
        <v>2.9451344810868411E-2</v>
      </c>
      <c r="X659" s="13">
        <f t="shared" si="909"/>
        <v>5.1667944980017463E-2</v>
      </c>
      <c r="Y659" s="13">
        <f t="shared" si="910"/>
        <v>4.5321810525150642E-2</v>
      </c>
      <c r="Z659" s="13">
        <f t="shared" si="911"/>
        <v>2.3467504704793748E-2</v>
      </c>
      <c r="AA659" s="13">
        <f t="shared" si="912"/>
        <v>4.4408118913179896E-2</v>
      </c>
      <c r="AB659" s="13">
        <f t="shared" si="913"/>
        <v>4.2017271333587645E-2</v>
      </c>
      <c r="AC659" s="13">
        <f t="shared" si="914"/>
        <v>5.4991250190677531E-3</v>
      </c>
      <c r="AD659" s="13">
        <f t="shared" si="915"/>
        <v>1.39328705689675E-2</v>
      </c>
      <c r="AE659" s="13">
        <f t="shared" si="916"/>
        <v>2.4443121174740363E-2</v>
      </c>
      <c r="AF659" s="13">
        <f t="shared" si="917"/>
        <v>2.1440885774600165E-2</v>
      </c>
      <c r="AG659" s="13">
        <f t="shared" si="918"/>
        <v>1.2538267365367384E-2</v>
      </c>
      <c r="AH659" s="13">
        <f t="shared" si="919"/>
        <v>1.0292549879234466E-2</v>
      </c>
      <c r="AI659" s="13">
        <f t="shared" si="920"/>
        <v>1.9476837640241849E-2</v>
      </c>
      <c r="AJ659" s="13">
        <f t="shared" si="921"/>
        <v>1.8428242219631429E-2</v>
      </c>
      <c r="AK659" s="13">
        <f t="shared" si="922"/>
        <v>1.1624067437715355E-2</v>
      </c>
      <c r="AL659" s="13">
        <f t="shared" si="923"/>
        <v>7.3023913880640727E-4</v>
      </c>
      <c r="AM659" s="13">
        <f t="shared" si="924"/>
        <v>5.2731006624855449E-3</v>
      </c>
      <c r="AN659" s="13">
        <f t="shared" si="925"/>
        <v>9.250860246043999E-3</v>
      </c>
      <c r="AO659" s="13">
        <f t="shared" si="926"/>
        <v>8.1146199143009318E-3</v>
      </c>
      <c r="AP659" s="13">
        <f t="shared" si="927"/>
        <v>4.7452924810769386E-3</v>
      </c>
      <c r="AQ659" s="13">
        <f t="shared" si="928"/>
        <v>2.0812250883692715E-3</v>
      </c>
      <c r="AR659" s="13">
        <f t="shared" si="929"/>
        <v>3.6113454531836783E-3</v>
      </c>
      <c r="AS659" s="13">
        <f t="shared" si="930"/>
        <v>6.8338351409296897E-3</v>
      </c>
      <c r="AT659" s="13">
        <f t="shared" si="931"/>
        <v>6.4659146208561613E-3</v>
      </c>
      <c r="AU659" s="13">
        <f t="shared" si="932"/>
        <v>4.0785348219090729E-3</v>
      </c>
      <c r="AV659" s="13">
        <f t="shared" si="933"/>
        <v>1.9294771817589694E-3</v>
      </c>
      <c r="AW659" s="13">
        <f t="shared" si="934"/>
        <v>6.7340157398238475E-5</v>
      </c>
      <c r="AX659" s="13">
        <f t="shared" si="935"/>
        <v>1.6630690267706793E-3</v>
      </c>
      <c r="AY659" s="13">
        <f t="shared" si="936"/>
        <v>2.9176039167301089E-3</v>
      </c>
      <c r="AZ659" s="13">
        <f t="shared" si="937"/>
        <v>2.5592481363951995E-3</v>
      </c>
      <c r="BA659" s="13">
        <f t="shared" si="938"/>
        <v>1.496605024893829E-3</v>
      </c>
      <c r="BB659" s="13">
        <f t="shared" si="939"/>
        <v>6.5639197954804704E-4</v>
      </c>
      <c r="BC659" s="13">
        <f t="shared" si="940"/>
        <v>2.3030815674059013E-4</v>
      </c>
      <c r="BD659" s="13">
        <f t="shared" si="941"/>
        <v>1.0559268706697158E-3</v>
      </c>
      <c r="BE659" s="13">
        <f t="shared" si="942"/>
        <v>1.9981556039379003E-3</v>
      </c>
      <c r="BF659" s="13">
        <f t="shared" si="943"/>
        <v>1.890578755239052E-3</v>
      </c>
      <c r="BG659" s="13">
        <f t="shared" si="944"/>
        <v>1.1925290912336525E-3</v>
      </c>
      <c r="BH659" s="13">
        <f t="shared" si="945"/>
        <v>5.6416281105626663E-4</v>
      </c>
      <c r="BI659" s="13">
        <f t="shared" si="946"/>
        <v>2.1351574881894292E-4</v>
      </c>
      <c r="BJ659" s="14">
        <f t="shared" si="947"/>
        <v>0.41573475751070638</v>
      </c>
      <c r="BK659" s="14">
        <f t="shared" si="948"/>
        <v>0.22015198535912089</v>
      </c>
      <c r="BL659" s="14">
        <f t="shared" si="949"/>
        <v>0.33790027625149194</v>
      </c>
      <c r="BM659" s="14">
        <f t="shared" si="950"/>
        <v>0.69983567615649567</v>
      </c>
      <c r="BN659" s="14">
        <f t="shared" si="951"/>
        <v>0.29456858391028568</v>
      </c>
    </row>
    <row r="660" spans="1:66" x14ac:dyDescent="0.25">
      <c r="A660" t="s">
        <v>69</v>
      </c>
      <c r="B660" t="s">
        <v>73</v>
      </c>
      <c r="C660" t="s">
        <v>262</v>
      </c>
      <c r="D660" s="11">
        <v>44334</v>
      </c>
      <c r="E660" s="10">
        <f>VLOOKUP(A660,home!$A$2:$E$405,3,FALSE)</f>
        <v>1.3526</v>
      </c>
      <c r="F660" s="10">
        <f>VLOOKUP(B660,home!$B$2:$E$405,3,FALSE)</f>
        <v>0.85609999999999997</v>
      </c>
      <c r="G660" s="10">
        <f>VLOOKUP(C660,away!$B$2:$E$405,4,FALSE)</f>
        <v>0.5837</v>
      </c>
      <c r="H660" s="10">
        <f>VLOOKUP(A660,away!$A$2:$E$405,3,FALSE)</f>
        <v>1.3421000000000001</v>
      </c>
      <c r="I660" s="10">
        <f>VLOOKUP(C660,away!$B$2:$E$405,3,FALSE)</f>
        <v>1.5686</v>
      </c>
      <c r="J660" s="10">
        <f>VLOOKUP(B660,home!$B$2:$E$405,4,FALSE)</f>
        <v>0.86270000000000002</v>
      </c>
      <c r="K660" s="12">
        <f t="shared" si="896"/>
        <v>0.67590175398200003</v>
      </c>
      <c r="L660" s="12">
        <f t="shared" si="897"/>
        <v>1.816171620362</v>
      </c>
      <c r="M660" s="13">
        <f t="shared" si="898"/>
        <v>8.2738241264559337E-2</v>
      </c>
      <c r="N660" s="13">
        <f t="shared" si="899"/>
        <v>5.5922922392101553E-2</v>
      </c>
      <c r="O660" s="13">
        <f t="shared" si="900"/>
        <v>0.15026684570335683</v>
      </c>
      <c r="P660" s="13">
        <f t="shared" si="901"/>
        <v>0.10156562457624145</v>
      </c>
      <c r="Q660" s="13">
        <f t="shared" si="902"/>
        <v>1.8899200666310349E-2</v>
      </c>
      <c r="R660" s="13">
        <f t="shared" si="903"/>
        <v>0.13645519032387612</v>
      </c>
      <c r="S660" s="13">
        <f t="shared" si="904"/>
        <v>3.1169311608212371E-2</v>
      </c>
      <c r="T660" s="13">
        <f t="shared" si="905"/>
        <v>3.4324191897679462E-2</v>
      </c>
      <c r="U660" s="13">
        <f t="shared" si="906"/>
        <v>9.2230302479855517E-2</v>
      </c>
      <c r="V660" s="13">
        <f t="shared" si="907"/>
        <v>4.2513333519126929E-3</v>
      </c>
      <c r="W660" s="13">
        <f t="shared" si="908"/>
        <v>4.2580009597389832E-3</v>
      </c>
      <c r="X660" s="13">
        <f t="shared" si="909"/>
        <v>7.7332605025521002E-3</v>
      </c>
      <c r="Y660" s="13">
        <f t="shared" si="910"/>
        <v>7.0224641288007521E-3</v>
      </c>
      <c r="Z660" s="13">
        <f t="shared" si="911"/>
        <v>8.2608681372439707E-2</v>
      </c>
      <c r="AA660" s="13">
        <f t="shared" si="912"/>
        <v>5.5835352633772171E-2</v>
      </c>
      <c r="AB660" s="13">
        <f t="shared" si="913"/>
        <v>1.8869606389685049E-2</v>
      </c>
      <c r="AC660" s="13">
        <f t="shared" si="914"/>
        <v>3.2617121823703683E-4</v>
      </c>
      <c r="AD660" s="13">
        <f t="shared" si="915"/>
        <v>7.1949757928615446E-4</v>
      </c>
      <c r="AE660" s="13">
        <f t="shared" si="916"/>
        <v>1.3067310844186717E-3</v>
      </c>
      <c r="AF660" s="13">
        <f t="shared" si="917"/>
        <v>1.1866239554830264E-3</v>
      </c>
      <c r="AG660" s="13">
        <f t="shared" si="918"/>
        <v>7.1837091732999112E-4</v>
      </c>
      <c r="AH660" s="13">
        <f t="shared" si="919"/>
        <v>3.7507885676038029E-2</v>
      </c>
      <c r="AI660" s="13">
        <f t="shared" si="920"/>
        <v>2.5351645716590439E-2</v>
      </c>
      <c r="AJ660" s="13">
        <f t="shared" si="921"/>
        <v>8.5676109030868672E-3</v>
      </c>
      <c r="AK660" s="13">
        <f t="shared" si="922"/>
        <v>1.9302877456105736E-3</v>
      </c>
      <c r="AL660" s="13">
        <f t="shared" si="923"/>
        <v>1.6015705914323505E-5</v>
      </c>
      <c r="AM660" s="13">
        <f t="shared" si="924"/>
        <v>9.7261935165063039E-5</v>
      </c>
      <c r="AN660" s="13">
        <f t="shared" si="925"/>
        <v>1.7664436638827632E-4</v>
      </c>
      <c r="AO660" s="13">
        <f t="shared" si="926"/>
        <v>1.6040824256560734E-4</v>
      </c>
      <c r="AP660" s="13">
        <f t="shared" si="927"/>
        <v>9.7109632606599911E-5</v>
      </c>
      <c r="AQ660" s="13">
        <f t="shared" si="928"/>
        <v>4.4091939700971803E-5</v>
      </c>
      <c r="AR660" s="13">
        <f t="shared" si="929"/>
        <v>1.3624151500920521E-2</v>
      </c>
      <c r="AS660" s="13">
        <f t="shared" si="930"/>
        <v>9.2085878959886798E-3</v>
      </c>
      <c r="AT660" s="13">
        <f t="shared" si="931"/>
        <v>3.1120503552980816E-3</v>
      </c>
      <c r="AU660" s="13">
        <f t="shared" si="932"/>
        <v>7.0114676454209319E-4</v>
      </c>
      <c r="AV660" s="13">
        <f t="shared" si="933"/>
        <v>1.1847658198820129E-4</v>
      </c>
      <c r="AW660" s="13">
        <f t="shared" si="934"/>
        <v>5.4611492197704845E-7</v>
      </c>
      <c r="AX660" s="13">
        <f t="shared" si="935"/>
        <v>1.0956585428958271E-5</v>
      </c>
      <c r="AY660" s="13">
        <f t="shared" si="936"/>
        <v>1.9899039512145821E-5</v>
      </c>
      <c r="AZ660" s="13">
        <f t="shared" si="937"/>
        <v>1.807003541721067E-5</v>
      </c>
      <c r="BA660" s="13">
        <f t="shared" si="938"/>
        <v>1.093942850122474E-5</v>
      </c>
      <c r="BB660" s="13">
        <f t="shared" si="939"/>
        <v>4.9669698967258997E-6</v>
      </c>
      <c r="BC660" s="13">
        <f t="shared" si="940"/>
        <v>1.8041739531251899E-6</v>
      </c>
      <c r="BD660" s="13">
        <f t="shared" si="941"/>
        <v>4.123966217914032E-3</v>
      </c>
      <c r="BE660" s="13">
        <f t="shared" si="942"/>
        <v>2.7873960000506094E-3</v>
      </c>
      <c r="BF660" s="13">
        <f t="shared" si="943"/>
        <v>9.4200292273830899E-4</v>
      </c>
      <c r="BG660" s="13">
        <f t="shared" si="944"/>
        <v>2.1223380924499782E-4</v>
      </c>
      <c r="BH660" s="13">
        <f t="shared" si="945"/>
        <v>3.586230098074381E-5</v>
      </c>
      <c r="BI660" s="13">
        <f t="shared" si="946"/>
        <v>4.8478784269430298E-6</v>
      </c>
      <c r="BJ660" s="14">
        <f t="shared" si="947"/>
        <v>0.13273341643283693</v>
      </c>
      <c r="BK660" s="14">
        <f t="shared" si="948"/>
        <v>0.22008659676458933</v>
      </c>
      <c r="BL660" s="14">
        <f t="shared" si="949"/>
        <v>0.56188544979996469</v>
      </c>
      <c r="BM660" s="14">
        <f t="shared" si="950"/>
        <v>0.4514467665187949</v>
      </c>
      <c r="BN660" s="14">
        <f t="shared" si="951"/>
        <v>0.54584802492644569</v>
      </c>
    </row>
    <row r="661" spans="1:66" x14ac:dyDescent="0.25">
      <c r="A661" t="s">
        <v>69</v>
      </c>
      <c r="B661" t="s">
        <v>77</v>
      </c>
      <c r="C661" t="s">
        <v>78</v>
      </c>
      <c r="D661" s="11">
        <v>44334</v>
      </c>
      <c r="E661" s="10">
        <f>VLOOKUP(A661,home!$A$2:$E$405,3,FALSE)</f>
        <v>1.3526</v>
      </c>
      <c r="F661" s="10">
        <f>VLOOKUP(B661,home!$B$2:$E$405,3,FALSE)</f>
        <v>1.2062999999999999</v>
      </c>
      <c r="G661" s="10">
        <f>VLOOKUP(C661,away!$B$2:$E$405,4,FALSE)</f>
        <v>0.7782</v>
      </c>
      <c r="H661" s="10">
        <f>VLOOKUP(A661,away!$A$2:$E$405,3,FALSE)</f>
        <v>1.3421000000000001</v>
      </c>
      <c r="I661" s="10">
        <f>VLOOKUP(C661,away!$B$2:$E$405,3,FALSE)</f>
        <v>1.3332999999999999</v>
      </c>
      <c r="J661" s="10">
        <f>VLOOKUP(B661,home!$B$2:$E$405,4,FALSE)</f>
        <v>0.70589999999999997</v>
      </c>
      <c r="K661" s="12">
        <f t="shared" si="896"/>
        <v>1.2697433219159999</v>
      </c>
      <c r="L661" s="12">
        <f t="shared" si="897"/>
        <v>1.2631529403869999</v>
      </c>
      <c r="M661" s="13">
        <f t="shared" si="898"/>
        <v>7.9428640649320273E-2</v>
      </c>
      <c r="N661" s="13">
        <f t="shared" si="899"/>
        <v>0.10085398603334016</v>
      </c>
      <c r="O661" s="13">
        <f t="shared" si="900"/>
        <v>0.10033052098713127</v>
      </c>
      <c r="P661" s="13">
        <f t="shared" si="901"/>
        <v>0.12739400900776301</v>
      </c>
      <c r="Q661" s="13">
        <f t="shared" si="902"/>
        <v>6.40293376272216E-2</v>
      </c>
      <c r="R661" s="13">
        <f t="shared" si="903"/>
        <v>6.3366396297727251E-2</v>
      </c>
      <c r="S661" s="13">
        <f t="shared" si="904"/>
        <v>5.1081176129913086E-2</v>
      </c>
      <c r="T661" s="13">
        <f t="shared" si="905"/>
        <v>8.0878846094856932E-2</v>
      </c>
      <c r="U661" s="13">
        <f t="shared" si="906"/>
        <v>8.0459058532921915E-2</v>
      </c>
      <c r="V661" s="13">
        <f t="shared" si="907"/>
        <v>9.1031197014965776E-3</v>
      </c>
      <c r="W661" s="13">
        <f t="shared" si="908"/>
        <v>2.7100274619623155E-2</v>
      </c>
      <c r="X661" s="13">
        <f t="shared" si="909"/>
        <v>3.4231791571072173E-2</v>
      </c>
      <c r="Y661" s="13">
        <f t="shared" si="910"/>
        <v>2.1619994088857369E-2</v>
      </c>
      <c r="Z661" s="13">
        <f t="shared" si="911"/>
        <v>2.6680483268400682E-2</v>
      </c>
      <c r="AA661" s="13">
        <f t="shared" si="912"/>
        <v>3.3877365455543339E-2</v>
      </c>
      <c r="AB661" s="13">
        <f t="shared" si="913"/>
        <v>2.1507779275641972E-2</v>
      </c>
      <c r="AC661" s="13">
        <f t="shared" si="914"/>
        <v>9.1251948271659552E-4</v>
      </c>
      <c r="AD661" s="13">
        <f t="shared" si="915"/>
        <v>8.6025981800890491E-3</v>
      </c>
      <c r="AE661" s="13">
        <f t="shared" si="916"/>
        <v>1.0866397186147335E-2</v>
      </c>
      <c r="AF661" s="13">
        <f t="shared" si="917"/>
        <v>6.8629607785475159E-3</v>
      </c>
      <c r="AG661" s="13">
        <f t="shared" si="918"/>
        <v>2.8896563623943151E-3</v>
      </c>
      <c r="AH661" s="13">
        <f t="shared" si="919"/>
        <v>8.4253827228566204E-3</v>
      </c>
      <c r="AI661" s="13">
        <f t="shared" si="920"/>
        <v>1.0698073446933638E-2</v>
      </c>
      <c r="AJ661" s="13">
        <f t="shared" si="921"/>
        <v>6.7919036583054364E-3</v>
      </c>
      <c r="AK661" s="13">
        <f t="shared" si="922"/>
        <v>2.8746581044100583E-3</v>
      </c>
      <c r="AL661" s="13">
        <f t="shared" si="923"/>
        <v>5.854287030503367E-5</v>
      </c>
      <c r="AM661" s="13">
        <f t="shared" si="924"/>
        <v>2.1846183180589578E-3</v>
      </c>
      <c r="AN661" s="13">
        <f t="shared" si="925"/>
        <v>2.7595070520794744E-3</v>
      </c>
      <c r="AO661" s="13">
        <f t="shared" si="926"/>
        <v>1.7428397234264255E-3</v>
      </c>
      <c r="AP661" s="13">
        <f t="shared" si="927"/>
        <v>7.3382437375645135E-4</v>
      </c>
      <c r="AQ661" s="13">
        <f t="shared" si="928"/>
        <v>2.3173310385952764E-4</v>
      </c>
      <c r="AR661" s="13">
        <f t="shared" si="929"/>
        <v>2.1285093920524337E-3</v>
      </c>
      <c r="AS661" s="13">
        <f t="shared" si="930"/>
        <v>2.7026605861940624E-3</v>
      </c>
      <c r="AT661" s="13">
        <f t="shared" si="931"/>
        <v>1.7158426153627464E-3</v>
      </c>
      <c r="AU661" s="13">
        <f t="shared" si="932"/>
        <v>7.2622656743857688E-4</v>
      </c>
      <c r="AV661" s="13">
        <f t="shared" si="933"/>
        <v>2.3053033355077834E-4</v>
      </c>
      <c r="AW661" s="13">
        <f t="shared" si="934"/>
        <v>2.6082149846185293E-6</v>
      </c>
      <c r="AX661" s="13">
        <f t="shared" si="935"/>
        <v>4.6231742004845371E-4</v>
      </c>
      <c r="AY661" s="13">
        <f t="shared" si="936"/>
        <v>5.8397760852633594E-4</v>
      </c>
      <c r="AZ661" s="13">
        <f t="shared" si="937"/>
        <v>3.688265166651049E-4</v>
      </c>
      <c r="BA661" s="13">
        <f t="shared" si="938"/>
        <v>1.5529476633940729E-4</v>
      </c>
      <c r="BB661" s="13">
        <f t="shared" si="939"/>
        <v>4.9040260182083619E-5</v>
      </c>
      <c r="BC661" s="13">
        <f t="shared" si="940"/>
        <v>1.2389069769268485E-5</v>
      </c>
      <c r="BD661" s="13">
        <f t="shared" si="941"/>
        <v>4.4810548286872945E-4</v>
      </c>
      <c r="BE661" s="13">
        <f t="shared" si="942"/>
        <v>5.6897894438651369E-4</v>
      </c>
      <c r="BF661" s="13">
        <f t="shared" si="943"/>
        <v>3.6122860747279554E-4</v>
      </c>
      <c r="BG661" s="13">
        <f t="shared" si="944"/>
        <v>1.5288920400786604E-4</v>
      </c>
      <c r="BH661" s="13">
        <f t="shared" si="945"/>
        <v>4.8532511445510247E-5</v>
      </c>
      <c r="BI661" s="13">
        <f t="shared" si="946"/>
        <v>1.2324766460749677E-5</v>
      </c>
      <c r="BJ661" s="14">
        <f t="shared" si="947"/>
        <v>0.36722021075486111</v>
      </c>
      <c r="BK661" s="14">
        <f t="shared" si="948"/>
        <v>0.26856198545004095</v>
      </c>
      <c r="BL661" s="14">
        <f t="shared" si="949"/>
        <v>0.33742696749271223</v>
      </c>
      <c r="BM661" s="14">
        <f t="shared" si="950"/>
        <v>0.46390538696996975</v>
      </c>
      <c r="BN661" s="14">
        <f t="shared" si="951"/>
        <v>0.53540289060250357</v>
      </c>
    </row>
    <row r="662" spans="1:66" x14ac:dyDescent="0.25">
      <c r="A662" t="s">
        <v>69</v>
      </c>
      <c r="B662" t="s">
        <v>381</v>
      </c>
      <c r="C662" t="s">
        <v>70</v>
      </c>
      <c r="D662" s="11">
        <v>44335</v>
      </c>
      <c r="E662" s="10">
        <f>VLOOKUP(A662,home!$A$2:$E$405,3,FALSE)</f>
        <v>1.3526</v>
      </c>
      <c r="F662" s="10">
        <f>VLOOKUP(B662,home!$B$2:$E$405,3,FALSE)</f>
        <v>0.93389999999999995</v>
      </c>
      <c r="G662" s="10">
        <f>VLOOKUP(C662,away!$B$2:$E$405,4,FALSE)</f>
        <v>1.0506</v>
      </c>
      <c r="H662" s="10">
        <f>VLOOKUP(A662,away!$A$2:$E$405,3,FALSE)</f>
        <v>1.3421000000000001</v>
      </c>
      <c r="I662" s="10">
        <f>VLOOKUP(C662,away!$B$2:$E$405,3,FALSE)</f>
        <v>0.58819999999999995</v>
      </c>
      <c r="J662" s="10">
        <f>VLOOKUP(B662,home!$B$2:$E$405,4,FALSE)</f>
        <v>1.0980000000000001</v>
      </c>
      <c r="K662" s="12">
        <f t="shared" si="896"/>
        <v>1.3271107128840001</v>
      </c>
      <c r="L662" s="12">
        <f t="shared" si="897"/>
        <v>0.8667866955600001</v>
      </c>
      <c r="M662" s="13">
        <f t="shared" si="898"/>
        <v>0.11148141222915593</v>
      </c>
      <c r="N662" s="13">
        <f t="shared" si="899"/>
        <v>0.14794817645675021</v>
      </c>
      <c r="O662" s="13">
        <f t="shared" si="900"/>
        <v>9.663060492247226E-2</v>
      </c>
      <c r="P662" s="13">
        <f t="shared" si="901"/>
        <v>0.12823951098507433</v>
      </c>
      <c r="Q662" s="13">
        <f t="shared" si="902"/>
        <v>9.8171804963702813E-2</v>
      </c>
      <c r="R662" s="13">
        <f t="shared" si="903"/>
        <v>4.1879061365356803E-2</v>
      </c>
      <c r="S662" s="13">
        <f t="shared" si="904"/>
        <v>3.6879179786237969E-2</v>
      </c>
      <c r="T662" s="13">
        <f t="shared" si="905"/>
        <v>8.5094014421648781E-2</v>
      </c>
      <c r="U662" s="13">
        <f t="shared" si="906"/>
        <v>5.5578150983491455E-2</v>
      </c>
      <c r="V662" s="13">
        <f t="shared" si="907"/>
        <v>4.7136587234593869E-3</v>
      </c>
      <c r="W662" s="13">
        <f t="shared" si="908"/>
        <v>4.342828469016289E-2</v>
      </c>
      <c r="X662" s="13">
        <f t="shared" si="909"/>
        <v>3.7643059380425239E-2</v>
      </c>
      <c r="Y662" s="13">
        <f t="shared" si="910"/>
        <v>1.6314251525563827E-2</v>
      </c>
      <c r="Z662" s="13">
        <f t="shared" si="911"/>
        <v>1.210007107134403E-2</v>
      </c>
      <c r="AA662" s="13">
        <f t="shared" si="912"/>
        <v>1.6058133945438442E-2</v>
      </c>
      <c r="AB662" s="13">
        <f t="shared" si="913"/>
        <v>1.0655460793958786E-2</v>
      </c>
      <c r="AC662" s="13">
        <f t="shared" si="914"/>
        <v>3.3888905645791976E-4</v>
      </c>
      <c r="AD662" s="13">
        <f t="shared" si="915"/>
        <v>1.4408535463622836E-2</v>
      </c>
      <c r="AE662" s="13">
        <f t="shared" si="916"/>
        <v>1.2489126842372713E-2</v>
      </c>
      <c r="AF662" s="13">
        <f t="shared" si="917"/>
        <v>5.4127044930649707E-3</v>
      </c>
      <c r="AG662" s="13">
        <f t="shared" si="918"/>
        <v>1.5638867471955171E-3</v>
      </c>
      <c r="AH662" s="13">
        <f t="shared" si="919"/>
        <v>2.6220451549928596E-3</v>
      </c>
      <c r="AI662" s="13">
        <f t="shared" si="920"/>
        <v>3.479744214856612E-3</v>
      </c>
      <c r="AJ662" s="13">
        <f t="shared" si="921"/>
        <v>2.3090029128161669E-3</v>
      </c>
      <c r="AK662" s="13">
        <f t="shared" si="922"/>
        <v>1.0214341672262321E-3</v>
      </c>
      <c r="AL662" s="13">
        <f t="shared" si="923"/>
        <v>1.559326026083153E-5</v>
      </c>
      <c r="AM662" s="13">
        <f t="shared" si="924"/>
        <v>3.8243443541485789E-3</v>
      </c>
      <c r="AN662" s="13">
        <f t="shared" si="925"/>
        <v>3.3148908054159896E-3</v>
      </c>
      <c r="AO662" s="13">
        <f t="shared" si="926"/>
        <v>1.4366516236843762E-3</v>
      </c>
      <c r="AP662" s="13">
        <f t="shared" si="927"/>
        <v>4.1509017118809643E-4</v>
      </c>
      <c r="AQ662" s="13">
        <f t="shared" si="928"/>
        <v>8.9948659460891182E-5</v>
      </c>
      <c r="AR662" s="13">
        <f t="shared" si="929"/>
        <v>4.5455077110107401E-4</v>
      </c>
      <c r="AS662" s="13">
        <f t="shared" si="930"/>
        <v>6.0323919787791825E-4</v>
      </c>
      <c r="AT662" s="13">
        <f t="shared" si="931"/>
        <v>4.0028260096766828E-4</v>
      </c>
      <c r="AU662" s="13">
        <f t="shared" si="932"/>
        <v>1.7707310930842137E-4</v>
      </c>
      <c r="AV662" s="13">
        <f t="shared" si="933"/>
        <v>5.8748905081721349E-5</v>
      </c>
      <c r="AW662" s="13">
        <f t="shared" si="934"/>
        <v>4.9825746994425586E-7</v>
      </c>
      <c r="AX662" s="13">
        <f t="shared" si="935"/>
        <v>8.4588806035800347E-4</v>
      </c>
      <c r="AY662" s="13">
        <f t="shared" si="936"/>
        <v>7.3320451665137175E-4</v>
      </c>
      <c r="AZ662" s="13">
        <f t="shared" si="937"/>
        <v>3.1776596007895478E-4</v>
      </c>
      <c r="BA662" s="13">
        <f t="shared" si="938"/>
        <v>9.1811768832762705E-5</v>
      </c>
      <c r="BB662" s="13">
        <f t="shared" si="939"/>
        <v>1.9895304930017243E-5</v>
      </c>
      <c r="BC662" s="13">
        <f t="shared" si="940"/>
        <v>3.4489971234896466E-6</v>
      </c>
      <c r="BD662" s="13">
        <f t="shared" si="941"/>
        <v>6.5666426807824968E-5</v>
      </c>
      <c r="BE662" s="13">
        <f t="shared" si="942"/>
        <v>8.7146618493477593E-5</v>
      </c>
      <c r="BF662" s="13">
        <f t="shared" si="943"/>
        <v>5.7826605497154523E-5</v>
      </c>
      <c r="BG662" s="13">
        <f t="shared" si="944"/>
        <v>2.5580769214996863E-5</v>
      </c>
      <c r="BH662" s="13">
        <f t="shared" si="945"/>
        <v>8.4871282172588861E-6</v>
      </c>
      <c r="BI662" s="13">
        <f t="shared" si="946"/>
        <v>2.2526717557488701E-6</v>
      </c>
      <c r="BJ662" s="14">
        <f t="shared" si="947"/>
        <v>0.47356678520638235</v>
      </c>
      <c r="BK662" s="14">
        <f t="shared" si="948"/>
        <v>0.28240144855729776</v>
      </c>
      <c r="BL662" s="14">
        <f t="shared" si="949"/>
        <v>0.23217449326493292</v>
      </c>
      <c r="BM662" s="14">
        <f t="shared" si="950"/>
        <v>0.37515952091826321</v>
      </c>
      <c r="BN662" s="14">
        <f t="shared" si="951"/>
        <v>0.62435057092251234</v>
      </c>
    </row>
    <row r="663" spans="1:66" x14ac:dyDescent="0.25">
      <c r="A663" t="s">
        <v>69</v>
      </c>
      <c r="B663" t="s">
        <v>325</v>
      </c>
      <c r="C663" t="s">
        <v>258</v>
      </c>
      <c r="D663" s="11">
        <v>44335</v>
      </c>
      <c r="E663" s="10">
        <f>VLOOKUP(A663,home!$A$2:$E$405,3,FALSE)</f>
        <v>1.3526</v>
      </c>
      <c r="F663" s="10">
        <f>VLOOKUP(B663,home!$B$2:$E$405,3,FALSE)</f>
        <v>1.0117</v>
      </c>
      <c r="G663" s="10">
        <f>VLOOKUP(C663,away!$B$2:$E$405,4,FALSE)</f>
        <v>1.4008</v>
      </c>
      <c r="H663" s="10">
        <f>VLOOKUP(A663,away!$A$2:$E$405,3,FALSE)</f>
        <v>1.3421000000000001</v>
      </c>
      <c r="I663" s="10">
        <f>VLOOKUP(C663,away!$B$2:$E$405,3,FALSE)</f>
        <v>0.31369999999999998</v>
      </c>
      <c r="J663" s="10">
        <f>VLOOKUP(B663,home!$B$2:$E$405,4,FALSE)</f>
        <v>1.2941</v>
      </c>
      <c r="K663" s="12">
        <f t="shared" si="896"/>
        <v>1.9168903283360001</v>
      </c>
      <c r="L663" s="12">
        <f t="shared" si="897"/>
        <v>0.54483780205699994</v>
      </c>
      <c r="M663" s="13">
        <f t="shared" si="898"/>
        <v>8.5287435731423472E-2</v>
      </c>
      <c r="N663" s="13">
        <f t="shared" si="899"/>
        <v>0.16348666068214382</v>
      </c>
      <c r="O663" s="13">
        <f t="shared" si="900"/>
        <v>4.64678190269864E-2</v>
      </c>
      <c r="P663" s="13">
        <f t="shared" si="901"/>
        <v>8.9073712871697783E-2</v>
      </c>
      <c r="Q663" s="13">
        <f t="shared" si="902"/>
        <v>0.1566929993367755</v>
      </c>
      <c r="R663" s="13">
        <f t="shared" si="903"/>
        <v>1.2658712192522856E-2</v>
      </c>
      <c r="S663" s="13">
        <f t="shared" si="904"/>
        <v>2.3257019796370775E-2</v>
      </c>
      <c r="T663" s="13">
        <f t="shared" si="905"/>
        <v>8.5372269356367714E-2</v>
      </c>
      <c r="U663" s="13">
        <f t="shared" si="906"/>
        <v>2.4265362971036059E-2</v>
      </c>
      <c r="V663" s="13">
        <f t="shared" si="907"/>
        <v>2.6988332465612869E-3</v>
      </c>
      <c r="W663" s="13">
        <f t="shared" si="908"/>
        <v>0.10012109831554143</v>
      </c>
      <c r="X663" s="13">
        <f t="shared" si="909"/>
        <v>5.454975914577239E-2</v>
      </c>
      <c r="Y663" s="13">
        <f t="shared" si="910"/>
        <v>1.4860385437860679E-2</v>
      </c>
      <c r="Z663" s="13">
        <f t="shared" si="911"/>
        <v>2.2989816426154329E-3</v>
      </c>
      <c r="AA663" s="13">
        <f t="shared" si="912"/>
        <v>4.4068956757515338E-3</v>
      </c>
      <c r="AB663" s="13">
        <f t="shared" si="913"/>
        <v>4.2237678494169298E-3</v>
      </c>
      <c r="AC663" s="13">
        <f t="shared" si="914"/>
        <v>1.7616538094911651E-4</v>
      </c>
      <c r="AD663" s="13">
        <f t="shared" si="915"/>
        <v>4.7980291255859807E-2</v>
      </c>
      <c r="AE663" s="13">
        <f t="shared" si="916"/>
        <v>2.6141476429897347E-2</v>
      </c>
      <c r="AF663" s="13">
        <f t="shared" si="917"/>
        <v>7.1214322802950697E-3</v>
      </c>
      <c r="AG663" s="13">
        <f t="shared" si="918"/>
        <v>1.293341837031245E-3</v>
      </c>
      <c r="AH663" s="13">
        <f t="shared" si="919"/>
        <v>3.131430262829959E-4</v>
      </c>
      <c r="AI663" s="13">
        <f t="shared" si="920"/>
        <v>6.0026083846774069E-4</v>
      </c>
      <c r="AJ663" s="13">
        <f t="shared" si="921"/>
        <v>5.7531709786883532E-4</v>
      </c>
      <c r="AK663" s="13">
        <f t="shared" si="922"/>
        <v>3.6760659354370217E-4</v>
      </c>
      <c r="AL663" s="13">
        <f t="shared" si="923"/>
        <v>7.3594448823665935E-6</v>
      </c>
      <c r="AM663" s="13">
        <f t="shared" si="924"/>
        <v>1.8394591251820389E-2</v>
      </c>
      <c r="AN663" s="13">
        <f t="shared" si="925"/>
        <v>1.0022068667378738E-2</v>
      </c>
      <c r="AO663" s="13">
        <f t="shared" si="926"/>
        <v>2.7302009323994787E-3</v>
      </c>
      <c r="AP663" s="13">
        <f t="shared" si="927"/>
        <v>4.9583889172750137E-4</v>
      </c>
      <c r="AQ663" s="13">
        <f t="shared" si="928"/>
        <v>6.7537942985797643E-5</v>
      </c>
      <c r="AR663" s="13">
        <f t="shared" si="929"/>
        <v>3.4122431633900981E-5</v>
      </c>
      <c r="AS663" s="13">
        <f t="shared" si="930"/>
        <v>6.5408959178331157E-5</v>
      </c>
      <c r="AT663" s="13">
        <f t="shared" si="931"/>
        <v>6.269090061773364E-5</v>
      </c>
      <c r="AU663" s="13">
        <f t="shared" si="932"/>
        <v>4.0057193689602341E-5</v>
      </c>
      <c r="AV663" s="13">
        <f t="shared" si="933"/>
        <v>1.9196311790970148E-5</v>
      </c>
      <c r="AW663" s="13">
        <f t="shared" si="934"/>
        <v>2.1350451066677176E-7</v>
      </c>
      <c r="AX663" s="13">
        <f t="shared" si="935"/>
        <v>5.8767356773847465E-3</v>
      </c>
      <c r="AY663" s="13">
        <f t="shared" si="936"/>
        <v>3.2018677497362598E-3</v>
      </c>
      <c r="AZ663" s="13">
        <f t="shared" si="937"/>
        <v>8.7224929362174797E-4</v>
      </c>
      <c r="BA663" s="13">
        <f t="shared" si="938"/>
        <v>1.5841146266088132E-4</v>
      </c>
      <c r="BB663" s="13">
        <f t="shared" si="939"/>
        <v>2.1577138284197268E-5</v>
      </c>
      <c r="BC663" s="13">
        <f t="shared" si="940"/>
        <v>2.3512081194883979E-6</v>
      </c>
      <c r="BD663" s="13">
        <f t="shared" si="941"/>
        <v>3.0985317753758084E-6</v>
      </c>
      <c r="BE663" s="13">
        <f t="shared" si="942"/>
        <v>5.939545592259662E-6</v>
      </c>
      <c r="BF663" s="13">
        <f t="shared" si="943"/>
        <v>5.6927287502566349E-6</v>
      </c>
      <c r="BG663" s="13">
        <f t="shared" si="944"/>
        <v>3.6374455610690765E-6</v>
      </c>
      <c r="BH663" s="13">
        <f t="shared" si="945"/>
        <v>1.7431460539655076E-6</v>
      </c>
      <c r="BI663" s="13">
        <f t="shared" si="946"/>
        <v>6.6828396234470839E-7</v>
      </c>
      <c r="BJ663" s="14">
        <f t="shared" si="947"/>
        <v>0.69946314429366452</v>
      </c>
      <c r="BK663" s="14">
        <f t="shared" si="948"/>
        <v>0.20370239422162104</v>
      </c>
      <c r="BL663" s="14">
        <f t="shared" si="949"/>
        <v>9.4121140750482876E-2</v>
      </c>
      <c r="BM663" s="14">
        <f t="shared" si="950"/>
        <v>0.4427166668216081</v>
      </c>
      <c r="BN663" s="14">
        <f t="shared" si="951"/>
        <v>0.55366733984154981</v>
      </c>
    </row>
    <row r="664" spans="1:66" x14ac:dyDescent="0.25">
      <c r="A664" t="s">
        <v>69</v>
      </c>
      <c r="B664" t="s">
        <v>259</v>
      </c>
      <c r="C664" t="s">
        <v>351</v>
      </c>
      <c r="D664" s="11">
        <v>44335</v>
      </c>
      <c r="E664" s="10">
        <f>VLOOKUP(A664,home!$A$2:$E$405,3,FALSE)</f>
        <v>1.3526</v>
      </c>
      <c r="F664" s="10">
        <f>VLOOKUP(B664,home!$B$2:$E$405,3,FALSE)</f>
        <v>1.3619000000000001</v>
      </c>
      <c r="G664" s="10">
        <f>VLOOKUP(C664,away!$B$2:$E$405,4,FALSE)</f>
        <v>0.73929999999999996</v>
      </c>
      <c r="H664" s="10">
        <f>VLOOKUP(A664,away!$A$2:$E$405,3,FALSE)</f>
        <v>1.3421000000000001</v>
      </c>
      <c r="I664" s="10">
        <f>VLOOKUP(C664,away!$B$2:$E$405,3,FALSE)</f>
        <v>1.0196000000000001</v>
      </c>
      <c r="J664" s="10">
        <f>VLOOKUP(B664,home!$B$2:$E$405,4,FALSE)</f>
        <v>0.7843</v>
      </c>
      <c r="K664" s="12">
        <f t="shared" si="896"/>
        <v>1.3618689214420001</v>
      </c>
      <c r="L664" s="12">
        <f t="shared" si="897"/>
        <v>1.0732401669880003</v>
      </c>
      <c r="M664" s="13">
        <f t="shared" si="898"/>
        <v>8.7588191668560744E-2</v>
      </c>
      <c r="N664" s="13">
        <f t="shared" si="899"/>
        <v>0.11928363611871801</v>
      </c>
      <c r="O664" s="13">
        <f t="shared" si="900"/>
        <v>9.40031654525431E-2</v>
      </c>
      <c r="P664" s="13">
        <f t="shared" si="901"/>
        <v>0.12801998954698876</v>
      </c>
      <c r="Q664" s="13">
        <f t="shared" si="902"/>
        <v>8.122433843333926E-2</v>
      </c>
      <c r="R664" s="13">
        <f t="shared" si="903"/>
        <v>5.0443986493843983E-2</v>
      </c>
      <c r="S664" s="13">
        <f t="shared" si="904"/>
        <v>4.67789019598343E-2</v>
      </c>
      <c r="T664" s="13">
        <f t="shared" si="905"/>
        <v>8.7173222543686854E-2</v>
      </c>
      <c r="U664" s="13">
        <f t="shared" si="906"/>
        <v>6.8698097479606132E-2</v>
      </c>
      <c r="V664" s="13">
        <f t="shared" si="907"/>
        <v>7.5969582781952212E-3</v>
      </c>
      <c r="W664" s="13">
        <f t="shared" si="908"/>
        <v>3.6872300725683919E-2</v>
      </c>
      <c r="X664" s="13">
        <f t="shared" si="909"/>
        <v>3.9572834188064766E-2</v>
      </c>
      <c r="Y664" s="13">
        <f t="shared" si="910"/>
        <v>2.1235577586093537E-2</v>
      </c>
      <c r="Z664" s="13">
        <f t="shared" si="911"/>
        <v>1.8046170829397849E-2</v>
      </c>
      <c r="AA664" s="13">
        <f t="shared" si="912"/>
        <v>2.4576519203590136E-2</v>
      </c>
      <c r="AB664" s="13">
        <f t="shared" si="913"/>
        <v>1.6734998850295953E-2</v>
      </c>
      <c r="AC664" s="13">
        <f t="shared" si="914"/>
        <v>6.9398803996583499E-4</v>
      </c>
      <c r="AD664" s="13">
        <f t="shared" si="915"/>
        <v>1.2553810105093053E-2</v>
      </c>
      <c r="AE664" s="13">
        <f t="shared" si="916"/>
        <v>1.3473253253525712E-2</v>
      </c>
      <c r="AF664" s="13">
        <f t="shared" si="917"/>
        <v>7.2300182858427769E-3</v>
      </c>
      <c r="AG664" s="13">
        <f t="shared" si="918"/>
        <v>2.5865153441413991E-3</v>
      </c>
      <c r="AH664" s="13">
        <f t="shared" si="919"/>
        <v>4.8419688486092318E-3</v>
      </c>
      <c r="AI664" s="13">
        <f t="shared" si="920"/>
        <v>6.5941268935112169E-3</v>
      </c>
      <c r="AJ664" s="13">
        <f t="shared" si="921"/>
        <v>4.4901682401589042E-3</v>
      </c>
      <c r="AK664" s="13">
        <f t="shared" si="922"/>
        <v>2.0383401927727774E-3</v>
      </c>
      <c r="AL664" s="13">
        <f t="shared" si="923"/>
        <v>4.0573661782334335E-5</v>
      </c>
      <c r="AM664" s="13">
        <f t="shared" si="924"/>
        <v>3.4193287655621516E-3</v>
      </c>
      <c r="AN664" s="13">
        <f t="shared" si="925"/>
        <v>3.6697609753387956E-3</v>
      </c>
      <c r="AO664" s="13">
        <f t="shared" si="926"/>
        <v>1.9692674409893278E-3</v>
      </c>
      <c r="AP664" s="13">
        <f t="shared" si="927"/>
        <v>7.0449897240380615E-4</v>
      </c>
      <c r="AQ664" s="13">
        <f t="shared" si="928"/>
        <v>1.8902414869638383E-4</v>
      </c>
      <c r="AR664" s="13">
        <f t="shared" si="929"/>
        <v>1.0393190911264138E-3</v>
      </c>
      <c r="AS664" s="13">
        <f t="shared" si="930"/>
        <v>1.4154163696664089E-3</v>
      </c>
      <c r="AT664" s="13">
        <f t="shared" si="931"/>
        <v>9.6380578237447194E-4</v>
      </c>
      <c r="AU664" s="13">
        <f t="shared" si="932"/>
        <v>4.3752571377396178E-4</v>
      </c>
      <c r="AV664" s="13">
        <f t="shared" si="933"/>
        <v>1.489631679801216E-4</v>
      </c>
      <c r="AW664" s="13">
        <f t="shared" si="934"/>
        <v>1.6473046760410211E-6</v>
      </c>
      <c r="AX664" s="13">
        <f t="shared" si="935"/>
        <v>7.7611292966862293E-4</v>
      </c>
      <c r="AY664" s="13">
        <f t="shared" si="936"/>
        <v>8.3295557023909891E-4</v>
      </c>
      <c r="AZ664" s="13">
        <f t="shared" si="937"/>
        <v>4.4698068764849775E-4</v>
      </c>
      <c r="BA664" s="13">
        <f t="shared" si="938"/>
        <v>1.5990587595076164E-4</v>
      </c>
      <c r="BB664" s="13">
        <f t="shared" si="939"/>
        <v>4.2904352251939465E-5</v>
      </c>
      <c r="BC664" s="13">
        <f t="shared" si="940"/>
        <v>9.2093348350767026E-6</v>
      </c>
      <c r="BD664" s="13">
        <f t="shared" si="941"/>
        <v>1.8590649915238813E-4</v>
      </c>
      <c r="BE664" s="13">
        <f t="shared" si="942"/>
        <v>2.5318028348972094E-4</v>
      </c>
      <c r="BF664" s="13">
        <f t="shared" si="943"/>
        <v>1.7239917980326305E-4</v>
      </c>
      <c r="BG664" s="13">
        <f t="shared" si="944"/>
        <v>7.8261695018718455E-5</v>
      </c>
      <c r="BH664" s="13">
        <f t="shared" si="945"/>
        <v>2.66455425463412E-5</v>
      </c>
      <c r="BI664" s="13">
        <f t="shared" si="946"/>
        <v>7.2575472577645228E-6</v>
      </c>
      <c r="BJ664" s="14">
        <f t="shared" si="947"/>
        <v>0.43342545563777379</v>
      </c>
      <c r="BK664" s="14">
        <f t="shared" si="948"/>
        <v>0.2715515587255663</v>
      </c>
      <c r="BL664" s="14">
        <f t="shared" si="949"/>
        <v>0.2771500525271211</v>
      </c>
      <c r="BM664" s="14">
        <f t="shared" si="950"/>
        <v>0.43877862174030213</v>
      </c>
      <c r="BN664" s="14">
        <f t="shared" si="951"/>
        <v>0.56056330771399376</v>
      </c>
    </row>
    <row r="665" spans="1:66" x14ac:dyDescent="0.25">
      <c r="A665" t="s">
        <v>69</v>
      </c>
      <c r="B665" t="s">
        <v>263</v>
      </c>
      <c r="C665" t="s">
        <v>324</v>
      </c>
      <c r="D665" s="11">
        <v>44335</v>
      </c>
      <c r="E665" s="10">
        <f>VLOOKUP(A665,home!$A$2:$E$405,3,FALSE)</f>
        <v>1.3526</v>
      </c>
      <c r="F665" s="10">
        <f>VLOOKUP(B665,home!$B$2:$E$405,3,FALSE)</f>
        <v>0.7782</v>
      </c>
      <c r="G665" s="10">
        <f>VLOOKUP(C665,away!$B$2:$E$405,4,FALSE)</f>
        <v>0.70040000000000002</v>
      </c>
      <c r="H665" s="10">
        <f>VLOOKUP(A665,away!$A$2:$E$405,3,FALSE)</f>
        <v>1.3421000000000001</v>
      </c>
      <c r="I665" s="10">
        <f>VLOOKUP(C665,away!$B$2:$E$405,3,FALSE)</f>
        <v>1.2157</v>
      </c>
      <c r="J665" s="10">
        <f>VLOOKUP(B665,home!$B$2:$E$405,4,FALSE)</f>
        <v>1.2548999999999999</v>
      </c>
      <c r="K665" s="12">
        <f t="shared" si="896"/>
        <v>0.73723636132799997</v>
      </c>
      <c r="L665" s="12">
        <f t="shared" si="897"/>
        <v>2.0474835082530003</v>
      </c>
      <c r="M665" s="13">
        <f t="shared" si="898"/>
        <v>6.1746383648794687E-2</v>
      </c>
      <c r="N665" s="13">
        <f t="shared" si="899"/>
        <v>4.5521679206400108E-2</v>
      </c>
      <c r="O665" s="13">
        <f t="shared" si="900"/>
        <v>0.12642470221516985</v>
      </c>
      <c r="P665" s="13">
        <f t="shared" si="901"/>
        <v>9.3204887443087747E-2</v>
      </c>
      <c r="Q665" s="13">
        <f t="shared" si="902"/>
        <v>1.6780118569833444E-2</v>
      </c>
      <c r="R665" s="13">
        <f t="shared" si="903"/>
        <v>0.12942624641067843</v>
      </c>
      <c r="S665" s="13">
        <f t="shared" si="904"/>
        <v>3.5172711865564588E-2</v>
      </c>
      <c r="T665" s="13">
        <f t="shared" si="905"/>
        <v>3.4357016038263903E-2</v>
      </c>
      <c r="U665" s="13">
        <f t="shared" si="906"/>
        <v>9.5417734964149681E-2</v>
      </c>
      <c r="V665" s="13">
        <f t="shared" si="907"/>
        <v>5.8991644652322504E-3</v>
      </c>
      <c r="W665" s="13">
        <f t="shared" si="908"/>
        <v>4.1236378523588045E-3</v>
      </c>
      <c r="X665" s="13">
        <f t="shared" si="909"/>
        <v>8.4430804967124736E-3</v>
      </c>
      <c r="Y665" s="13">
        <f t="shared" si="910"/>
        <v>8.6435340379356698E-3</v>
      </c>
      <c r="Z665" s="13">
        <f t="shared" si="911"/>
        <v>8.83327016869844E-2</v>
      </c>
      <c r="AA665" s="13">
        <f t="shared" si="912"/>
        <v>6.5122079577984063E-2</v>
      </c>
      <c r="AB665" s="13">
        <f t="shared" si="913"/>
        <v>2.400518249509271E-2</v>
      </c>
      <c r="AC665" s="13">
        <f t="shared" si="914"/>
        <v>5.5654166234009848E-4</v>
      </c>
      <c r="AD665" s="13">
        <f t="shared" si="915"/>
        <v>7.6002394142685322E-4</v>
      </c>
      <c r="AE665" s="13">
        <f t="shared" si="916"/>
        <v>1.5561364859489263E-3</v>
      </c>
      <c r="AF665" s="13">
        <f t="shared" si="917"/>
        <v>1.5930818957856018E-3</v>
      </c>
      <c r="AG665" s="13">
        <f t="shared" si="918"/>
        <v>1.087269636305815E-3</v>
      </c>
      <c r="AH665" s="13">
        <f t="shared" si="919"/>
        <v>4.5214937485883129E-2</v>
      </c>
      <c r="AI665" s="13">
        <f t="shared" si="920"/>
        <v>3.3334095989765465E-2</v>
      </c>
      <c r="AJ665" s="13">
        <f t="shared" si="921"/>
        <v>1.2287553817826482E-2</v>
      </c>
      <c r="AK665" s="13">
        <f t="shared" si="922"/>
        <v>3.0196104887587906E-3</v>
      </c>
      <c r="AL665" s="13">
        <f t="shared" si="923"/>
        <v>3.3603524566453151E-5</v>
      </c>
      <c r="AM665" s="13">
        <f t="shared" si="924"/>
        <v>1.1206345701993969E-4</v>
      </c>
      <c r="AN665" s="13">
        <f t="shared" si="925"/>
        <v>2.2944808012614543E-4</v>
      </c>
      <c r="AO665" s="13">
        <f t="shared" si="926"/>
        <v>2.3489558002929791E-4</v>
      </c>
      <c r="AP665" s="13">
        <f t="shared" si="927"/>
        <v>1.6031494209050345E-4</v>
      </c>
      <c r="AQ665" s="13">
        <f t="shared" si="928"/>
        <v>8.2060550014210145E-5</v>
      </c>
      <c r="AR665" s="13">
        <f t="shared" si="929"/>
        <v>1.8515367765807214E-2</v>
      </c>
      <c r="AS665" s="13">
        <f t="shared" si="930"/>
        <v>1.3650202360313451E-2</v>
      </c>
      <c r="AT665" s="13">
        <f t="shared" si="931"/>
        <v>5.0317127597541821E-3</v>
      </c>
      <c r="AU665" s="13">
        <f t="shared" si="932"/>
        <v>1.2365205354162808E-3</v>
      </c>
      <c r="AV665" s="13">
        <f t="shared" si="933"/>
        <v>2.2790197505941225E-4</v>
      </c>
      <c r="AW665" s="13">
        <f t="shared" si="934"/>
        <v>1.4089951237386436E-6</v>
      </c>
      <c r="AX665" s="13">
        <f t="shared" si="935"/>
        <v>1.3769542548536169E-5</v>
      </c>
      <c r="AY665" s="13">
        <f t="shared" si="936"/>
        <v>2.8192911284315796E-5</v>
      </c>
      <c r="AZ665" s="13">
        <f t="shared" si="937"/>
        <v>2.8862260452138256E-5</v>
      </c>
      <c r="BA665" s="13">
        <f t="shared" si="938"/>
        <v>1.9698334095551958E-5</v>
      </c>
      <c r="BB665" s="13">
        <f t="shared" si="939"/>
        <v>1.0083003550175104E-5</v>
      </c>
      <c r="BC665" s="13">
        <f t="shared" si="940"/>
        <v>4.1289566965279948E-6</v>
      </c>
      <c r="BD665" s="13">
        <f t="shared" si="941"/>
        <v>6.3183183582882487E-3</v>
      </c>
      <c r="BE665" s="13">
        <f t="shared" si="942"/>
        <v>4.6580940361763308E-3</v>
      </c>
      <c r="BF665" s="13">
        <f t="shared" si="943"/>
        <v>1.7170581489771473E-3</v>
      </c>
      <c r="BG665" s="13">
        <f t="shared" si="944"/>
        <v>4.2195923398016772E-4</v>
      </c>
      <c r="BH665" s="13">
        <f t="shared" si="945"/>
        <v>7.777092257207224E-5</v>
      </c>
      <c r="BI665" s="13">
        <f t="shared" si="946"/>
        <v>1.1467110394831237E-5</v>
      </c>
      <c r="BJ665" s="14">
        <f t="shared" si="947"/>
        <v>0.12378909577887895</v>
      </c>
      <c r="BK665" s="14">
        <f t="shared" si="948"/>
        <v>0.19664148552087016</v>
      </c>
      <c r="BL665" s="14">
        <f t="shared" si="949"/>
        <v>0.58611851665204784</v>
      </c>
      <c r="BM665" s="14">
        <f t="shared" si="950"/>
        <v>0.52175099822865645</v>
      </c>
      <c r="BN665" s="14">
        <f t="shared" si="951"/>
        <v>0.47310401749396425</v>
      </c>
    </row>
    <row r="666" spans="1:66" x14ac:dyDescent="0.25">
      <c r="A666" t="s">
        <v>69</v>
      </c>
      <c r="B666" t="s">
        <v>75</v>
      </c>
      <c r="C666" t="s">
        <v>260</v>
      </c>
      <c r="D666" s="11">
        <v>44335</v>
      </c>
      <c r="E666" s="10">
        <f>VLOOKUP(A666,home!$A$2:$E$405,3,FALSE)</f>
        <v>1.3526</v>
      </c>
      <c r="F666" s="10">
        <f>VLOOKUP(B666,home!$B$2:$E$405,3,FALSE)</f>
        <v>0.54479999999999995</v>
      </c>
      <c r="G666" s="10">
        <f>VLOOKUP(C666,away!$B$2:$E$405,4,FALSE)</f>
        <v>0.85609999999999997</v>
      </c>
      <c r="H666" s="10">
        <f>VLOOKUP(A666,away!$A$2:$E$405,3,FALSE)</f>
        <v>1.3421000000000001</v>
      </c>
      <c r="I666" s="10">
        <f>VLOOKUP(C666,away!$B$2:$E$405,3,FALSE)</f>
        <v>1.5294000000000001</v>
      </c>
      <c r="J666" s="10">
        <f>VLOOKUP(B666,home!$B$2:$E$405,4,FALSE)</f>
        <v>1.0588</v>
      </c>
      <c r="K666" s="12">
        <f t="shared" si="896"/>
        <v>0.63085707652799994</v>
      </c>
      <c r="L666" s="12">
        <f t="shared" si="897"/>
        <v>2.1733010751120001</v>
      </c>
      <c r="M666" s="13">
        <f t="shared" si="898"/>
        <v>6.0557730145515229E-2</v>
      </c>
      <c r="N666" s="13">
        <f t="shared" si="899"/>
        <v>3.8203272600771269E-2</v>
      </c>
      <c r="O666" s="13">
        <f t="shared" si="900"/>
        <v>0.13161018003159064</v>
      </c>
      <c r="P666" s="13">
        <f t="shared" si="901"/>
        <v>8.3027213416053014E-2</v>
      </c>
      <c r="Q666" s="13">
        <f t="shared" si="902"/>
        <v>1.2050402433362403E-2</v>
      </c>
      <c r="R666" s="13">
        <f t="shared" si="903"/>
        <v>0.14301427287916993</v>
      </c>
      <c r="S666" s="13">
        <f t="shared" si="904"/>
        <v>2.8458456711761899E-2</v>
      </c>
      <c r="T666" s="13">
        <f t="shared" si="905"/>
        <v>2.6189152563958772E-2</v>
      </c>
      <c r="U666" s="13">
        <f t="shared" si="906"/>
        <v>9.022156609033076E-2</v>
      </c>
      <c r="V666" s="13">
        <f t="shared" si="907"/>
        <v>4.3353055253067055E-3</v>
      </c>
      <c r="W666" s="13">
        <f t="shared" si="908"/>
        <v>2.5340272166989673E-3</v>
      </c>
      <c r="X666" s="13">
        <f t="shared" si="909"/>
        <v>5.5072040744149351E-3</v>
      </c>
      <c r="Y666" s="13">
        <f t="shared" si="910"/>
        <v>5.9844062678935835E-3</v>
      </c>
      <c r="Z666" s="13">
        <f t="shared" si="911"/>
        <v>0.10360435766822032</v>
      </c>
      <c r="AA666" s="13">
        <f t="shared" si="912"/>
        <v>6.5359542194134743E-2</v>
      </c>
      <c r="AB666" s="13">
        <f t="shared" si="913"/>
        <v>2.0616264855900152E-2</v>
      </c>
      <c r="AC666" s="13">
        <f t="shared" si="914"/>
        <v>3.7149297064192671E-4</v>
      </c>
      <c r="AD666" s="13">
        <f t="shared" si="915"/>
        <v>3.9965225044227376E-4</v>
      </c>
      <c r="AE666" s="13">
        <f t="shared" si="916"/>
        <v>8.685646655571239E-4</v>
      </c>
      <c r="AF666" s="13">
        <f t="shared" si="917"/>
        <v>9.4382626072979619E-4</v>
      </c>
      <c r="AG666" s="13">
        <f t="shared" si="918"/>
        <v>6.8373954238766836E-4</v>
      </c>
      <c r="AH666" s="13">
        <f t="shared" si="919"/>
        <v>5.6290865476657861E-2</v>
      </c>
      <c r="AI666" s="13">
        <f t="shared" si="920"/>
        <v>3.5511490829835297E-2</v>
      </c>
      <c r="AJ666" s="13">
        <f t="shared" si="921"/>
        <v>1.1201337644030388E-2</v>
      </c>
      <c r="AK666" s="13">
        <f t="shared" si="922"/>
        <v>2.3554810397720147E-3</v>
      </c>
      <c r="AL666" s="13">
        <f t="shared" si="923"/>
        <v>2.0373304007224254E-5</v>
      </c>
      <c r="AM666" s="13">
        <f t="shared" si="924"/>
        <v>5.04246900683698E-5</v>
      </c>
      <c r="AN666" s="13">
        <f t="shared" si="925"/>
        <v>1.0958803313777748E-4</v>
      </c>
      <c r="AO666" s="13">
        <f t="shared" si="926"/>
        <v>1.1908389511887067E-4</v>
      </c>
      <c r="AP666" s="13">
        <f t="shared" si="927"/>
        <v>8.6268385763455435E-5</v>
      </c>
      <c r="AQ666" s="13">
        <f t="shared" si="928"/>
        <v>4.687179388197362E-5</v>
      </c>
      <c r="AR666" s="13">
        <f t="shared" si="929"/>
        <v>2.4467399691881084E-2</v>
      </c>
      <c r="AS666" s="13">
        <f t="shared" si="930"/>
        <v>1.5435432239862186E-2</v>
      </c>
      <c r="AT666" s="13">
        <f t="shared" si="931"/>
        <v>4.8687758288927484E-3</v>
      </c>
      <c r="AU666" s="13">
        <f t="shared" si="932"/>
        <v>1.0238338952284897E-3</v>
      </c>
      <c r="AV666" s="13">
        <f t="shared" si="933"/>
        <v>1.6147321449852989E-4</v>
      </c>
      <c r="AW666" s="13">
        <f t="shared" si="934"/>
        <v>7.7590730170171128E-7</v>
      </c>
      <c r="AX666" s="13">
        <f t="shared" si="935"/>
        <v>5.3017954268937035E-6</v>
      </c>
      <c r="AY666" s="13">
        <f t="shared" si="936"/>
        <v>1.1522397701291971E-5</v>
      </c>
      <c r="AZ666" s="13">
        <f t="shared" si="937"/>
        <v>1.2520819656042941E-5</v>
      </c>
      <c r="BA666" s="13">
        <f t="shared" si="938"/>
        <v>9.0705036065871975E-6</v>
      </c>
      <c r="BB666" s="13">
        <f t="shared" si="939"/>
        <v>4.9282338100008082E-6</v>
      </c>
      <c r="BC666" s="13">
        <f t="shared" si="940"/>
        <v>2.1421071675356116E-6</v>
      </c>
      <c r="BD666" s="13">
        <f t="shared" si="941"/>
        <v>8.8625043425933671E-3</v>
      </c>
      <c r="BE666" s="13">
        <f t="shared" si="942"/>
        <v>5.5909735802851549E-3</v>
      </c>
      <c r="BF666" s="13">
        <f t="shared" si="943"/>
        <v>1.7635526239019891E-3</v>
      </c>
      <c r="BG666" s="13">
        <f t="shared" si="944"/>
        <v>3.7084988420603074E-4</v>
      </c>
      <c r="BH666" s="13">
        <f t="shared" si="945"/>
        <v>5.8488318445240961E-5</v>
      </c>
      <c r="BI666" s="13">
        <f t="shared" si="946"/>
        <v>7.3795539170806842E-6</v>
      </c>
      <c r="BJ666" s="14">
        <f t="shared" si="947"/>
        <v>9.3821970531555582E-2</v>
      </c>
      <c r="BK666" s="14">
        <f t="shared" si="948"/>
        <v>0.17678209447098731</v>
      </c>
      <c r="BL666" s="14">
        <f t="shared" si="949"/>
        <v>0.61879166421513376</v>
      </c>
      <c r="BM666" s="14">
        <f t="shared" si="950"/>
        <v>0.52452626888903497</v>
      </c>
      <c r="BN666" s="14">
        <f t="shared" si="951"/>
        <v>0.46846307150646249</v>
      </c>
    </row>
    <row r="667" spans="1:66" x14ac:dyDescent="0.25">
      <c r="A667" t="s">
        <v>69</v>
      </c>
      <c r="B667" t="s">
        <v>71</v>
      </c>
      <c r="C667" t="s">
        <v>74</v>
      </c>
      <c r="D667" s="11">
        <v>44335</v>
      </c>
      <c r="E667" s="10">
        <f>VLOOKUP(A667,home!$A$2:$E$405,3,FALSE)</f>
        <v>1.3526</v>
      </c>
      <c r="F667" s="10">
        <f>VLOOKUP(B667,home!$B$2:$E$405,3,FALSE)</f>
        <v>0.5837</v>
      </c>
      <c r="G667" s="10">
        <f>VLOOKUP(C667,away!$B$2:$E$405,4,FALSE)</f>
        <v>0.9728</v>
      </c>
      <c r="H667" s="10">
        <f>VLOOKUP(A667,away!$A$2:$E$405,3,FALSE)</f>
        <v>1.3421000000000001</v>
      </c>
      <c r="I667" s="10">
        <f>VLOOKUP(C667,away!$B$2:$E$405,3,FALSE)</f>
        <v>1.1765000000000001</v>
      </c>
      <c r="J667" s="10">
        <f>VLOOKUP(B667,home!$B$2:$E$405,4,FALSE)</f>
        <v>1.5294000000000001</v>
      </c>
      <c r="K667" s="12">
        <f t="shared" si="896"/>
        <v>0.76803787673599999</v>
      </c>
      <c r="L667" s="12">
        <f t="shared" si="897"/>
        <v>2.4148930061100007</v>
      </c>
      <c r="M667" s="13">
        <f t="shared" si="898"/>
        <v>4.1463950875502482E-2</v>
      </c>
      <c r="N667" s="13">
        <f t="shared" si="899"/>
        <v>3.1845884791506733E-2</v>
      </c>
      <c r="O667" s="13">
        <f t="shared" si="900"/>
        <v>0.10013100497493957</v>
      </c>
      <c r="P667" s="13">
        <f t="shared" si="901"/>
        <v>7.6904404456394446E-2</v>
      </c>
      <c r="Q667" s="13">
        <f t="shared" si="902"/>
        <v>1.2229422869024047E-2</v>
      </c>
      <c r="R667" s="13">
        <f t="shared" si="903"/>
        <v>0.12090283180437365</v>
      </c>
      <c r="S667" s="13">
        <f t="shared" si="904"/>
        <v>3.5659213002582867E-2</v>
      </c>
      <c r="T667" s="13">
        <f t="shared" si="905"/>
        <v>2.9532747755167871E-2</v>
      </c>
      <c r="U667" s="13">
        <f t="shared" si="906"/>
        <v>9.2857954230400871E-2</v>
      </c>
      <c r="V667" s="13">
        <f t="shared" si="907"/>
        <v>7.3486874513702914E-3</v>
      </c>
      <c r="W667" s="13">
        <f t="shared" si="908"/>
        <v>3.130886658010638E-3</v>
      </c>
      <c r="X667" s="13">
        <f t="shared" si="909"/>
        <v>7.5607562933530026E-3</v>
      </c>
      <c r="Y667" s="13">
        <f t="shared" si="910"/>
        <v>9.1292087468601707E-3</v>
      </c>
      <c r="Z667" s="13">
        <f t="shared" si="911"/>
        <v>9.7322467647758579E-2</v>
      </c>
      <c r="AA667" s="13">
        <f t="shared" si="912"/>
        <v>7.4747341410892551E-2</v>
      </c>
      <c r="AB667" s="13">
        <f t="shared" si="913"/>
        <v>2.8704394694441391E-2</v>
      </c>
      <c r="AC667" s="13">
        <f t="shared" si="914"/>
        <v>8.5186411938995336E-4</v>
      </c>
      <c r="AD667" s="13">
        <f t="shared" si="915"/>
        <v>6.0115988527989028E-4</v>
      </c>
      <c r="AE667" s="13">
        <f t="shared" si="916"/>
        <v>1.4517368025162973E-3</v>
      </c>
      <c r="AF667" s="13">
        <f t="shared" si="917"/>
        <v>1.7528945255545511E-3</v>
      </c>
      <c r="AG667" s="13">
        <f t="shared" si="918"/>
        <v>1.4110175767367314E-3</v>
      </c>
      <c r="AH667" s="13">
        <f t="shared" si="919"/>
        <v>5.8755836614984749E-2</v>
      </c>
      <c r="AI667" s="13">
        <f t="shared" si="920"/>
        <v>4.5126707999620208E-2</v>
      </c>
      <c r="AJ667" s="13">
        <f t="shared" si="921"/>
        <v>1.732951049805688E-2</v>
      </c>
      <c r="AK667" s="13">
        <f t="shared" si="922"/>
        <v>4.4365734826006106E-3</v>
      </c>
      <c r="AL667" s="13">
        <f t="shared" si="923"/>
        <v>6.3199093570372481E-5</v>
      </c>
      <c r="AM667" s="13">
        <f t="shared" si="924"/>
        <v>9.2342712373844841E-5</v>
      </c>
      <c r="AN667" s="13">
        <f t="shared" si="925"/>
        <v>2.2299777027682532E-4</v>
      </c>
      <c r="AO667" s="13">
        <f t="shared" si="926"/>
        <v>2.6925787790981512E-4</v>
      </c>
      <c r="AP667" s="13">
        <f t="shared" si="927"/>
        <v>2.16742988734811E-4</v>
      </c>
      <c r="AQ667" s="13">
        <f t="shared" si="928"/>
        <v>1.3085278190476843E-4</v>
      </c>
      <c r="AR667" s="13">
        <f t="shared" si="929"/>
        <v>2.8377811781933698E-2</v>
      </c>
      <c r="AS667" s="13">
        <f t="shared" si="930"/>
        <v>2.1795234307410202E-2</v>
      </c>
      <c r="AT667" s="13">
        <f t="shared" si="931"/>
        <v>8.3697827402134748E-3</v>
      </c>
      <c r="AU667" s="13">
        <f t="shared" si="932"/>
        <v>2.1427700548450595E-3</v>
      </c>
      <c r="AV667" s="13">
        <f t="shared" si="933"/>
        <v>4.1143214081417042E-4</v>
      </c>
      <c r="AW667" s="13">
        <f t="shared" si="934"/>
        <v>3.256033621836615E-6</v>
      </c>
      <c r="AX667" s="13">
        <f t="shared" si="935"/>
        <v>1.1820450123941821E-5</v>
      </c>
      <c r="AY667" s="13">
        <f t="shared" si="936"/>
        <v>2.8545122333379194E-5</v>
      </c>
      <c r="AZ667" s="13">
        <f t="shared" si="937"/>
        <v>3.4466708140715912E-5</v>
      </c>
      <c r="BA667" s="13">
        <f t="shared" si="938"/>
        <v>2.7744470810883163E-5</v>
      </c>
      <c r="BB667" s="13">
        <f t="shared" si="939"/>
        <v>1.67499821298562E-5</v>
      </c>
      <c r="BC667" s="13">
        <f t="shared" si="940"/>
        <v>8.0898829395714435E-6</v>
      </c>
      <c r="BD667" s="13">
        <f t="shared" si="941"/>
        <v>1.1421563200149611E-2</v>
      </c>
      <c r="BE667" s="13">
        <f t="shared" si="942"/>
        <v>8.7721931492489406E-3</v>
      </c>
      <c r="BF667" s="13">
        <f t="shared" si="943"/>
        <v>3.3686883003336198E-3</v>
      </c>
      <c r="BG667" s="13">
        <f t="shared" si="944"/>
        <v>8.6242673652454623E-4</v>
      </c>
      <c r="BH667" s="13">
        <f t="shared" si="945"/>
        <v>1.6559409989016751E-4</v>
      </c>
      <c r="BI667" s="13">
        <f t="shared" si="946"/>
        <v>2.5436508175930669E-5</v>
      </c>
      <c r="BJ667" s="14">
        <f t="shared" si="947"/>
        <v>9.9705326651688339E-2</v>
      </c>
      <c r="BK667" s="14">
        <f t="shared" si="948"/>
        <v>0.1623198641211438</v>
      </c>
      <c r="BL667" s="14">
        <f t="shared" si="949"/>
        <v>0.62870508872984998</v>
      </c>
      <c r="BM667" s="14">
        <f t="shared" si="950"/>
        <v>0.60454995828998803</v>
      </c>
      <c r="BN667" s="14">
        <f t="shared" si="951"/>
        <v>0.38347749977174095</v>
      </c>
    </row>
    <row r="668" spans="1:66" x14ac:dyDescent="0.25">
      <c r="A668" t="s">
        <v>145</v>
      </c>
      <c r="B668" t="s">
        <v>148</v>
      </c>
      <c r="C668" t="s">
        <v>404</v>
      </c>
      <c r="D668" s="11">
        <v>44334</v>
      </c>
      <c r="E668" s="10">
        <f>VLOOKUP(A668,home!$A$2:$E$405,3,FALSE)</f>
        <v>1.4406000000000001</v>
      </c>
      <c r="F668" s="10">
        <f>VLOOKUP(B668,home!$B$2:$E$405,3,FALSE)</f>
        <v>1.1043000000000001</v>
      </c>
      <c r="G668" s="10">
        <f>VLOOKUP(C668,away!$B$2:$E$405,4,FALSE)</f>
        <v>0.69420000000000004</v>
      </c>
      <c r="H668" s="10">
        <f>VLOOKUP(A668,away!$A$2:$E$405,3,FALSE)</f>
        <v>1.2678</v>
      </c>
      <c r="I668" s="10">
        <f>VLOOKUP(C668,away!$B$2:$E$405,3,FALSE)</f>
        <v>1.0892999999999999</v>
      </c>
      <c r="J668" s="10">
        <f>VLOOKUP(B668,home!$B$2:$E$405,4,FALSE)</f>
        <v>0.64539999999999997</v>
      </c>
      <c r="K668" s="12">
        <f t="shared" si="896"/>
        <v>1.1043712494360003</v>
      </c>
      <c r="L668" s="12">
        <f t="shared" si="897"/>
        <v>0.89130678411599995</v>
      </c>
      <c r="M668" s="13">
        <f t="shared" si="898"/>
        <v>0.13592146360347337</v>
      </c>
      <c r="N668" s="13">
        <f t="shared" si="899"/>
        <v>0.15010775658493769</v>
      </c>
      <c r="O668" s="13">
        <f t="shared" si="900"/>
        <v>0.12114772261675177</v>
      </c>
      <c r="P668" s="13">
        <f t="shared" si="901"/>
        <v>0.13379206179258812</v>
      </c>
      <c r="Q668" s="13">
        <f t="shared" si="902"/>
        <v>8.2887345344871355E-2</v>
      </c>
      <c r="R668" s="13">
        <f t="shared" si="903"/>
        <v>5.3989893524257107E-2</v>
      </c>
      <c r="S668" s="13">
        <f t="shared" si="904"/>
        <v>3.2924005017582636E-2</v>
      </c>
      <c r="T668" s="13">
        <f t="shared" si="905"/>
        <v>7.3878053223249585E-2</v>
      </c>
      <c r="U668" s="13">
        <f t="shared" si="906"/>
        <v>5.9624886168300431E-2</v>
      </c>
      <c r="V668" s="13">
        <f t="shared" si="907"/>
        <v>3.6009115501046598E-3</v>
      </c>
      <c r="W668" s="13">
        <f t="shared" si="908"/>
        <v>3.0512800380316261E-2</v>
      </c>
      <c r="X668" s="13">
        <f t="shared" si="909"/>
        <v>2.7196265981353145E-2</v>
      </c>
      <c r="Y668" s="13">
        <f t="shared" si="910"/>
        <v>1.212010818590162E-2</v>
      </c>
      <c r="Z668" s="13">
        <f t="shared" si="911"/>
        <v>1.6040519457290285E-2</v>
      </c>
      <c r="AA668" s="13">
        <f t="shared" si="912"/>
        <v>1.7714688514650141E-2</v>
      </c>
      <c r="AB668" s="13">
        <f t="shared" si="913"/>
        <v>9.7817963441468748E-3</v>
      </c>
      <c r="AC668" s="13">
        <f t="shared" si="914"/>
        <v>2.2153113636762283E-4</v>
      </c>
      <c r="AD668" s="13">
        <f t="shared" si="915"/>
        <v>8.4243648699502838E-3</v>
      </c>
      <c r="AE668" s="13">
        <f t="shared" si="916"/>
        <v>7.5086935604551921E-3</v>
      </c>
      <c r="AF668" s="13">
        <f t="shared" si="917"/>
        <v>3.346274755140917E-3</v>
      </c>
      <c r="AG668" s="13">
        <f t="shared" si="918"/>
        <v>9.9418579692440198E-4</v>
      </c>
      <c r="AH668" s="13">
        <f t="shared" si="919"/>
        <v>3.5742559532568816E-3</v>
      </c>
      <c r="AI668" s="13">
        <f t="shared" si="920"/>
        <v>3.9473055129023637E-3</v>
      </c>
      <c r="AJ668" s="13">
        <f t="shared" si="921"/>
        <v>2.1796453605947988E-3</v>
      </c>
      <c r="AK668" s="13">
        <f t="shared" si="922"/>
        <v>8.0237922340248605E-4</v>
      </c>
      <c r="AL668" s="13">
        <f t="shared" si="923"/>
        <v>8.7224215219889264E-6</v>
      </c>
      <c r="AM668" s="13">
        <f t="shared" si="924"/>
        <v>1.8607252714263486E-3</v>
      </c>
      <c r="AN668" s="13">
        <f t="shared" si="925"/>
        <v>1.6584770577983898E-3</v>
      </c>
      <c r="AO668" s="13">
        <f t="shared" si="926"/>
        <v>7.3910592645822404E-4</v>
      </c>
      <c r="AP668" s="13">
        <f t="shared" si="927"/>
        <v>2.195900421441855E-4</v>
      </c>
      <c r="AQ668" s="13">
        <f t="shared" si="928"/>
        <v>4.8930523571857711E-5</v>
      </c>
      <c r="AR668" s="13">
        <f t="shared" si="929"/>
        <v>6.3715171586097193E-4</v>
      </c>
      <c r="AS668" s="13">
        <f t="shared" si="930"/>
        <v>7.0365203652567293E-4</v>
      </c>
      <c r="AT668" s="13">
        <f t="shared" si="931"/>
        <v>3.8854653937302192E-4</v>
      </c>
      <c r="AU668" s="13">
        <f t="shared" si="932"/>
        <v>1.4303320905047269E-4</v>
      </c>
      <c r="AV668" s="13">
        <f t="shared" si="933"/>
        <v>3.9490440947477794E-5</v>
      </c>
      <c r="AW668" s="13">
        <f t="shared" si="934"/>
        <v>2.3849367951011735E-7</v>
      </c>
      <c r="AX668" s="13">
        <f t="shared" si="935"/>
        <v>3.4248858214370949E-4</v>
      </c>
      <c r="AY668" s="13">
        <f t="shared" si="936"/>
        <v>3.052623967469582E-4</v>
      </c>
      <c r="AZ668" s="13">
        <f t="shared" si="937"/>
        <v>1.3604122257803689E-4</v>
      </c>
      <c r="BA668" s="13">
        <f t="shared" si="938"/>
        <v>4.0418154867746345E-5</v>
      </c>
      <c r="BB668" s="13">
        <f t="shared" si="939"/>
        <v>9.0062439087683604E-6</v>
      </c>
      <c r="BC668" s="13">
        <f t="shared" si="940"/>
        <v>1.6054652590577283E-6</v>
      </c>
      <c r="BD668" s="13">
        <f t="shared" si="941"/>
        <v>9.4649607809672352E-5</v>
      </c>
      <c r="BE668" s="13">
        <f t="shared" si="942"/>
        <v>1.0452830563539525E-4</v>
      </c>
      <c r="BF668" s="13">
        <f t="shared" si="943"/>
        <v>5.7719027747994807E-5</v>
      </c>
      <c r="BG668" s="13">
        <f t="shared" si="944"/>
        <v>2.1247744930094719E-5</v>
      </c>
      <c r="BH668" s="13">
        <f t="shared" si="945"/>
        <v>5.8663496540365376E-6</v>
      </c>
      <c r="BI668" s="13">
        <f t="shared" si="946"/>
        <v>1.2957255794113557E-6</v>
      </c>
      <c r="BJ668" s="14">
        <f t="shared" si="947"/>
        <v>0.40233749957000375</v>
      </c>
      <c r="BK668" s="14">
        <f t="shared" si="948"/>
        <v>0.30677395791838541</v>
      </c>
      <c r="BL668" s="14">
        <f t="shared" si="949"/>
        <v>0.27495975392137706</v>
      </c>
      <c r="BM668" s="14">
        <f t="shared" si="950"/>
        <v>0.32196046349710955</v>
      </c>
      <c r="BN668" s="14">
        <f t="shared" si="951"/>
        <v>0.67784624346687927</v>
      </c>
    </row>
    <row r="669" spans="1:66" x14ac:dyDescent="0.25">
      <c r="A669" t="s">
        <v>145</v>
      </c>
      <c r="B669" t="s">
        <v>347</v>
      </c>
      <c r="C669" t="s">
        <v>375</v>
      </c>
      <c r="D669" s="11">
        <v>44334</v>
      </c>
      <c r="E669" s="10">
        <f>VLOOKUP(A669,home!$A$2:$E$405,3,FALSE)</f>
        <v>1.4406000000000001</v>
      </c>
      <c r="F669" s="10">
        <f>VLOOKUP(B669,home!$B$2:$E$405,3,FALSE)</f>
        <v>0.99170000000000003</v>
      </c>
      <c r="G669" s="10">
        <f>VLOOKUP(C669,away!$B$2:$E$405,4,FALSE)</f>
        <v>0.9718</v>
      </c>
      <c r="H669" s="10">
        <f>VLOOKUP(A669,away!$A$2:$E$405,3,FALSE)</f>
        <v>1.2678</v>
      </c>
      <c r="I669" s="10">
        <f>VLOOKUP(C669,away!$B$2:$E$405,3,FALSE)</f>
        <v>0.98599999999999999</v>
      </c>
      <c r="J669" s="10">
        <f>VLOOKUP(B669,home!$B$2:$E$405,4,FALSE)</f>
        <v>1.2395</v>
      </c>
      <c r="K669" s="12">
        <f t="shared" si="896"/>
        <v>1.3883552868360003</v>
      </c>
      <c r="L669" s="12">
        <f t="shared" si="897"/>
        <v>1.5494379666000002</v>
      </c>
      <c r="M669" s="13">
        <f t="shared" si="898"/>
        <v>5.2982518819257245E-2</v>
      </c>
      <c r="N669" s="13">
        <f t="shared" si="899"/>
        <v>7.3558560112603671E-2</v>
      </c>
      <c r="O669" s="13">
        <f t="shared" si="900"/>
        <v>8.2093126224656185E-2</v>
      </c>
      <c r="P669" s="13">
        <f t="shared" si="901"/>
        <v>0.11397442580689651</v>
      </c>
      <c r="Q669" s="13">
        <f t="shared" si="902"/>
        <v>5.1062707912188532E-2</v>
      </c>
      <c r="R669" s="13">
        <f t="shared" si="903"/>
        <v>6.3599103284684239E-2</v>
      </c>
      <c r="S669" s="13">
        <f t="shared" si="904"/>
        <v>6.1294602576021283E-2</v>
      </c>
      <c r="T669" s="13">
        <f t="shared" si="905"/>
        <v>7.9118498316551142E-2</v>
      </c>
      <c r="U669" s="13">
        <f t="shared" si="906"/>
        <v>8.8298151283320178E-2</v>
      </c>
      <c r="V669" s="13">
        <f t="shared" si="907"/>
        <v>1.4650570476096938E-2</v>
      </c>
      <c r="W669" s="13">
        <f t="shared" si="908"/>
        <v>2.3631060163349798E-2</v>
      </c>
      <c r="X669" s="13">
        <f t="shared" si="909"/>
        <v>3.6614861808102979E-2</v>
      </c>
      <c r="Y669" s="13">
        <f t="shared" si="910"/>
        <v>2.8366228513643552E-2</v>
      </c>
      <c r="Z669" s="13">
        <f t="shared" si="911"/>
        <v>3.2847621757001511E-2</v>
      </c>
      <c r="AA669" s="13">
        <f t="shared" si="912"/>
        <v>4.5604169326322275E-2</v>
      </c>
      <c r="AB669" s="13">
        <f t="shared" si="913"/>
        <v>3.1657394792981852E-2</v>
      </c>
      <c r="AC669" s="13">
        <f t="shared" si="914"/>
        <v>1.9697420901374171E-3</v>
      </c>
      <c r="AD669" s="13">
        <f t="shared" si="915"/>
        <v>8.2020768278315784E-3</v>
      </c>
      <c r="AE669" s="13">
        <f t="shared" si="916"/>
        <v>1.2708609242012342E-2</v>
      </c>
      <c r="AF669" s="13">
        <f t="shared" si="917"/>
        <v>9.8456008311287885E-3</v>
      </c>
      <c r="AG669" s="13">
        <f t="shared" si="918"/>
        <v>5.0850492439131548E-3</v>
      </c>
      <c r="AH669" s="13">
        <f t="shared" si="919"/>
        <v>1.2723838065703588E-2</v>
      </c>
      <c r="AI669" s="13">
        <f t="shared" si="920"/>
        <v>1.7665207847364726E-2</v>
      </c>
      <c r="AJ669" s="13">
        <f t="shared" si="921"/>
        <v>1.2262792353972809E-2</v>
      </c>
      <c r="AK669" s="13">
        <f t="shared" si="922"/>
        <v>5.67503753200341E-3</v>
      </c>
      <c r="AL669" s="13">
        <f t="shared" si="923"/>
        <v>1.6949003461080479E-4</v>
      </c>
      <c r="AM669" s="13">
        <f t="shared" si="924"/>
        <v>2.2774793453910033E-3</v>
      </c>
      <c r="AN669" s="13">
        <f t="shared" si="925"/>
        <v>3.5288129658961362E-3</v>
      </c>
      <c r="AO669" s="13">
        <f t="shared" si="926"/>
        <v>2.733838393194913E-3</v>
      </c>
      <c r="AP669" s="13">
        <f t="shared" si="927"/>
        <v>1.4119710003216461E-3</v>
      </c>
      <c r="AQ669" s="13">
        <f t="shared" si="928"/>
        <v>5.4694036890913489E-4</v>
      </c>
      <c r="AR669" s="13">
        <f t="shared" si="929"/>
        <v>3.9429595559742894E-3</v>
      </c>
      <c r="AS669" s="13">
        <f t="shared" si="930"/>
        <v>5.474228745317433E-3</v>
      </c>
      <c r="AT669" s="13">
        <f t="shared" si="931"/>
        <v>3.8000872099555319E-3</v>
      </c>
      <c r="AU669" s="13">
        <f t="shared" si="932"/>
        <v>1.7586237227932091E-3</v>
      </c>
      <c r="AV669" s="13">
        <f t="shared" si="933"/>
        <v>6.1039863577379066E-4</v>
      </c>
      <c r="AW669" s="13">
        <f t="shared" si="934"/>
        <v>1.0127831785767689E-5</v>
      </c>
      <c r="AX669" s="13">
        <f t="shared" si="935"/>
        <v>5.2699174830556528E-4</v>
      </c>
      <c r="AY669" s="13">
        <f t="shared" si="936"/>
        <v>8.1654102290955419E-4</v>
      </c>
      <c r="AZ669" s="13">
        <f t="shared" si="937"/>
        <v>6.325898310912321E-4</v>
      </c>
      <c r="BA669" s="13">
        <f t="shared" si="938"/>
        <v>3.2671956719261211E-4</v>
      </c>
      <c r="BB669" s="13">
        <f t="shared" si="939"/>
        <v>1.2655792545983825E-4</v>
      </c>
      <c r="BC669" s="13">
        <f t="shared" si="940"/>
        <v>3.9218730936321238E-5</v>
      </c>
      <c r="BD669" s="13">
        <f t="shared" si="941"/>
        <v>1.0182285394658077E-3</v>
      </c>
      <c r="BE669" s="13">
        <f t="shared" si="942"/>
        <v>1.4136629759746531E-3</v>
      </c>
      <c r="BF669" s="13">
        <f t="shared" si="943"/>
        <v>9.813332332493617E-4</v>
      </c>
      <c r="BG669" s="13">
        <f t="shared" si="944"/>
        <v>4.5414639417653901E-4</v>
      </c>
      <c r="BH669" s="13">
        <f t="shared" si="945"/>
        <v>1.5762913683812615E-4</v>
      </c>
      <c r="BI669" s="13">
        <f t="shared" si="946"/>
        <v>4.3769049097721528E-5</v>
      </c>
      <c r="BJ669" s="14">
        <f t="shared" si="947"/>
        <v>0.3411609138709335</v>
      </c>
      <c r="BK669" s="14">
        <f t="shared" si="948"/>
        <v>0.24585789082592979</v>
      </c>
      <c r="BL669" s="14">
        <f t="shared" si="949"/>
        <v>0.37923388790962576</v>
      </c>
      <c r="BM669" s="14">
        <f t="shared" si="950"/>
        <v>0.56102345901208028</v>
      </c>
      <c r="BN669" s="14">
        <f t="shared" si="951"/>
        <v>0.43727044216028643</v>
      </c>
    </row>
    <row r="670" spans="1:66" x14ac:dyDescent="0.25">
      <c r="A670" t="s">
        <v>145</v>
      </c>
      <c r="B670" t="s">
        <v>419</v>
      </c>
      <c r="C670" t="s">
        <v>355</v>
      </c>
      <c r="D670" s="11">
        <v>44334</v>
      </c>
      <c r="E670" s="10">
        <f>VLOOKUP(A670,home!$A$2:$E$405,3,FALSE)</f>
        <v>1.4406000000000001</v>
      </c>
      <c r="F670" s="10">
        <f>VLOOKUP(B670,home!$B$2:$E$405,3,FALSE)</f>
        <v>1.2148000000000001</v>
      </c>
      <c r="G670" s="10">
        <f>VLOOKUP(C670,away!$B$2:$E$405,4,FALSE)</f>
        <v>1.6407</v>
      </c>
      <c r="H670" s="10">
        <f>VLOOKUP(A670,away!$A$2:$E$405,3,FALSE)</f>
        <v>1.2678</v>
      </c>
      <c r="I670" s="10">
        <f>VLOOKUP(C670,away!$B$2:$E$405,3,FALSE)</f>
        <v>0.78879999999999995</v>
      </c>
      <c r="J670" s="10">
        <f>VLOOKUP(B670,home!$B$2:$E$405,4,FALSE)</f>
        <v>0.63100000000000001</v>
      </c>
      <c r="K670" s="12">
        <f t="shared" si="896"/>
        <v>2.8712920718160007</v>
      </c>
      <c r="L670" s="12">
        <f t="shared" si="897"/>
        <v>0.63102564383999993</v>
      </c>
      <c r="M670" s="13">
        <f t="shared" si="898"/>
        <v>3.01274755186061E-2</v>
      </c>
      <c r="N670" s="13">
        <f t="shared" si="899"/>
        <v>8.6504781600404354E-2</v>
      </c>
      <c r="O670" s="13">
        <f t="shared" si="900"/>
        <v>1.9011209636402251E-2</v>
      </c>
      <c r="P670" s="13">
        <f t="shared" si="901"/>
        <v>5.4586735504633735E-2</v>
      </c>
      <c r="Q670" s="13">
        <f t="shared" si="902"/>
        <v>0.12419024679170786</v>
      </c>
      <c r="R670" s="13">
        <f t="shared" si="903"/>
        <v>5.9982804004939704E-3</v>
      </c>
      <c r="S670" s="13">
        <f t="shared" si="904"/>
        <v>2.4725866022301087E-2</v>
      </c>
      <c r="T670" s="13">
        <f t="shared" si="905"/>
        <v>7.8367230440385932E-2</v>
      </c>
      <c r="U670" s="13">
        <f t="shared" si="906"/>
        <v>1.7222814958467642E-2</v>
      </c>
      <c r="V670" s="13">
        <f t="shared" si="907"/>
        <v>4.9777534568581604E-3</v>
      </c>
      <c r="W670" s="13">
        <f t="shared" si="908"/>
        <v>0.11886215700330109</v>
      </c>
      <c r="X670" s="13">
        <f t="shared" si="909"/>
        <v>7.5005069151219225E-2</v>
      </c>
      <c r="Y670" s="13">
        <f t="shared" si="910"/>
        <v>2.3665061026205914E-2</v>
      </c>
      <c r="Z670" s="13">
        <f t="shared" si="911"/>
        <v>1.2616895838848537E-3</v>
      </c>
      <c r="AA670" s="13">
        <f t="shared" si="912"/>
        <v>3.6226792993014094E-3</v>
      </c>
      <c r="AB670" s="13">
        <f t="shared" si="913"/>
        <v>5.200885175408042E-3</v>
      </c>
      <c r="AC670" s="13">
        <f t="shared" si="914"/>
        <v>5.6368669022107494E-4</v>
      </c>
      <c r="AD670" s="13">
        <f t="shared" si="915"/>
        <v>8.5321992260631793E-2</v>
      </c>
      <c r="AE670" s="13">
        <f t="shared" si="916"/>
        <v>5.3840365099976667E-2</v>
      </c>
      <c r="AF670" s="13">
        <f t="shared" si="917"/>
        <v>1.698732552589672E-2</v>
      </c>
      <c r="AG670" s="13">
        <f t="shared" si="918"/>
        <v>3.5731460090328818E-3</v>
      </c>
      <c r="AH670" s="13">
        <f t="shared" si="919"/>
        <v>1.990396204992903E-4</v>
      </c>
      <c r="AI670" s="13">
        <f t="shared" si="920"/>
        <v>5.7150088431687771E-4</v>
      </c>
      <c r="AJ670" s="13">
        <f t="shared" si="921"/>
        <v>8.2047297908744235E-4</v>
      </c>
      <c r="AK670" s="13">
        <f t="shared" si="922"/>
        <v>7.8527251999767616E-4</v>
      </c>
      <c r="AL670" s="13">
        <f t="shared" si="923"/>
        <v>4.0852830496969346E-5</v>
      </c>
      <c r="AM670" s="13">
        <f t="shared" si="924"/>
        <v>4.8996871985899616E-2</v>
      </c>
      <c r="AN670" s="13">
        <f t="shared" si="925"/>
        <v>3.0918282691048359E-2</v>
      </c>
      <c r="AO670" s="13">
        <f t="shared" si="926"/>
        <v>9.7551146207729578E-3</v>
      </c>
      <c r="AP670" s="13">
        <f t="shared" si="927"/>
        <v>2.0519091614354182E-3</v>
      </c>
      <c r="AQ670" s="13">
        <f t="shared" si="928"/>
        <v>3.2370182492399464E-4</v>
      </c>
      <c r="AR670" s="13">
        <f t="shared" si="929"/>
        <v>2.511982093504679E-5</v>
      </c>
      <c r="AS670" s="13">
        <f t="shared" si="930"/>
        <v>7.2126342696237443E-5</v>
      </c>
      <c r="AT670" s="13">
        <f t="shared" si="931"/>
        <v>1.0354789797639524E-4</v>
      </c>
      <c r="AU670" s="13">
        <f t="shared" si="932"/>
        <v>9.9105419504278599E-5</v>
      </c>
      <c r="AV670" s="13">
        <f t="shared" si="933"/>
        <v>7.1140151324158499E-5</v>
      </c>
      <c r="AW670" s="13">
        <f t="shared" si="934"/>
        <v>2.0560990466958416E-6</v>
      </c>
      <c r="AX670" s="13">
        <f t="shared" si="935"/>
        <v>2.3447388346149504E-2</v>
      </c>
      <c r="AY670" s="13">
        <f t="shared" si="936"/>
        <v>1.47959033274955E-2</v>
      </c>
      <c r="AZ670" s="13">
        <f t="shared" si="937"/>
        <v>4.6682972117136224E-3</v>
      </c>
      <c r="BA670" s="13">
        <f t="shared" si="938"/>
        <v>9.8193841788602214E-4</v>
      </c>
      <c r="BB670" s="13">
        <f t="shared" si="939"/>
        <v>1.5490708058943945E-4</v>
      </c>
      <c r="BC670" s="13">
        <f t="shared" si="940"/>
        <v>1.9550068052865159E-5</v>
      </c>
      <c r="BD670" s="13">
        <f t="shared" si="941"/>
        <v>2.6418751964472345E-6</v>
      </c>
      <c r="BE670" s="13">
        <f t="shared" si="942"/>
        <v>7.585595306286284E-6</v>
      </c>
      <c r="BF670" s="13">
        <f t="shared" si="943"/>
        <v>1.0890229831472239E-5</v>
      </c>
      <c r="BG670" s="13">
        <f t="shared" si="944"/>
        <v>1.0423010191786779E-5</v>
      </c>
      <c r="BH670" s="13">
        <f t="shared" si="945"/>
        <v>7.4818766320336893E-6</v>
      </c>
      <c r="BI670" s="13">
        <f t="shared" si="946"/>
        <v>4.2965306111727444E-6</v>
      </c>
      <c r="BJ670" s="14">
        <f t="shared" si="947"/>
        <v>0.80243123964472973</v>
      </c>
      <c r="BK670" s="14">
        <f t="shared" si="948"/>
        <v>0.12981827335061263</v>
      </c>
      <c r="BL670" s="14">
        <f t="shared" si="949"/>
        <v>5.3846514224179923E-2</v>
      </c>
      <c r="BM670" s="14">
        <f t="shared" si="950"/>
        <v>0.6521451401227103</v>
      </c>
      <c r="BN670" s="14">
        <f t="shared" si="951"/>
        <v>0.32041872945224831</v>
      </c>
    </row>
    <row r="671" spans="1:66" x14ac:dyDescent="0.25">
      <c r="A671" t="s">
        <v>145</v>
      </c>
      <c r="B671" t="s">
        <v>433</v>
      </c>
      <c r="C671" t="s">
        <v>357</v>
      </c>
      <c r="D671" s="11">
        <v>44334</v>
      </c>
      <c r="E671" s="10">
        <f>VLOOKUP(A671,home!$A$2:$E$405,3,FALSE)</f>
        <v>1.4406000000000001</v>
      </c>
      <c r="F671" s="10">
        <f>VLOOKUP(B671,home!$B$2:$E$405,3,FALSE)</f>
        <v>0.82640000000000002</v>
      </c>
      <c r="G671" s="10">
        <f>VLOOKUP(C671,away!$B$2:$E$405,4,FALSE)</f>
        <v>0.66259999999999997</v>
      </c>
      <c r="H671" s="10">
        <f>VLOOKUP(A671,away!$A$2:$E$405,3,FALSE)</f>
        <v>1.2678</v>
      </c>
      <c r="I671" s="10">
        <f>VLOOKUP(C671,away!$B$2:$E$405,3,FALSE)</f>
        <v>0.96799999999999997</v>
      </c>
      <c r="J671" s="10">
        <f>VLOOKUP(B671,home!$B$2:$E$405,4,FALSE)</f>
        <v>1.3522000000000001</v>
      </c>
      <c r="K671" s="12">
        <f t="shared" si="896"/>
        <v>0.78883314518400005</v>
      </c>
      <c r="L671" s="12">
        <f t="shared" si="897"/>
        <v>1.6594609468800001</v>
      </c>
      <c r="M671" s="13">
        <f t="shared" si="898"/>
        <v>8.6440921047262809E-2</v>
      </c>
      <c r="N671" s="13">
        <f t="shared" si="899"/>
        <v>6.8187463622314134E-2</v>
      </c>
      <c r="O671" s="13">
        <f t="shared" si="900"/>
        <v>0.14344533269027004</v>
      </c>
      <c r="P671" s="13">
        <f t="shared" si="901"/>
        <v>0.11315443294803097</v>
      </c>
      <c r="Q671" s="13">
        <f t="shared" si="902"/>
        <v>2.6894265695654826E-2</v>
      </c>
      <c r="R671" s="13">
        <f t="shared" si="903"/>
        <v>0.1190209638058561</v>
      </c>
      <c r="S671" s="13">
        <f t="shared" si="904"/>
        <v>3.7030857436114409E-2</v>
      </c>
      <c r="T671" s="13">
        <f t="shared" si="905"/>
        <v>4.4629983616953653E-2</v>
      </c>
      <c r="U671" s="13">
        <f t="shared" si="906"/>
        <v>9.3887681221804492E-2</v>
      </c>
      <c r="V671" s="13">
        <f t="shared" si="907"/>
        <v>5.3860880086229954E-3</v>
      </c>
      <c r="W671" s="13">
        <f t="shared" si="908"/>
        <v>7.0716960653725187E-3</v>
      </c>
      <c r="X671" s="13">
        <f t="shared" si="909"/>
        <v>1.173520344869065E-2</v>
      </c>
      <c r="Y671" s="13">
        <f t="shared" si="910"/>
        <v>9.7370559133968162E-3</v>
      </c>
      <c r="Z671" s="13">
        <f t="shared" si="911"/>
        <v>6.5836880431945397E-2</v>
      </c>
      <c r="AA671" s="13">
        <f t="shared" si="912"/>
        <v>5.193431346023443E-2</v>
      </c>
      <c r="AB671" s="13">
        <f t="shared" si="913"/>
        <v>2.0483753914904236E-2</v>
      </c>
      <c r="AC671" s="13">
        <f t="shared" si="914"/>
        <v>4.4066204917770794E-4</v>
      </c>
      <c r="AD671" s="13">
        <f t="shared" si="915"/>
        <v>1.3945970622582804E-3</v>
      </c>
      <c r="AE671" s="13">
        <f t="shared" si="916"/>
        <v>2.3142793614511921E-3</v>
      </c>
      <c r="AF671" s="13">
        <f t="shared" si="917"/>
        <v>1.920228110249319E-3</v>
      </c>
      <c r="AG671" s="13">
        <f t="shared" si="918"/>
        <v>1.062181186019976E-3</v>
      </c>
      <c r="AH671" s="13">
        <f t="shared" si="919"/>
        <v>2.7313432985305378E-2</v>
      </c>
      <c r="AI671" s="13">
        <f t="shared" si="920"/>
        <v>2.1545741247570849E-2</v>
      </c>
      <c r="AJ671" s="13">
        <f t="shared" si="921"/>
        <v>8.4979974168209772E-3</v>
      </c>
      <c r="AK671" s="13">
        <f t="shared" si="922"/>
        <v>2.2345006766921333E-3</v>
      </c>
      <c r="AL671" s="13">
        <f t="shared" si="923"/>
        <v>2.3073731141368864E-5</v>
      </c>
      <c r="AM671" s="13">
        <f t="shared" si="924"/>
        <v>2.2002087737711329E-4</v>
      </c>
      <c r="AN671" s="13">
        <f t="shared" si="925"/>
        <v>3.6511605350559277E-4</v>
      </c>
      <c r="AO671" s="13">
        <f t="shared" si="926"/>
        <v>3.0294791593573993E-4</v>
      </c>
      <c r="AP671" s="13">
        <f t="shared" si="927"/>
        <v>1.6757674514468189E-4</v>
      </c>
      <c r="AQ671" s="13">
        <f t="shared" si="928"/>
        <v>6.9521766043215597E-5</v>
      </c>
      <c r="AR671" s="13">
        <f t="shared" si="929"/>
        <v>9.0651150728676515E-3</v>
      </c>
      <c r="AS671" s="13">
        <f t="shared" si="930"/>
        <v>7.1508632343850751E-3</v>
      </c>
      <c r="AT671" s="13">
        <f t="shared" si="931"/>
        <v>2.8204189679803047E-3</v>
      </c>
      <c r="AU671" s="13">
        <f t="shared" si="932"/>
        <v>7.416133217495052E-4</v>
      </c>
      <c r="AV671" s="13">
        <f t="shared" si="933"/>
        <v>1.4625229227650398E-4</v>
      </c>
      <c r="AW671" s="13">
        <f t="shared" si="934"/>
        <v>8.3901072793899382E-7</v>
      </c>
      <c r="AX671" s="13">
        <f t="shared" si="935"/>
        <v>2.892662678458857E-5</v>
      </c>
      <c r="AY671" s="13">
        <f t="shared" si="936"/>
        <v>4.8002607473997719E-5</v>
      </c>
      <c r="AZ671" s="13">
        <f t="shared" si="937"/>
        <v>3.9829226225754615E-5</v>
      </c>
      <c r="BA671" s="13">
        <f t="shared" si="938"/>
        <v>2.2031681822029496E-5</v>
      </c>
      <c r="BB671" s="13">
        <f t="shared" si="939"/>
        <v>9.1401788944359916E-6</v>
      </c>
      <c r="BC671" s="13">
        <f t="shared" si="940"/>
        <v>3.033553984562667E-6</v>
      </c>
      <c r="BD671" s="13">
        <f t="shared" si="941"/>
        <v>2.5072007403995201E-3</v>
      </c>
      <c r="BE671" s="13">
        <f t="shared" si="942"/>
        <v>1.9777630456570073E-3</v>
      </c>
      <c r="BF671" s="13">
        <f t="shared" si="943"/>
        <v>7.8006252186715191E-4</v>
      </c>
      <c r="BG671" s="13">
        <f t="shared" si="944"/>
        <v>2.051130575215428E-4</v>
      </c>
      <c r="BH671" s="13">
        <f t="shared" si="945"/>
        <v>4.0449994570756324E-5</v>
      </c>
      <c r="BI671" s="13">
        <f t="shared" si="946"/>
        <v>6.3816592879850896E-6</v>
      </c>
      <c r="BJ671" s="14">
        <f t="shared" si="947"/>
        <v>0.17622310131555308</v>
      </c>
      <c r="BK671" s="14">
        <f t="shared" si="948"/>
        <v>0.24252403782782425</v>
      </c>
      <c r="BL671" s="14">
        <f t="shared" si="949"/>
        <v>0.51380495132802184</v>
      </c>
      <c r="BM671" s="14">
        <f t="shared" si="950"/>
        <v>0.44119842749720933</v>
      </c>
      <c r="BN671" s="14">
        <f t="shared" si="951"/>
        <v>0.55714337980938888</v>
      </c>
    </row>
    <row r="672" spans="1:66" x14ac:dyDescent="0.25">
      <c r="A672" t="s">
        <v>145</v>
      </c>
      <c r="B672" t="s">
        <v>147</v>
      </c>
      <c r="C672" t="s">
        <v>146</v>
      </c>
      <c r="D672" s="11">
        <v>44334</v>
      </c>
      <c r="E672" s="10">
        <f>VLOOKUP(A672,home!$A$2:$E$405,3,FALSE)</f>
        <v>1.4406000000000001</v>
      </c>
      <c r="F672" s="10">
        <f>VLOOKUP(B672,home!$B$2:$E$405,3,FALSE)</f>
        <v>1.1238999999999999</v>
      </c>
      <c r="G672" s="10">
        <f>VLOOKUP(C672,away!$B$2:$E$405,4,FALSE)</f>
        <v>0.84030000000000005</v>
      </c>
      <c r="H672" s="10">
        <f>VLOOKUP(A672,away!$A$2:$E$405,3,FALSE)</f>
        <v>1.2678</v>
      </c>
      <c r="I672" s="10">
        <f>VLOOKUP(C672,away!$B$2:$E$405,3,FALSE)</f>
        <v>1.1624000000000001</v>
      </c>
      <c r="J672" s="10">
        <f>VLOOKUP(B672,home!$B$2:$E$405,4,FALSE)</f>
        <v>0.93899999999999995</v>
      </c>
      <c r="K672" s="12">
        <f t="shared" si="896"/>
        <v>1.3605216127020001</v>
      </c>
      <c r="L672" s="12">
        <f t="shared" si="897"/>
        <v>1.3837955860800002</v>
      </c>
      <c r="M672" s="13">
        <f t="shared" si="898"/>
        <v>6.4292184742892944E-2</v>
      </c>
      <c r="N672" s="13">
        <f t="shared" si="899"/>
        <v>8.7470906870535645E-2</v>
      </c>
      <c r="O672" s="13">
        <f t="shared" si="900"/>
        <v>8.8967241466655189E-2</v>
      </c>
      <c r="P672" s="13">
        <f t="shared" si="901"/>
        <v>0.12104185483786199</v>
      </c>
      <c r="Q672" s="13">
        <f t="shared" si="902"/>
        <v>5.9503029640003813E-2</v>
      </c>
      <c r="R672" s="13">
        <f t="shared" si="903"/>
        <v>6.1556238023635516E-2</v>
      </c>
      <c r="S672" s="13">
        <f t="shared" si="904"/>
        <v>5.6970884879633976E-2</v>
      </c>
      <c r="T672" s="13">
        <f t="shared" si="905"/>
        <v>8.2340029774224693E-2</v>
      </c>
      <c r="U672" s="13">
        <f t="shared" si="906"/>
        <v>8.3748592227784788E-2</v>
      </c>
      <c r="V672" s="13">
        <f t="shared" si="907"/>
        <v>1.1917573574735458E-2</v>
      </c>
      <c r="W672" s="13">
        <f t="shared" si="908"/>
        <v>2.698505261549097E-2</v>
      </c>
      <c r="X672" s="13">
        <f t="shared" si="909"/>
        <v>3.7341796699452964E-2</v>
      </c>
      <c r="Y672" s="13">
        <f t="shared" si="910"/>
        <v>2.5836706724499871E-2</v>
      </c>
      <c r="Z672" s="13">
        <f t="shared" si="911"/>
        <v>2.8393750157598898E-2</v>
      </c>
      <c r="AA672" s="13">
        <f t="shared" si="912"/>
        <v>3.8630310755074122E-2</v>
      </c>
      <c r="AB672" s="13">
        <f t="shared" si="913"/>
        <v>2.6278686343836438E-2</v>
      </c>
      <c r="AC672" s="13">
        <f t="shared" si="914"/>
        <v>1.4023139208340278E-3</v>
      </c>
      <c r="AD672" s="13">
        <f t="shared" si="915"/>
        <v>9.1784368258190294E-3</v>
      </c>
      <c r="AE672" s="13">
        <f t="shared" si="916"/>
        <v>1.27010803666825E-2</v>
      </c>
      <c r="AF672" s="13">
        <f t="shared" si="917"/>
        <v>8.7878494749312978E-3</v>
      </c>
      <c r="AG672" s="13">
        <f t="shared" si="918"/>
        <v>4.0535291048484591E-3</v>
      </c>
      <c r="AH672" s="13">
        <f t="shared" si="919"/>
        <v>9.8227865350859166E-3</v>
      </c>
      <c r="AI672" s="13">
        <f t="shared" si="920"/>
        <v>1.3364113377942584E-2</v>
      </c>
      <c r="AJ672" s="13">
        <f t="shared" si="921"/>
        <v>9.0910825426454098E-3</v>
      </c>
      <c r="AK672" s="13">
        <f t="shared" si="922"/>
        <v>4.1228714273756446E-3</v>
      </c>
      <c r="AL672" s="13">
        <f t="shared" si="923"/>
        <v>1.0560454818668681E-4</v>
      </c>
      <c r="AM672" s="13">
        <f t="shared" si="924"/>
        <v>2.4974923344693429E-3</v>
      </c>
      <c r="AN672" s="13">
        <f t="shared" si="925"/>
        <v>3.4560188687073122E-3</v>
      </c>
      <c r="AO672" s="13">
        <f t="shared" si="926"/>
        <v>2.3912118279631875E-3</v>
      </c>
      <c r="AP672" s="13">
        <f t="shared" si="927"/>
        <v>1.1029827909725823E-3</v>
      </c>
      <c r="AQ672" s="13">
        <f t="shared" si="928"/>
        <v>3.8157567941751475E-4</v>
      </c>
      <c r="AR672" s="13">
        <f t="shared" si="929"/>
        <v>2.7185457300515897E-3</v>
      </c>
      <c r="AS672" s="13">
        <f t="shared" si="930"/>
        <v>3.6986402208539254E-3</v>
      </c>
      <c r="AT672" s="13">
        <f t="shared" si="931"/>
        <v>2.5160399790403326E-3</v>
      </c>
      <c r="AU672" s="13">
        <f t="shared" si="932"/>
        <v>1.1410422566355532E-3</v>
      </c>
      <c r="AV672" s="13">
        <f t="shared" si="933"/>
        <v>3.8810316278973329E-4</v>
      </c>
      <c r="AW672" s="13">
        <f t="shared" si="934"/>
        <v>5.5227770092590132E-6</v>
      </c>
      <c r="AX672" s="13">
        <f t="shared" si="935"/>
        <v>5.6631538310051948E-4</v>
      </c>
      <c r="AY672" s="13">
        <f t="shared" si="936"/>
        <v>7.836647274637031E-4</v>
      </c>
      <c r="AZ672" s="13">
        <f t="shared" si="937"/>
        <v>5.4221589541542949E-4</v>
      </c>
      <c r="BA672" s="13">
        <f t="shared" si="938"/>
        <v>2.5010532092609541E-4</v>
      </c>
      <c r="BB672" s="13">
        <f t="shared" si="939"/>
        <v>8.6523659788163176E-5</v>
      </c>
      <c r="BC672" s="13">
        <f t="shared" si="940"/>
        <v>2.3946211701269559E-5</v>
      </c>
      <c r="BD672" s="13">
        <f t="shared" si="941"/>
        <v>6.2698526363367049E-4</v>
      </c>
      <c r="BE672" s="13">
        <f t="shared" si="942"/>
        <v>8.5302700201927018E-4</v>
      </c>
      <c r="BF672" s="13">
        <f t="shared" si="943"/>
        <v>5.8028083623280487E-4</v>
      </c>
      <c r="BG672" s="13">
        <f t="shared" si="944"/>
        <v>2.6316153971050701E-4</v>
      </c>
      <c r="BH672" s="13">
        <f t="shared" si="945"/>
        <v>8.9509240602020146E-5</v>
      </c>
      <c r="BI672" s="13">
        <f t="shared" si="946"/>
        <v>2.4355851275118325E-5</v>
      </c>
      <c r="BJ672" s="14">
        <f t="shared" si="947"/>
        <v>0.36628047079641446</v>
      </c>
      <c r="BK672" s="14">
        <f t="shared" si="948"/>
        <v>0.25651408123160879</v>
      </c>
      <c r="BL672" s="14">
        <f t="shared" si="949"/>
        <v>0.34848161378288017</v>
      </c>
      <c r="BM672" s="14">
        <f t="shared" si="950"/>
        <v>0.51606031843646283</v>
      </c>
      <c r="BN672" s="14">
        <f t="shared" si="951"/>
        <v>0.48283145558158513</v>
      </c>
    </row>
    <row r="673" spans="1:66" x14ac:dyDescent="0.25">
      <c r="A673" t="s">
        <v>24</v>
      </c>
      <c r="B673" t="s">
        <v>25</v>
      </c>
      <c r="C673" t="s">
        <v>182</v>
      </c>
      <c r="D673" s="11">
        <v>44334</v>
      </c>
      <c r="E673" s="10">
        <f>VLOOKUP(A673,home!$A$2:$E$405,3,FALSE)</f>
        <v>1.6263000000000001</v>
      </c>
      <c r="F673" s="10">
        <f>VLOOKUP(B673,home!$B$2:$E$405,3,FALSE)</f>
        <v>1.1651</v>
      </c>
      <c r="G673" s="10">
        <f>VLOOKUP(C673,away!$B$2:$E$405,4,FALSE)</f>
        <v>1.0680000000000001</v>
      </c>
      <c r="H673" s="10">
        <f>VLOOKUP(A673,away!$A$2:$E$405,3,FALSE)</f>
        <v>1.4262999999999999</v>
      </c>
      <c r="I673" s="10">
        <f>VLOOKUP(C673,away!$B$2:$E$405,3,FALSE)</f>
        <v>0.92249999999999999</v>
      </c>
      <c r="J673" s="10">
        <f>VLOOKUP(B673,home!$B$2:$E$405,4,FALSE)</f>
        <v>0.84870000000000001</v>
      </c>
      <c r="K673" s="12">
        <f t="shared" si="896"/>
        <v>2.0236486748400004</v>
      </c>
      <c r="L673" s="12">
        <f t="shared" si="897"/>
        <v>1.116686997225</v>
      </c>
      <c r="M673" s="13">
        <f t="shared" si="898"/>
        <v>4.3268271514002872E-2</v>
      </c>
      <c r="N673" s="13">
        <f t="shared" si="899"/>
        <v>8.755978031192925E-2</v>
      </c>
      <c r="O673" s="13">
        <f t="shared" si="900"/>
        <v>4.8317116192087874E-2</v>
      </c>
      <c r="P673" s="13">
        <f t="shared" si="901"/>
        <v>9.777686815420894E-2</v>
      </c>
      <c r="Q673" s="13">
        <f t="shared" si="902"/>
        <v>8.8595116698758622E-2</v>
      </c>
      <c r="R673" s="13">
        <f t="shared" si="903"/>
        <v>2.697754769755702E-2</v>
      </c>
      <c r="S673" s="13">
        <f t="shared" si="904"/>
        <v>5.5238605631331761E-2</v>
      </c>
      <c r="T673" s="13">
        <f t="shared" si="905"/>
        <v>9.8933014835135211E-2</v>
      </c>
      <c r="U673" s="13">
        <f t="shared" si="906"/>
        <v>5.4593078648594168E-2</v>
      </c>
      <c r="V673" s="13">
        <f t="shared" si="907"/>
        <v>1.3869690629718849E-2</v>
      </c>
      <c r="W673" s="13">
        <f t="shared" si="908"/>
        <v>5.9761796834912694E-2</v>
      </c>
      <c r="X673" s="13">
        <f t="shared" si="909"/>
        <v>6.6735221456349164E-2</v>
      </c>
      <c r="Y673" s="13">
        <f t="shared" si="910"/>
        <v>3.7261177028617969E-2</v>
      </c>
      <c r="Z673" s="13">
        <f t="shared" si="911"/>
        <v>1.0041825576959719E-2</v>
      </c>
      <c r="AA673" s="13">
        <f t="shared" si="912"/>
        <v>2.0321127021788957E-2</v>
      </c>
      <c r="AB673" s="13">
        <f t="shared" si="913"/>
        <v>2.0561410884449276E-2</v>
      </c>
      <c r="AC673" s="13">
        <f t="shared" si="914"/>
        <v>1.9589049674696422E-3</v>
      </c>
      <c r="AD673" s="13">
        <f t="shared" si="915"/>
        <v>3.0234220242757098E-2</v>
      </c>
      <c r="AE673" s="13">
        <f t="shared" si="916"/>
        <v>3.3762160616323734E-2</v>
      </c>
      <c r="AF673" s="13">
        <f t="shared" si="917"/>
        <v>1.8850882879235354E-2</v>
      </c>
      <c r="AG673" s="13">
        <f t="shared" si="918"/>
        <v>7.0168452658178285E-3</v>
      </c>
      <c r="AH673" s="13">
        <f t="shared" si="919"/>
        <v>2.8033940125480879E-3</v>
      </c>
      <c r="AI673" s="13">
        <f t="shared" si="920"/>
        <v>5.6730845785473291E-3</v>
      </c>
      <c r="AJ673" s="13">
        <f t="shared" si="921"/>
        <v>5.7401650448162733E-3</v>
      </c>
      <c r="AK673" s="13">
        <f t="shared" si="922"/>
        <v>3.8720257954351148E-3</v>
      </c>
      <c r="AL673" s="13">
        <f t="shared" si="923"/>
        <v>1.7706794011303881E-4</v>
      </c>
      <c r="AM673" s="13">
        <f t="shared" si="924"/>
        <v>1.2236687945815228E-2</v>
      </c>
      <c r="AN673" s="13">
        <f t="shared" si="925"/>
        <v>1.3664550318191759E-2</v>
      </c>
      <c r="AO673" s="13">
        <f t="shared" si="926"/>
        <v>7.6295128316257376E-3</v>
      </c>
      <c r="AP673" s="13">
        <f t="shared" si="927"/>
        <v>2.8399259247459171E-3</v>
      </c>
      <c r="AQ673" s="13">
        <f t="shared" si="928"/>
        <v>7.9282708831148732E-4</v>
      </c>
      <c r="AR673" s="13">
        <f t="shared" si="929"/>
        <v>6.2610272838217317E-4</v>
      </c>
      <c r="AS673" s="13">
        <f t="shared" si="930"/>
        <v>1.2670119566042936E-3</v>
      </c>
      <c r="AT673" s="13">
        <f t="shared" si="931"/>
        <v>1.2819935334943576E-3</v>
      </c>
      <c r="AU673" s="13">
        <f t="shared" si="932"/>
        <v>8.6476817173643554E-4</v>
      </c>
      <c r="AV673" s="13">
        <f t="shared" si="933"/>
        <v>4.3749674119456189E-4</v>
      </c>
      <c r="AW673" s="13">
        <f t="shared" si="934"/>
        <v>1.1114860348757794E-5</v>
      </c>
      <c r="AX673" s="13">
        <f t="shared" si="935"/>
        <v>4.1271262243299306E-3</v>
      </c>
      <c r="AY673" s="13">
        <f t="shared" si="936"/>
        <v>4.6087081906155411E-3</v>
      </c>
      <c r="AZ673" s="13">
        <f t="shared" si="937"/>
        <v>2.5732422552323659E-3</v>
      </c>
      <c r="BA673" s="13">
        <f t="shared" si="938"/>
        <v>9.5783538904263923E-4</v>
      </c>
      <c r="BB673" s="13">
        <f t="shared" si="939"/>
        <v>2.6740058110646611E-4</v>
      </c>
      <c r="BC673" s="13">
        <f t="shared" si="940"/>
        <v>5.9720550394399901E-5</v>
      </c>
      <c r="BD673" s="13">
        <f t="shared" si="941"/>
        <v>1.1652679595191155E-4</v>
      </c>
      <c r="BE673" s="13">
        <f t="shared" si="942"/>
        <v>2.3580929621143693E-4</v>
      </c>
      <c r="BF673" s="13">
        <f t="shared" si="943"/>
        <v>2.3859758489661379E-4</v>
      </c>
      <c r="BG673" s="13">
        <f t="shared" si="944"/>
        <v>1.6094589549868566E-4</v>
      </c>
      <c r="BH673" s="13">
        <f t="shared" si="945"/>
        <v>8.1424487036713109E-5</v>
      </c>
      <c r="BI673" s="13">
        <f t="shared" si="946"/>
        <v>3.2954911058274263E-5</v>
      </c>
      <c r="BJ673" s="14">
        <f t="shared" si="947"/>
        <v>0.57846775346924839</v>
      </c>
      <c r="BK673" s="14">
        <f t="shared" si="948"/>
        <v>0.21689811702746065</v>
      </c>
      <c r="BL673" s="14">
        <f t="shared" si="949"/>
        <v>0.19420258197788959</v>
      </c>
      <c r="BM673" s="14">
        <f t="shared" si="950"/>
        <v>0.60251798415274671</v>
      </c>
      <c r="BN673" s="14">
        <f t="shared" si="951"/>
        <v>0.39249470056854457</v>
      </c>
    </row>
    <row r="674" spans="1:66" x14ac:dyDescent="0.25">
      <c r="A674" t="s">
        <v>32</v>
      </c>
      <c r="B674" t="s">
        <v>211</v>
      </c>
      <c r="C674" t="s">
        <v>207</v>
      </c>
      <c r="D674" s="11">
        <v>44334</v>
      </c>
      <c r="E674" s="10">
        <f>VLOOKUP(A674,home!$A$2:$E$405,3,FALSE)</f>
        <v>1.268</v>
      </c>
      <c r="F674" s="10">
        <f>VLOOKUP(B674,home!$B$2:$E$405,3,FALSE)</f>
        <v>0.83499999999999996</v>
      </c>
      <c r="G674" s="10">
        <f>VLOOKUP(C674,away!$B$2:$E$405,4,FALSE)</f>
        <v>1.0206</v>
      </c>
      <c r="H674" s="10">
        <f>VLOOKUP(A674,away!$A$2:$E$405,3,FALSE)</f>
        <v>1.1471</v>
      </c>
      <c r="I674" s="10">
        <f>VLOOKUP(C674,away!$B$2:$E$405,3,FALSE)</f>
        <v>0.87180000000000002</v>
      </c>
      <c r="J674" s="10">
        <f>VLOOKUP(B674,home!$B$2:$E$405,4,FALSE)</f>
        <v>1.0769</v>
      </c>
      <c r="K674" s="12">
        <f t="shared" si="896"/>
        <v>1.080590868</v>
      </c>
      <c r="L674" s="12">
        <f t="shared" si="897"/>
        <v>1.0769449928820001</v>
      </c>
      <c r="M674" s="13">
        <f t="shared" si="898"/>
        <v>0.11560964859387018</v>
      </c>
      <c r="N674" s="13">
        <f t="shared" si="899"/>
        <v>0.12492673052322517</v>
      </c>
      <c r="O674" s="13">
        <f t="shared" si="900"/>
        <v>0.12450523218201605</v>
      </c>
      <c r="P674" s="13">
        <f t="shared" si="901"/>
        <v>0.13453921691410625</v>
      </c>
      <c r="Q674" s="13">
        <f t="shared" si="902"/>
        <v>6.7497342086246997E-2</v>
      </c>
      <c r="R674" s="13">
        <f t="shared" si="903"/>
        <v>6.7042643193016518E-2</v>
      </c>
      <c r="S674" s="13">
        <f t="shared" si="904"/>
        <v>3.914206363399645E-2</v>
      </c>
      <c r="T674" s="13">
        <f t="shared" si="905"/>
        <v>7.2690924592627187E-2</v>
      </c>
      <c r="U674" s="13">
        <f t="shared" si="906"/>
        <v>7.2445668000956018E-2</v>
      </c>
      <c r="V674" s="13">
        <f t="shared" si="907"/>
        <v>5.0612294175276795E-3</v>
      </c>
      <c r="W674" s="13">
        <f t="shared" si="908"/>
        <v>2.4312337157556863E-2</v>
      </c>
      <c r="X674" s="13">
        <f t="shared" si="909"/>
        <v>2.618304976708986E-2</v>
      </c>
      <c r="Y674" s="13">
        <f t="shared" si="910"/>
        <v>1.4098852172523822E-2</v>
      </c>
      <c r="Z674" s="13">
        <f t="shared" si="911"/>
        <v>2.4067079632097886E-2</v>
      </c>
      <c r="AA674" s="13">
        <f t="shared" si="912"/>
        <v>2.6006666469873777E-2</v>
      </c>
      <c r="AB674" s="13">
        <f t="shared" si="913"/>
        <v>1.40512831472337E-2</v>
      </c>
      <c r="AC674" s="13">
        <f t="shared" si="914"/>
        <v>3.6812122233028966E-4</v>
      </c>
      <c r="AD674" s="13">
        <f t="shared" si="915"/>
        <v>6.5679223780482536E-3</v>
      </c>
      <c r="AE674" s="13">
        <f t="shared" si="916"/>
        <v>7.0732911186767054E-3</v>
      </c>
      <c r="AF674" s="13">
        <f t="shared" si="917"/>
        <v>3.8087727267277997E-3</v>
      </c>
      <c r="AG674" s="13">
        <f t="shared" si="918"/>
        <v>1.367279572358342E-3</v>
      </c>
      <c r="AH674" s="13">
        <f t="shared" si="919"/>
        <v>6.4797302257700454E-3</v>
      </c>
      <c r="AI674" s="13">
        <f t="shared" si="920"/>
        <v>7.0019373090706898E-3</v>
      </c>
      <c r="AJ674" s="13">
        <f t="shared" si="921"/>
        <v>3.7831147572451405E-3</v>
      </c>
      <c r="AK674" s="13">
        <f t="shared" si="922"/>
        <v>1.3626664197583789E-3</v>
      </c>
      <c r="AL674" s="13">
        <f t="shared" si="923"/>
        <v>1.7135850366872168E-5</v>
      </c>
      <c r="AM674" s="13">
        <f t="shared" si="924"/>
        <v>1.4194473886903578E-3</v>
      </c>
      <c r="AN674" s="13">
        <f t="shared" si="925"/>
        <v>1.5286667579095109E-3</v>
      </c>
      <c r="AO674" s="13">
        <f t="shared" si="926"/>
        <v>8.2314500535790429E-4</v>
      </c>
      <c r="AP674" s="13">
        <f t="shared" si="927"/>
        <v>2.9549396397867404E-4</v>
      </c>
      <c r="AQ674" s="13">
        <f t="shared" si="928"/>
        <v>7.9557686233421769E-5</v>
      </c>
      <c r="AR674" s="13">
        <f t="shared" si="929"/>
        <v>1.3956626043738411E-3</v>
      </c>
      <c r="AS674" s="13">
        <f t="shared" si="930"/>
        <v>1.5081402650954695E-3</v>
      </c>
      <c r="AT674" s="13">
        <f t="shared" si="931"/>
        <v>8.1484129906263182E-4</v>
      </c>
      <c r="AU674" s="13">
        <f t="shared" si="932"/>
        <v>2.935033555454457E-4</v>
      </c>
      <c r="AV674" s="13">
        <f t="shared" si="933"/>
        <v>7.9289261432441429E-5</v>
      </c>
      <c r="AW674" s="13">
        <f t="shared" si="934"/>
        <v>5.5393393908745423E-7</v>
      </c>
      <c r="AX674" s="13">
        <f t="shared" si="935"/>
        <v>2.5564031430420773E-4</v>
      </c>
      <c r="AY674" s="13">
        <f t="shared" si="936"/>
        <v>2.7531055646869726E-4</v>
      </c>
      <c r="AZ674" s="13">
        <f t="shared" si="937"/>
        <v>1.4824716263826031E-4</v>
      </c>
      <c r="BA674" s="13">
        <f t="shared" si="938"/>
        <v>5.3218013170745992E-5</v>
      </c>
      <c r="BB674" s="13">
        <f t="shared" si="939"/>
        <v>1.4328218203840805E-5</v>
      </c>
      <c r="BC674" s="13">
        <f t="shared" si="940"/>
        <v>3.0861405703094173E-6</v>
      </c>
      <c r="BD674" s="13">
        <f t="shared" si="941"/>
        <v>2.5050864225550988E-4</v>
      </c>
      <c r="BE674" s="13">
        <f t="shared" si="942"/>
        <v>2.7069735117638292E-4</v>
      </c>
      <c r="BF674" s="13">
        <f t="shared" si="943"/>
        <v>1.4625654283649422E-4</v>
      </c>
      <c r="BG674" s="13">
        <f t="shared" si="944"/>
        <v>5.2681161524788837E-5</v>
      </c>
      <c r="BH674" s="13">
        <f t="shared" si="945"/>
        <v>1.4231695514829938E-5</v>
      </c>
      <c r="BI674" s="13">
        <f t="shared" si="946"/>
        <v>3.0757280418963591E-6</v>
      </c>
      <c r="BJ674" s="14">
        <f t="shared" si="947"/>
        <v>0.35342264330260698</v>
      </c>
      <c r="BK674" s="14">
        <f t="shared" si="948"/>
        <v>0.29501272618866642</v>
      </c>
      <c r="BL674" s="14">
        <f t="shared" si="949"/>
        <v>0.32750782961180008</v>
      </c>
      <c r="BM674" s="14">
        <f t="shared" si="950"/>
        <v>0.3656147086201606</v>
      </c>
      <c r="BN674" s="14">
        <f t="shared" si="951"/>
        <v>0.63412081349248117</v>
      </c>
    </row>
    <row r="675" spans="1:66" x14ac:dyDescent="0.25">
      <c r="A675" t="s">
        <v>32</v>
      </c>
      <c r="B675" t="s">
        <v>35</v>
      </c>
      <c r="C675" t="s">
        <v>331</v>
      </c>
      <c r="D675" s="11">
        <v>44335</v>
      </c>
      <c r="E675" s="10">
        <f>VLOOKUP(A675,home!$A$2:$E$405,3,FALSE)</f>
        <v>1.268</v>
      </c>
      <c r="F675" s="10">
        <f>VLOOKUP(B675,home!$B$2:$E$405,3,FALSE)</f>
        <v>1.8555999999999999</v>
      </c>
      <c r="G675" s="10">
        <f>VLOOKUP(C675,away!$B$2:$E$405,4,FALSE)</f>
        <v>0.78859999999999997</v>
      </c>
      <c r="H675" s="10">
        <f>VLOOKUP(A675,away!$A$2:$E$405,3,FALSE)</f>
        <v>1.1471</v>
      </c>
      <c r="I675" s="10">
        <f>VLOOKUP(C675,away!$B$2:$E$405,3,FALSE)</f>
        <v>0.51280000000000003</v>
      </c>
      <c r="J675" s="10">
        <f>VLOOKUP(B675,home!$B$2:$E$405,4,FALSE)</f>
        <v>0.76919999999999999</v>
      </c>
      <c r="K675" s="12">
        <f t="shared" si="896"/>
        <v>1.8554975708799999</v>
      </c>
      <c r="L675" s="12">
        <f t="shared" si="897"/>
        <v>0.45246873129600007</v>
      </c>
      <c r="M675" s="13">
        <f t="shared" si="898"/>
        <v>9.9463324358809474E-2</v>
      </c>
      <c r="N675" s="13">
        <f t="shared" si="899"/>
        <v>0.18455395673942046</v>
      </c>
      <c r="O675" s="13">
        <f t="shared" si="900"/>
        <v>4.5004044183113066E-2</v>
      </c>
      <c r="P675" s="13">
        <f t="shared" si="901"/>
        <v>8.350489466154247E-2</v>
      </c>
      <c r="Q675" s="13">
        <f t="shared" si="902"/>
        <v>0.17121970921314369</v>
      </c>
      <c r="R675" s="13">
        <f t="shared" si="903"/>
        <v>1.0181461387361149E-2</v>
      </c>
      <c r="S675" s="13">
        <f t="shared" si="904"/>
        <v>1.7526730273161487E-2</v>
      </c>
      <c r="T675" s="13">
        <f t="shared" si="905"/>
        <v>7.7471564600541179E-2</v>
      </c>
      <c r="U675" s="13">
        <f t="shared" si="906"/>
        <v>1.8891676872257124E-2</v>
      </c>
      <c r="V675" s="13">
        <f t="shared" si="907"/>
        <v>1.6349608423858867E-3</v>
      </c>
      <c r="W675" s="13">
        <f t="shared" si="908"/>
        <v>0.10589925151058936</v>
      </c>
      <c r="X675" s="13">
        <f t="shared" si="909"/>
        <v>4.7916099976192388E-2</v>
      </c>
      <c r="Y675" s="13">
        <f t="shared" si="910"/>
        <v>1.0840268482440034E-2</v>
      </c>
      <c r="Z675" s="13">
        <f t="shared" si="911"/>
        <v>1.535597638892838E-3</v>
      </c>
      <c r="AA675" s="13">
        <f t="shared" si="912"/>
        <v>2.8492976888147238E-3</v>
      </c>
      <c r="AB675" s="13">
        <f t="shared" si="913"/>
        <v>2.6434324701548597E-3</v>
      </c>
      <c r="AC675" s="13">
        <f t="shared" si="914"/>
        <v>8.5789934254223396E-5</v>
      </c>
      <c r="AD675" s="13">
        <f t="shared" si="915"/>
        <v>4.9123950983977184E-2</v>
      </c>
      <c r="AE675" s="13">
        <f t="shared" si="916"/>
        <v>2.2227051777967053E-2</v>
      </c>
      <c r="AF675" s="13">
        <f t="shared" si="917"/>
        <v>5.0285229592136275E-3</v>
      </c>
      <c r="AG675" s="13">
        <f t="shared" si="918"/>
        <v>7.5841646788273292E-4</v>
      </c>
      <c r="AH675" s="13">
        <f t="shared" si="919"/>
        <v>1.7370247886274384E-4</v>
      </c>
      <c r="AI675" s="13">
        <f t="shared" si="920"/>
        <v>3.2230452758565565E-4</v>
      </c>
      <c r="AJ675" s="13">
        <f t="shared" si="921"/>
        <v>2.9901763400940509E-4</v>
      </c>
      <c r="AK675" s="13">
        <f t="shared" si="922"/>
        <v>1.8494216451824536E-4</v>
      </c>
      <c r="AL675" s="13">
        <f t="shared" si="923"/>
        <v>2.8810134666628287E-6</v>
      </c>
      <c r="AM675" s="13">
        <f t="shared" si="924"/>
        <v>1.8229874344559558E-2</v>
      </c>
      <c r="AN675" s="13">
        <f t="shared" si="925"/>
        <v>8.2484481163683648E-3</v>
      </c>
      <c r="AO675" s="13">
        <f t="shared" si="926"/>
        <v>1.8660824271870377E-3</v>
      </c>
      <c r="AP675" s="13">
        <f t="shared" si="927"/>
        <v>2.8144798277435993E-4</v>
      </c>
      <c r="AQ675" s="13">
        <f t="shared" si="928"/>
        <v>3.1836602922933264E-5</v>
      </c>
      <c r="AR675" s="13">
        <f t="shared" si="929"/>
        <v>1.5718988046799197E-5</v>
      </c>
      <c r="AS675" s="13">
        <f t="shared" si="930"/>
        <v>2.9166544137527657E-5</v>
      </c>
      <c r="AT675" s="13">
        <f t="shared" si="931"/>
        <v>2.7059225899073444E-5</v>
      </c>
      <c r="AU675" s="13">
        <f t="shared" si="932"/>
        <v>1.6736109308541321E-5</v>
      </c>
      <c r="AV675" s="13">
        <f t="shared" si="933"/>
        <v>7.7634525419951443E-6</v>
      </c>
      <c r="AW675" s="13">
        <f t="shared" si="934"/>
        <v>6.7188005563037674E-8</v>
      </c>
      <c r="AX675" s="13">
        <f t="shared" si="935"/>
        <v>5.6375812606296481E-3</v>
      </c>
      <c r="AY675" s="13">
        <f t="shared" si="936"/>
        <v>2.5508292405752018E-3</v>
      </c>
      <c r="AZ675" s="13">
        <f t="shared" si="937"/>
        <v>5.7708523511790038E-4</v>
      </c>
      <c r="BA675" s="13">
        <f t="shared" si="938"/>
        <v>8.7037674727816805E-5</v>
      </c>
      <c r="BB675" s="13">
        <f t="shared" si="939"/>
        <v>9.8454565647622962E-6</v>
      </c>
      <c r="BC675" s="13">
        <f t="shared" si="940"/>
        <v>8.9095224817757423E-7</v>
      </c>
      <c r="BD675" s="13">
        <f t="shared" si="941"/>
        <v>1.1853917631320372E-6</v>
      </c>
      <c r="BE675" s="13">
        <f t="shared" si="942"/>
        <v>2.1994915370326548E-6</v>
      </c>
      <c r="BF675" s="13">
        <f t="shared" si="943"/>
        <v>2.0405756020676049E-6</v>
      </c>
      <c r="BG675" s="13">
        <f t="shared" si="944"/>
        <v>1.2620943576111448E-6</v>
      </c>
      <c r="BH675" s="13">
        <f t="shared" si="945"/>
        <v>5.8545325369220833E-7</v>
      </c>
      <c r="BI675" s="13">
        <f t="shared" si="946"/>
        <v>2.1726141801793686E-7</v>
      </c>
      <c r="BJ675" s="14">
        <f t="shared" si="947"/>
        <v>0.71255975200504351</v>
      </c>
      <c r="BK675" s="14">
        <f t="shared" si="948"/>
        <v>0.20476941032419538</v>
      </c>
      <c r="BL675" s="14">
        <f t="shared" si="949"/>
        <v>8.0653813994542439E-2</v>
      </c>
      <c r="BM675" s="14">
        <f t="shared" si="950"/>
        <v>0.40304042136671431</v>
      </c>
      <c r="BN675" s="14">
        <f t="shared" si="951"/>
        <v>0.59392739054339039</v>
      </c>
    </row>
    <row r="676" spans="1:66" x14ac:dyDescent="0.25">
      <c r="A676" t="s">
        <v>32</v>
      </c>
      <c r="B676" t="s">
        <v>312</v>
      </c>
      <c r="C676" t="s">
        <v>212</v>
      </c>
      <c r="D676" s="11">
        <v>44335</v>
      </c>
      <c r="E676" s="10">
        <f>VLOOKUP(A676,home!$A$2:$E$405,3,FALSE)</f>
        <v>1.268</v>
      </c>
      <c r="F676" s="10">
        <f>VLOOKUP(B676,home!$B$2:$E$405,3,FALSE)</f>
        <v>0.60309999999999997</v>
      </c>
      <c r="G676" s="10">
        <f>VLOOKUP(C676,away!$B$2:$E$405,4,FALSE)</f>
        <v>1.2525999999999999</v>
      </c>
      <c r="H676" s="10">
        <f>VLOOKUP(A676,away!$A$2:$E$405,3,FALSE)</f>
        <v>1.1471</v>
      </c>
      <c r="I676" s="10">
        <f>VLOOKUP(C676,away!$B$2:$E$405,3,FALSE)</f>
        <v>1.1282000000000001</v>
      </c>
      <c r="J676" s="10">
        <f>VLOOKUP(B676,home!$B$2:$E$405,4,FALSE)</f>
        <v>1.0256000000000001</v>
      </c>
      <c r="K676" s="12">
        <f t="shared" si="896"/>
        <v>0.95790180007999992</v>
      </c>
      <c r="L676" s="12">
        <f t="shared" si="897"/>
        <v>1.3272886704320002</v>
      </c>
      <c r="M676" s="13">
        <f t="shared" si="898"/>
        <v>0.10175467899458021</v>
      </c>
      <c r="N676" s="13">
        <f t="shared" si="899"/>
        <v>9.7470990175470937E-2</v>
      </c>
      <c r="O676" s="13">
        <f t="shared" si="900"/>
        <v>0.13505783259295137</v>
      </c>
      <c r="P676" s="13">
        <f t="shared" si="901"/>
        <v>0.12937214095569138</v>
      </c>
      <c r="Q676" s="13">
        <f t="shared" si="902"/>
        <v>4.6683818472331801E-2</v>
      </c>
      <c r="R676" s="13">
        <f t="shared" si="903"/>
        <v>8.9630365526863071E-2</v>
      </c>
      <c r="S676" s="13">
        <f t="shared" si="904"/>
        <v>4.1121329802314935E-2</v>
      </c>
      <c r="T676" s="13">
        <f t="shared" si="905"/>
        <v>6.1962903350830129E-2</v>
      </c>
      <c r="U676" s="13">
        <f t="shared" si="906"/>
        <v>8.5857088480010488E-2</v>
      </c>
      <c r="V676" s="13">
        <f t="shared" si="907"/>
        <v>5.8091289626253624E-3</v>
      </c>
      <c r="W676" s="13">
        <f t="shared" si="908"/>
        <v>1.490617124975153E-2</v>
      </c>
      <c r="X676" s="13">
        <f t="shared" si="909"/>
        <v>1.9784792219314416E-2</v>
      </c>
      <c r="Y676" s="13">
        <f t="shared" si="910"/>
        <v>1.313006527977361E-2</v>
      </c>
      <c r="Z676" s="13">
        <f t="shared" si="911"/>
        <v>3.9655122896828099E-2</v>
      </c>
      <c r="AA676" s="13">
        <f t="shared" si="912"/>
        <v>3.7985713605265252E-2</v>
      </c>
      <c r="AB676" s="13">
        <f t="shared" si="913"/>
        <v>1.8193291719903464E-2</v>
      </c>
      <c r="AC676" s="13">
        <f t="shared" si="914"/>
        <v>4.6161234206155467E-4</v>
      </c>
      <c r="AD676" s="13">
        <f t="shared" si="915"/>
        <v>3.5696620681094325E-3</v>
      </c>
      <c r="AE676" s="13">
        <f t="shared" si="916"/>
        <v>4.7379720202725137E-3</v>
      </c>
      <c r="AF676" s="13">
        <f t="shared" si="917"/>
        <v>3.1443282916657619E-3</v>
      </c>
      <c r="AG676" s="13">
        <f t="shared" si="918"/>
        <v>1.3911437725489242E-3</v>
      </c>
      <c r="AH676" s="13">
        <f t="shared" si="919"/>
        <v>1.3158448836387135E-2</v>
      </c>
      <c r="AI676" s="13">
        <f t="shared" si="920"/>
        <v>1.2604501826635814E-2</v>
      </c>
      <c r="AJ676" s="13">
        <f t="shared" si="921"/>
        <v>6.0369374944230468E-3</v>
      </c>
      <c r="AK676" s="13">
        <f t="shared" si="922"/>
        <v>1.9275977642927607E-3</v>
      </c>
      <c r="AL676" s="13">
        <f t="shared" si="923"/>
        <v>2.3475982657173003E-5</v>
      </c>
      <c r="AM676" s="13">
        <f t="shared" si="924"/>
        <v>6.8387714414386421E-4</v>
      </c>
      <c r="AN676" s="13">
        <f t="shared" si="925"/>
        <v>9.0770238538954301E-4</v>
      </c>
      <c r="AO676" s="13">
        <f t="shared" si="926"/>
        <v>6.0239154612582097E-4</v>
      </c>
      <c r="AP676" s="13">
        <f t="shared" si="927"/>
        <v>2.6651582477893931E-4</v>
      </c>
      <c r="AQ676" s="13">
        <f t="shared" si="928"/>
        <v>8.8435858679981587E-5</v>
      </c>
      <c r="AR676" s="13">
        <f t="shared" si="929"/>
        <v>3.4930120121991559E-3</v>
      </c>
      <c r="AS676" s="13">
        <f t="shared" si="930"/>
        <v>3.3459624941866335E-3</v>
      </c>
      <c r="AT676" s="13">
        <f t="shared" si="931"/>
        <v>1.6025517480907712E-3</v>
      </c>
      <c r="AU676" s="13">
        <f t="shared" si="932"/>
        <v>5.1169573473916691E-4</v>
      </c>
      <c r="AV676" s="13">
        <f t="shared" si="933"/>
        <v>1.2253856634997652E-4</v>
      </c>
      <c r="AW676" s="13">
        <f t="shared" si="934"/>
        <v>8.2910141425069483E-7</v>
      </c>
      <c r="AX676" s="13">
        <f t="shared" si="935"/>
        <v>1.091811912348295E-4</v>
      </c>
      <c r="AY676" s="13">
        <f t="shared" si="936"/>
        <v>1.4491495815025882E-4</v>
      </c>
      <c r="AZ676" s="13">
        <f t="shared" si="937"/>
        <v>9.6171991064483014E-5</v>
      </c>
      <c r="BA676" s="13">
        <f t="shared" si="938"/>
        <v>4.2549331384258625E-5</v>
      </c>
      <c r="BB676" s="13">
        <f t="shared" si="939"/>
        <v>1.4118811370195805E-5</v>
      </c>
      <c r="BC676" s="13">
        <f t="shared" si="940"/>
        <v>3.7479476743254793E-6</v>
      </c>
      <c r="BD676" s="13">
        <f t="shared" si="941"/>
        <v>7.7270587824580328E-4</v>
      </c>
      <c r="BE676" s="13">
        <f t="shared" si="942"/>
        <v>7.4017635170405222E-4</v>
      </c>
      <c r="BF676" s="13">
        <f t="shared" si="943"/>
        <v>3.5450812983697934E-4</v>
      </c>
      <c r="BG676" s="13">
        <f t="shared" si="944"/>
        <v>1.1319465857127897E-4</v>
      </c>
      <c r="BH676" s="13">
        <f t="shared" si="945"/>
        <v>2.7107341801217273E-5</v>
      </c>
      <c r="BI676" s="13">
        <f t="shared" si="946"/>
        <v>5.193234301353972E-6</v>
      </c>
      <c r="BJ676" s="14">
        <f t="shared" si="947"/>
        <v>0.2697414538900656</v>
      </c>
      <c r="BK676" s="14">
        <f t="shared" si="948"/>
        <v>0.2786872819980809</v>
      </c>
      <c r="BL676" s="14">
        <f t="shared" si="949"/>
        <v>0.41154042399675878</v>
      </c>
      <c r="BM676" s="14">
        <f t="shared" si="950"/>
        <v>0.39951037020710856</v>
      </c>
      <c r="BN676" s="14">
        <f t="shared" si="951"/>
        <v>0.59996982671788879</v>
      </c>
    </row>
    <row r="677" spans="1:66" x14ac:dyDescent="0.25">
      <c r="A677" t="s">
        <v>32</v>
      </c>
      <c r="B677" t="s">
        <v>209</v>
      </c>
      <c r="C677" t="s">
        <v>36</v>
      </c>
      <c r="D677" s="11">
        <v>44335</v>
      </c>
      <c r="E677" s="10">
        <f>VLOOKUP(A677,home!$A$2:$E$405,3,FALSE)</f>
        <v>1.268</v>
      </c>
      <c r="F677" s="10">
        <f>VLOOKUP(B677,home!$B$2:$E$405,3,FALSE)</f>
        <v>0.97419999999999995</v>
      </c>
      <c r="G677" s="10">
        <f>VLOOKUP(C677,away!$B$2:$E$405,4,FALSE)</f>
        <v>0.55669999999999997</v>
      </c>
      <c r="H677" s="10">
        <f>VLOOKUP(A677,away!$A$2:$E$405,3,FALSE)</f>
        <v>1.1471</v>
      </c>
      <c r="I677" s="10">
        <f>VLOOKUP(C677,away!$B$2:$E$405,3,FALSE)</f>
        <v>1.9486000000000001</v>
      </c>
      <c r="J677" s="10">
        <f>VLOOKUP(B677,home!$B$2:$E$405,4,FALSE)</f>
        <v>1.3846000000000001</v>
      </c>
      <c r="K677" s="12">
        <f t="shared" si="896"/>
        <v>0.68768349351999991</v>
      </c>
      <c r="L677" s="12">
        <f t="shared" si="897"/>
        <v>3.0949120024760002</v>
      </c>
      <c r="M677" s="13">
        <f t="shared" si="898"/>
        <v>2.2763532028081328E-2</v>
      </c>
      <c r="N677" s="13">
        <f t="shared" si="899"/>
        <v>1.5654105229925375E-2</v>
      </c>
      <c r="O677" s="13">
        <f t="shared" si="900"/>
        <v>7.0451128492455758E-2</v>
      </c>
      <c r="P677" s="13">
        <f t="shared" si="901"/>
        <v>4.844807816411837E-2</v>
      </c>
      <c r="Q677" s="13">
        <f t="shared" si="902"/>
        <v>5.3825348862223919E-3</v>
      </c>
      <c r="R677" s="13">
        <f t="shared" si="903"/>
        <v>0.10902002157964012</v>
      </c>
      <c r="S677" s="13">
        <f t="shared" si="904"/>
        <v>2.5778252194134169E-2</v>
      </c>
      <c r="T677" s="13">
        <f t="shared" si="905"/>
        <v>1.6658471823115473E-2</v>
      </c>
      <c r="U677" s="13">
        <f t="shared" si="906"/>
        <v>7.497126930351268E-2</v>
      </c>
      <c r="V677" s="13">
        <f t="shared" si="907"/>
        <v>6.0960407867143912E-3</v>
      </c>
      <c r="W677" s="13">
        <f t="shared" si="908"/>
        <v>1.2338267981835632E-3</v>
      </c>
      <c r="X677" s="13">
        <f t="shared" si="909"/>
        <v>3.8185853666748435E-3</v>
      </c>
      <c r="Y677" s="13">
        <f t="shared" si="910"/>
        <v>5.9090928419005956E-3</v>
      </c>
      <c r="Z677" s="13">
        <f t="shared" si="911"/>
        <v>0.11246912443234026</v>
      </c>
      <c r="AA677" s="13">
        <f t="shared" si="912"/>
        <v>7.7343160402767314E-2</v>
      </c>
      <c r="AB677" s="13">
        <f t="shared" si="913"/>
        <v>2.6593807372826374E-2</v>
      </c>
      <c r="AC677" s="13">
        <f t="shared" si="914"/>
        <v>8.1089530658636411E-4</v>
      </c>
      <c r="AD677" s="13">
        <f t="shared" si="915"/>
        <v>2.121205807433671E-4</v>
      </c>
      <c r="AE677" s="13">
        <f t="shared" si="916"/>
        <v>6.5649453131482642E-4</v>
      </c>
      <c r="AF677" s="13">
        <f t="shared" si="917"/>
        <v>1.0158964022630563E-3</v>
      </c>
      <c r="AG677" s="13">
        <f t="shared" si="918"/>
        <v>1.04803665621204E-3</v>
      </c>
      <c r="AH677" s="13">
        <f t="shared" si="919"/>
        <v>8.7020510778404156E-2</v>
      </c>
      <c r="AI677" s="13">
        <f t="shared" si="920"/>
        <v>5.9842568859987767E-2</v>
      </c>
      <c r="AJ677" s="13">
        <f t="shared" si="921"/>
        <v>2.0576373407423774E-2</v>
      </c>
      <c r="AK677" s="13">
        <f t="shared" si="922"/>
        <v>4.7166774495964016E-3</v>
      </c>
      <c r="AL677" s="13">
        <f t="shared" si="923"/>
        <v>6.9033784648092229E-5</v>
      </c>
      <c r="AM677" s="13">
        <f t="shared" si="924"/>
        <v>2.917436440261799E-5</v>
      </c>
      <c r="AN677" s="13">
        <f t="shared" si="925"/>
        <v>9.0292090554270986E-5</v>
      </c>
      <c r="AO677" s="13">
        <f t="shared" si="926"/>
        <v>1.3972303739253158E-4</v>
      </c>
      <c r="AP677" s="13">
        <f t="shared" si="927"/>
        <v>1.4414350181618299E-4</v>
      </c>
      <c r="AQ677" s="13">
        <f t="shared" si="928"/>
        <v>1.1152786346245647E-4</v>
      </c>
      <c r="AR677" s="13">
        <f t="shared" si="929"/>
        <v>5.3864164653935037E-2</v>
      </c>
      <c r="AS677" s="13">
        <f t="shared" si="930"/>
        <v>3.7041496924754537E-2</v>
      </c>
      <c r="AT677" s="13">
        <f t="shared" si="931"/>
        <v>1.2736413005212768E-2</v>
      </c>
      <c r="AU677" s="13">
        <f t="shared" si="932"/>
        <v>2.9195403301127587E-3</v>
      </c>
      <c r="AV677" s="13">
        <f t="shared" si="933"/>
        <v>5.0192992342111889E-4</v>
      </c>
      <c r="AW677" s="13">
        <f t="shared" si="934"/>
        <v>4.0812771527988651E-6</v>
      </c>
      <c r="AX677" s="13">
        <f t="shared" si="935"/>
        <v>3.3437881389363094E-6</v>
      </c>
      <c r="AY677" s="13">
        <f t="shared" si="936"/>
        <v>1.0348730044930873E-5</v>
      </c>
      <c r="AZ677" s="13">
        <f t="shared" si="937"/>
        <v>1.6014204413220277E-5</v>
      </c>
      <c r="BA677" s="13">
        <f t="shared" si="938"/>
        <v>1.6520851149526525E-5</v>
      </c>
      <c r="BB677" s="13">
        <f t="shared" si="939"/>
        <v>1.2782645128447266E-5</v>
      </c>
      <c r="BC677" s="13">
        <f t="shared" si="940"/>
        <v>7.9122323662845642E-6</v>
      </c>
      <c r="BD677" s="13">
        <f t="shared" si="941"/>
        <v>2.7784141615134525E-2</v>
      </c>
      <c r="BE677" s="13">
        <f t="shared" si="942"/>
        <v>1.9106695570350121E-2</v>
      </c>
      <c r="BF677" s="13">
        <f t="shared" si="943"/>
        <v>6.5696795797207394E-3</v>
      </c>
      <c r="BG677" s="13">
        <f t="shared" si="944"/>
        <v>1.5059534015631208E-3</v>
      </c>
      <c r="BH677" s="13">
        <f t="shared" si="945"/>
        <v>2.5890482406631352E-4</v>
      </c>
      <c r="BI677" s="13">
        <f t="shared" si="946"/>
        <v>3.5608914780620694E-5</v>
      </c>
      <c r="BJ677" s="14">
        <f t="shared" si="947"/>
        <v>5.2170948425424933E-2</v>
      </c>
      <c r="BK677" s="14">
        <f t="shared" si="948"/>
        <v>0.10397618099432764</v>
      </c>
      <c r="BL677" s="14">
        <f t="shared" si="949"/>
        <v>0.69286004638966614</v>
      </c>
      <c r="BM677" s="14">
        <f t="shared" si="950"/>
        <v>0.68975063240842338</v>
      </c>
      <c r="BN677" s="14">
        <f t="shared" si="951"/>
        <v>0.27171940038044334</v>
      </c>
    </row>
    <row r="678" spans="1:66" x14ac:dyDescent="0.25">
      <c r="A678" t="s">
        <v>32</v>
      </c>
      <c r="B678" t="s">
        <v>309</v>
      </c>
      <c r="C678" t="s">
        <v>311</v>
      </c>
      <c r="D678" s="11">
        <v>44335</v>
      </c>
      <c r="E678" s="10">
        <f>VLOOKUP(A678,home!$A$2:$E$405,3,FALSE)</f>
        <v>1.268</v>
      </c>
      <c r="F678" s="10">
        <f>VLOOKUP(B678,home!$B$2:$E$405,3,FALSE)</f>
        <v>1.1133999999999999</v>
      </c>
      <c r="G678" s="10">
        <f>VLOOKUP(C678,away!$B$2:$E$405,4,FALSE)</f>
        <v>1.1133999999999999</v>
      </c>
      <c r="H678" s="10">
        <f>VLOOKUP(A678,away!$A$2:$E$405,3,FALSE)</f>
        <v>1.1471</v>
      </c>
      <c r="I678" s="10">
        <f>VLOOKUP(C678,away!$B$2:$E$405,3,FALSE)</f>
        <v>1.0769</v>
      </c>
      <c r="J678" s="10">
        <f>VLOOKUP(B678,home!$B$2:$E$405,4,FALSE)</f>
        <v>1.1794</v>
      </c>
      <c r="K678" s="12">
        <f t="shared" si="896"/>
        <v>1.5718883220799997</v>
      </c>
      <c r="L678" s="12">
        <f t="shared" si="897"/>
        <v>1.4569269610060001</v>
      </c>
      <c r="M678" s="13">
        <f t="shared" si="898"/>
        <v>4.8372912399967993E-2</v>
      </c>
      <c r="N678" s="13">
        <f t="shared" si="899"/>
        <v>7.603681610650849E-2</v>
      </c>
      <c r="O678" s="13">
        <f t="shared" si="900"/>
        <v>7.0475800257894822E-2</v>
      </c>
      <c r="P678" s="13">
        <f t="shared" si="901"/>
        <v>0.11078008741462748</v>
      </c>
      <c r="Q678" s="13">
        <f t="shared" si="902"/>
        <v>5.9760691642982589E-2</v>
      </c>
      <c r="R678" s="13">
        <f t="shared" si="903"/>
        <v>5.1339046747100311E-2</v>
      </c>
      <c r="S678" s="13">
        <f t="shared" si="904"/>
        <v>6.3425102804026315E-2</v>
      </c>
      <c r="T678" s="13">
        <f t="shared" si="905"/>
        <v>8.7066962863027272E-2</v>
      </c>
      <c r="U678" s="13">
        <f t="shared" si="906"/>
        <v>8.0699248048486161E-2</v>
      </c>
      <c r="V678" s="13">
        <f t="shared" si="907"/>
        <v>1.6139056353632657E-2</v>
      </c>
      <c r="W678" s="13">
        <f t="shared" si="908"/>
        <v>3.1312377771009391E-2</v>
      </c>
      <c r="X678" s="13">
        <f t="shared" si="909"/>
        <v>4.5619847387788542E-2</v>
      </c>
      <c r="Y678" s="13">
        <f t="shared" si="910"/>
        <v>3.3232392808124143E-2</v>
      </c>
      <c r="Z678" s="13">
        <f t="shared" si="911"/>
        <v>2.4932413786065945E-2</v>
      </c>
      <c r="AA678" s="13">
        <f t="shared" si="912"/>
        <v>3.9190970071583446E-2</v>
      </c>
      <c r="AB678" s="13">
        <f t="shared" si="913"/>
        <v>3.0801914093254407E-2</v>
      </c>
      <c r="AC678" s="13">
        <f t="shared" si="914"/>
        <v>2.3100300159493389E-3</v>
      </c>
      <c r="AD678" s="13">
        <f t="shared" si="915"/>
        <v>1.2304890238701762E-2</v>
      </c>
      <c r="AE678" s="13">
        <f t="shared" si="916"/>
        <v>1.7927326340984151E-2</v>
      </c>
      <c r="AF678" s="13">
        <f t="shared" si="917"/>
        <v>1.3059402542466432E-2</v>
      </c>
      <c r="AG678" s="13">
        <f t="shared" si="918"/>
        <v>6.3421985529165514E-3</v>
      </c>
      <c r="AH678" s="13">
        <f t="shared" si="919"/>
        <v>9.0811764619692821E-3</v>
      </c>
      <c r="AI678" s="13">
        <f t="shared" si="920"/>
        <v>1.4274595231317282E-2</v>
      </c>
      <c r="AJ678" s="13">
        <f t="shared" si="921"/>
        <v>1.1219034773263248E-2</v>
      </c>
      <c r="AK678" s="13">
        <f t="shared" si="922"/>
        <v>5.8783565817006464E-3</v>
      </c>
      <c r="AL678" s="13">
        <f t="shared" si="923"/>
        <v>2.116104360071156E-4</v>
      </c>
      <c r="AM678" s="13">
        <f t="shared" si="924"/>
        <v>3.8683826541382935E-3</v>
      </c>
      <c r="AN678" s="13">
        <f t="shared" si="925"/>
        <v>5.6359509843020277E-3</v>
      </c>
      <c r="AO678" s="13">
        <f t="shared" si="926"/>
        <v>4.1055844699689654E-3</v>
      </c>
      <c r="AP678" s="13">
        <f t="shared" si="927"/>
        <v>1.9938455683284387E-3</v>
      </c>
      <c r="AQ678" s="13">
        <f t="shared" si="928"/>
        <v>7.2622184114500769E-4</v>
      </c>
      <c r="AR678" s="13">
        <f t="shared" si="929"/>
        <v>2.6461221650192247E-3</v>
      </c>
      <c r="AS678" s="13">
        <f t="shared" si="930"/>
        <v>4.1594085299907647E-3</v>
      </c>
      <c r="AT678" s="13">
        <f t="shared" si="931"/>
        <v>3.2690628475262116E-3</v>
      </c>
      <c r="AU678" s="13">
        <f t="shared" si="932"/>
        <v>1.712867238057348E-3</v>
      </c>
      <c r="AV678" s="13">
        <f t="shared" si="933"/>
        <v>6.7310900219394226E-4</v>
      </c>
      <c r="AW678" s="13">
        <f t="shared" si="934"/>
        <v>1.3461518392362874E-5</v>
      </c>
      <c r="AX678" s="13">
        <f t="shared" si="935"/>
        <v>1.0134442532294707E-3</v>
      </c>
      <c r="AY678" s="13">
        <f t="shared" si="936"/>
        <v>1.4765142560066078E-3</v>
      </c>
      <c r="AZ678" s="13">
        <f t="shared" si="937"/>
        <v>1.0755867139428715E-3</v>
      </c>
      <c r="BA678" s="13">
        <f t="shared" si="938"/>
        <v>5.2235042748107266E-4</v>
      </c>
      <c r="BB678" s="13">
        <f t="shared" si="939"/>
        <v>1.9025660522254591E-4</v>
      </c>
      <c r="BC678" s="13">
        <f t="shared" si="940"/>
        <v>5.5437995531640405E-5</v>
      </c>
      <c r="BD678" s="13">
        <f t="shared" si="941"/>
        <v>6.4253445405534752E-4</v>
      </c>
      <c r="BE678" s="13">
        <f t="shared" si="942"/>
        <v>1.0099924048636488E-3</v>
      </c>
      <c r="BF678" s="13">
        <f t="shared" si="943"/>
        <v>7.9379763329733249E-4</v>
      </c>
      <c r="BG678" s="13">
        <f t="shared" si="944"/>
        <v>4.1592040995827307E-4</v>
      </c>
      <c r="BH678" s="13">
        <f t="shared" si="945"/>
        <v>1.634451088320339E-4</v>
      </c>
      <c r="BI678" s="13">
        <f t="shared" si="946"/>
        <v>5.1383491574833708E-5</v>
      </c>
      <c r="BJ678" s="14">
        <f t="shared" si="947"/>
        <v>0.40332648202380622</v>
      </c>
      <c r="BK678" s="14">
        <f t="shared" si="948"/>
        <v>0.24271531368021751</v>
      </c>
      <c r="BL678" s="14">
        <f t="shared" si="949"/>
        <v>0.32849778555193854</v>
      </c>
      <c r="BM678" s="14">
        <f t="shared" si="950"/>
        <v>0.58124358773533236</v>
      </c>
      <c r="BN678" s="14">
        <f t="shared" si="951"/>
        <v>0.4167653545690817</v>
      </c>
    </row>
    <row r="679" spans="1:66" x14ac:dyDescent="0.25">
      <c r="A679" t="s">
        <v>32</v>
      </c>
      <c r="B679" t="s">
        <v>308</v>
      </c>
      <c r="C679" t="s">
        <v>34</v>
      </c>
      <c r="D679" s="11">
        <v>44335</v>
      </c>
      <c r="E679" s="10">
        <f>VLOOKUP(A679,home!$A$2:$E$405,3,FALSE)</f>
        <v>1.268</v>
      </c>
      <c r="F679" s="10">
        <f>VLOOKUP(B679,home!$B$2:$E$405,3,FALSE)</f>
        <v>0.88139999999999996</v>
      </c>
      <c r="G679" s="10">
        <f>VLOOKUP(C679,away!$B$2:$E$405,4,FALSE)</f>
        <v>1.0206</v>
      </c>
      <c r="H679" s="10">
        <f>VLOOKUP(A679,away!$A$2:$E$405,3,FALSE)</f>
        <v>1.1471</v>
      </c>
      <c r="I679" s="10">
        <f>VLOOKUP(C679,away!$B$2:$E$405,3,FALSE)</f>
        <v>0.66659999999999997</v>
      </c>
      <c r="J679" s="10">
        <f>VLOOKUP(B679,home!$B$2:$E$405,4,FALSE)</f>
        <v>1.5384</v>
      </c>
      <c r="K679" s="12">
        <f t="shared" si="896"/>
        <v>1.1406380731199999</v>
      </c>
      <c r="L679" s="12">
        <f t="shared" si="897"/>
        <v>1.1763481134239999</v>
      </c>
      <c r="M679" s="13">
        <f t="shared" si="898"/>
        <v>9.8570210620736051E-2</v>
      </c>
      <c r="N679" s="13">
        <f t="shared" si="899"/>
        <v>0.11243293510946892</v>
      </c>
      <c r="O679" s="13">
        <f t="shared" si="900"/>
        <v>0.1159528813035092</v>
      </c>
      <c r="P679" s="13">
        <f t="shared" si="901"/>
        <v>0.1322602711027468</v>
      </c>
      <c r="Q679" s="13">
        <f t="shared" si="902"/>
        <v>6.4122643229245324E-2</v>
      </c>
      <c r="R679" s="13">
        <f t="shared" si="903"/>
        <v>6.8200476583730019E-2</v>
      </c>
      <c r="S679" s="13">
        <f t="shared" si="904"/>
        <v>4.436629282318931E-2</v>
      </c>
      <c r="T679" s="13">
        <f t="shared" si="905"/>
        <v>7.5430550390482978E-2</v>
      </c>
      <c r="U679" s="13">
        <f t="shared" si="906"/>
        <v>7.7792060196331489E-2</v>
      </c>
      <c r="V679" s="13">
        <f t="shared" si="907"/>
        <v>6.6144594121922079E-3</v>
      </c>
      <c r="W679" s="13">
        <f t="shared" si="908"/>
        <v>2.4380242738789196E-2</v>
      </c>
      <c r="X679" s="13">
        <f t="shared" si="909"/>
        <v>2.8679652550593845E-2</v>
      </c>
      <c r="Y679" s="13">
        <f t="shared" si="910"/>
        <v>1.6868627585773441E-2</v>
      </c>
      <c r="Z679" s="13">
        <f t="shared" si="911"/>
        <v>2.6742500654629492E-2</v>
      </c>
      <c r="AA679" s="13">
        <f t="shared" si="912"/>
        <v>3.0503514417106917E-2</v>
      </c>
      <c r="AB679" s="13">
        <f t="shared" si="913"/>
        <v>1.7396734954058492E-2</v>
      </c>
      <c r="AC679" s="13">
        <f t="shared" si="914"/>
        <v>5.5469991234262178E-4</v>
      </c>
      <c r="AD679" s="13">
        <f t="shared" si="915"/>
        <v>6.9522582749425924E-3</v>
      </c>
      <c r="AE679" s="13">
        <f t="shared" si="916"/>
        <v>8.1782759057651127E-3</v>
      </c>
      <c r="AF679" s="13">
        <f t="shared" si="917"/>
        <v>4.8102497164038719E-3</v>
      </c>
      <c r="AG679" s="13">
        <f t="shared" si="918"/>
        <v>1.8861760596633414E-3</v>
      </c>
      <c r="AH679" s="13">
        <f t="shared" si="919"/>
        <v>7.8646225483283774E-3</v>
      </c>
      <c r="AI679" s="13">
        <f t="shared" si="920"/>
        <v>8.9706879093413832E-3</v>
      </c>
      <c r="AJ679" s="13">
        <f t="shared" si="921"/>
        <v>5.1161540857360193E-3</v>
      </c>
      <c r="AK679" s="13">
        <f t="shared" si="922"/>
        <v>1.9452267127129824E-3</v>
      </c>
      <c r="AL679" s="13">
        <f t="shared" si="923"/>
        <v>2.9771575134149622E-5</v>
      </c>
      <c r="AM679" s="13">
        <f t="shared" si="924"/>
        <v>1.586002096512618E-3</v>
      </c>
      <c r="AN679" s="13">
        <f t="shared" si="925"/>
        <v>1.8656905741191269E-3</v>
      </c>
      <c r="AO679" s="13">
        <f t="shared" si="926"/>
        <v>1.0973507935489873E-3</v>
      </c>
      <c r="AP679" s="13">
        <f t="shared" si="927"/>
        <v>4.3028884525189335E-4</v>
      </c>
      <c r="AQ679" s="13">
        <f t="shared" si="928"/>
        <v>1.2654236783486415E-4</v>
      </c>
      <c r="AR679" s="13">
        <f t="shared" si="929"/>
        <v>1.8503067795035851E-3</v>
      </c>
      <c r="AS679" s="13">
        <f t="shared" si="930"/>
        <v>2.1105303596538416E-3</v>
      </c>
      <c r="AT679" s="13">
        <f t="shared" si="931"/>
        <v>1.2036756413484097E-3</v>
      </c>
      <c r="AU679" s="13">
        <f t="shared" si="932"/>
        <v>4.576527547363766E-4</v>
      </c>
      <c r="AV679" s="13">
        <f t="shared" si="933"/>
        <v>1.3050403908014009E-4</v>
      </c>
      <c r="AW679" s="13">
        <f t="shared" si="934"/>
        <v>1.1096423818114011E-6</v>
      </c>
      <c r="AX679" s="13">
        <f t="shared" si="935"/>
        <v>3.0150906255507179E-4</v>
      </c>
      <c r="AY679" s="13">
        <f t="shared" si="936"/>
        <v>3.546796169168975E-4</v>
      </c>
      <c r="AZ679" s="13">
        <f t="shared" si="937"/>
        <v>2.0861334911506972E-4</v>
      </c>
      <c r="BA679" s="13">
        <f t="shared" si="938"/>
        <v>8.1800639888858151E-5</v>
      </c>
      <c r="BB679" s="13">
        <f t="shared" si="939"/>
        <v>2.4056507102533587E-5</v>
      </c>
      <c r="BC679" s="13">
        <f t="shared" si="940"/>
        <v>5.6597653491272811E-6</v>
      </c>
      <c r="BD679" s="13">
        <f t="shared" si="941"/>
        <v>3.6276748155411338E-4</v>
      </c>
      <c r="BE679" s="13">
        <f t="shared" si="942"/>
        <v>4.1378640115047896E-4</v>
      </c>
      <c r="BF679" s="13">
        <f t="shared" si="943"/>
        <v>2.3599026164577091E-4</v>
      </c>
      <c r="BG679" s="13">
        <f t="shared" si="944"/>
        <v>8.9726492439572234E-5</v>
      </c>
      <c r="BH679" s="13">
        <f t="shared" si="945"/>
        <v>2.5586363361022473E-5</v>
      </c>
      <c r="BI679" s="13">
        <f t="shared" si="946"/>
        <v>5.8369560404529644E-6</v>
      </c>
      <c r="BJ679" s="14">
        <f t="shared" si="947"/>
        <v>0.34982380517932365</v>
      </c>
      <c r="BK679" s="14">
        <f t="shared" si="948"/>
        <v>0.28275038506325806</v>
      </c>
      <c r="BL679" s="14">
        <f t="shared" si="949"/>
        <v>0.34062872224136859</v>
      </c>
      <c r="BM679" s="14">
        <f t="shared" si="950"/>
        <v>0.40805242521460838</v>
      </c>
      <c r="BN679" s="14">
        <f t="shared" si="951"/>
        <v>0.59153941794943643</v>
      </c>
    </row>
    <row r="680" spans="1:66" x14ac:dyDescent="0.25">
      <c r="A680" t="s">
        <v>32</v>
      </c>
      <c r="B680" t="s">
        <v>330</v>
      </c>
      <c r="C680" t="s">
        <v>208</v>
      </c>
      <c r="D680" s="11">
        <v>44335</v>
      </c>
      <c r="E680" s="10">
        <f>VLOOKUP(A680,home!$A$2:$E$405,3,FALSE)</f>
        <v>1.268</v>
      </c>
      <c r="F680" s="10">
        <f>VLOOKUP(B680,home!$B$2:$E$405,3,FALSE)</f>
        <v>0.92779999999999996</v>
      </c>
      <c r="G680" s="10">
        <f>VLOOKUP(C680,away!$B$2:$E$405,4,FALSE)</f>
        <v>0.83499999999999996</v>
      </c>
      <c r="H680" s="10">
        <f>VLOOKUP(A680,away!$A$2:$E$405,3,FALSE)</f>
        <v>1.1471</v>
      </c>
      <c r="I680" s="10">
        <f>VLOOKUP(C680,away!$B$2:$E$405,3,FALSE)</f>
        <v>1.3332999999999999</v>
      </c>
      <c r="J680" s="10">
        <f>VLOOKUP(B680,home!$B$2:$E$405,4,FALSE)</f>
        <v>0.87180000000000002</v>
      </c>
      <c r="K680" s="12">
        <f t="shared" si="896"/>
        <v>0.98233608399999994</v>
      </c>
      <c r="L680" s="12">
        <f t="shared" si="897"/>
        <v>1.3333557052739999</v>
      </c>
      <c r="M680" s="13">
        <f t="shared" si="898"/>
        <v>9.8697882243340959E-2</v>
      </c>
      <c r="N680" s="13">
        <f t="shared" si="899"/>
        <v>9.6954491142016694E-2</v>
      </c>
      <c r="O680" s="13">
        <f t="shared" si="900"/>
        <v>0.13159938438762009</v>
      </c>
      <c r="P680" s="13">
        <f t="shared" si="901"/>
        <v>0.12927482391614545</v>
      </c>
      <c r="Q680" s="13">
        <f t="shared" si="902"/>
        <v>4.7620947577330673E-2</v>
      </c>
      <c r="R680" s="13">
        <f t="shared" si="903"/>
        <v>8.7734394991889716E-2</v>
      </c>
      <c r="S680" s="13">
        <f t="shared" si="904"/>
        <v>4.2331151689118315E-2</v>
      </c>
      <c r="T680" s="13">
        <f t="shared" si="905"/>
        <v>6.3495662142787929E-2</v>
      </c>
      <c r="U680" s="13">
        <f t="shared" si="906"/>
        <v>8.6184662008442159E-2</v>
      </c>
      <c r="V680" s="13">
        <f t="shared" si="907"/>
        <v>6.1606097048614774E-3</v>
      </c>
      <c r="W680" s="13">
        <f t="shared" si="908"/>
        <v>1.5593258386494767E-2</v>
      </c>
      <c r="X680" s="13">
        <f t="shared" si="909"/>
        <v>2.0791360033444447E-2</v>
      </c>
      <c r="Y680" s="13">
        <f t="shared" si="910"/>
        <v>1.386113926049949E-2</v>
      </c>
      <c r="Z680" s="13">
        <f t="shared" si="911"/>
        <v>3.8993718703732944E-2</v>
      </c>
      <c r="AA680" s="13">
        <f t="shared" si="912"/>
        <v>3.8304936932022575E-2</v>
      </c>
      <c r="AB680" s="13">
        <f t="shared" si="913"/>
        <v>1.8814160871835014E-2</v>
      </c>
      <c r="AC680" s="13">
        <f t="shared" si="914"/>
        <v>5.0432422960232555E-4</v>
      </c>
      <c r="AD680" s="13">
        <f t="shared" si="915"/>
        <v>3.8294550950473565E-3</v>
      </c>
      <c r="AE680" s="13">
        <f t="shared" si="916"/>
        <v>5.1060257990719806E-3</v>
      </c>
      <c r="AF680" s="13">
        <f t="shared" si="917"/>
        <v>3.4040743152344306E-3</v>
      </c>
      <c r="AG680" s="13">
        <f t="shared" si="918"/>
        <v>1.5129473031315047E-3</v>
      </c>
      <c r="AH680" s="13">
        <f t="shared" si="919"/>
        <v>1.2998124325867944E-2</v>
      </c>
      <c r="AI680" s="13">
        <f t="shared" si="920"/>
        <v>1.2768526549618256E-2</v>
      </c>
      <c r="AJ680" s="13">
        <f t="shared" si="921"/>
        <v>6.2714921846010133E-3</v>
      </c>
      <c r="AK680" s="13">
        <f t="shared" si="922"/>
        <v>2.0535710244858549E-3</v>
      </c>
      <c r="AL680" s="13">
        <f t="shared" si="923"/>
        <v>2.6422624071200914E-5</v>
      </c>
      <c r="AM680" s="13">
        <f t="shared" si="924"/>
        <v>7.5236238438453377E-4</v>
      </c>
      <c r="AN680" s="13">
        <f t="shared" si="925"/>
        <v>1.0031666776526684E-3</v>
      </c>
      <c r="AO680" s="13">
        <f t="shared" si="926"/>
        <v>6.6878900649447459E-4</v>
      </c>
      <c r="AP680" s="13">
        <f t="shared" si="927"/>
        <v>2.9724454581131271E-4</v>
      </c>
      <c r="AQ680" s="13">
        <f t="shared" si="928"/>
        <v>9.9083177754773113E-5</v>
      </c>
      <c r="AR680" s="13">
        <f t="shared" si="929"/>
        <v>3.4662246455513562E-3</v>
      </c>
      <c r="AS680" s="13">
        <f t="shared" si="930"/>
        <v>3.4049975445752077E-3</v>
      </c>
      <c r="AT680" s="13">
        <f t="shared" si="931"/>
        <v>1.6724259769838122E-3</v>
      </c>
      <c r="AU680" s="13">
        <f t="shared" si="932"/>
        <v>5.4762812833671732E-4</v>
      </c>
      <c r="AV680" s="13">
        <f t="shared" si="933"/>
        <v>1.3448871776963509E-4</v>
      </c>
      <c r="AW680" s="13">
        <f t="shared" si="934"/>
        <v>9.6134565081293755E-7</v>
      </c>
      <c r="AX680" s="13">
        <f t="shared" si="935"/>
        <v>1.2317878640420089E-4</v>
      </c>
      <c r="AY680" s="13">
        <f t="shared" si="936"/>
        <v>1.6424113762076865E-4</v>
      </c>
      <c r="AZ680" s="13">
        <f t="shared" si="937"/>
        <v>1.0949592894367206E-4</v>
      </c>
      <c r="BA680" s="13">
        <f t="shared" si="938"/>
        <v>4.8665673853773896E-5</v>
      </c>
      <c r="BB680" s="13">
        <f t="shared" si="939"/>
        <v>1.6222163470983279E-5</v>
      </c>
      <c r="BC680" s="13">
        <f t="shared" si="940"/>
        <v>4.3259828431846044E-6</v>
      </c>
      <c r="BD680" s="13">
        <f t="shared" si="941"/>
        <v>7.7028506781787404E-4</v>
      </c>
      <c r="BE680" s="13">
        <f t="shared" si="942"/>
        <v>7.5667881708388481E-4</v>
      </c>
      <c r="BF680" s="13">
        <f t="shared" si="943"/>
        <v>3.716564530099678E-4</v>
      </c>
      <c r="BG680" s="13">
        <f t="shared" si="944"/>
        <v>1.2169718154771393E-4</v>
      </c>
      <c r="BH680" s="13">
        <f t="shared" si="945"/>
        <v>2.9886883188854585E-5</v>
      </c>
      <c r="BI680" s="13">
        <f t="shared" si="946"/>
        <v>5.8717927589409702E-6</v>
      </c>
      <c r="BJ680" s="14">
        <f t="shared" si="947"/>
        <v>0.27545613652029355</v>
      </c>
      <c r="BK680" s="14">
        <f t="shared" si="948"/>
        <v>0.27715945554476051</v>
      </c>
      <c r="BL680" s="14">
        <f t="shared" si="949"/>
        <v>0.4080110944850065</v>
      </c>
      <c r="BM680" s="14">
        <f t="shared" si="950"/>
        <v>0.40757520120347995</v>
      </c>
      <c r="BN680" s="14">
        <f t="shared" si="951"/>
        <v>0.59188192425834363</v>
      </c>
    </row>
    <row r="681" spans="1:66" x14ac:dyDescent="0.25">
      <c r="A681" t="s">
        <v>32</v>
      </c>
      <c r="B681" t="s">
        <v>310</v>
      </c>
      <c r="C681" t="s">
        <v>210</v>
      </c>
      <c r="D681" s="11">
        <v>44335</v>
      </c>
      <c r="E681" s="10">
        <f>VLOOKUP(A681,home!$A$2:$E$405,3,FALSE)</f>
        <v>1.268</v>
      </c>
      <c r="F681" s="10">
        <f>VLOOKUP(B681,home!$B$2:$E$405,3,FALSE)</f>
        <v>1.2061999999999999</v>
      </c>
      <c r="G681" s="10">
        <f>VLOOKUP(C681,away!$B$2:$E$405,4,FALSE)</f>
        <v>1.2988999999999999</v>
      </c>
      <c r="H681" s="10">
        <f>VLOOKUP(A681,away!$A$2:$E$405,3,FALSE)</f>
        <v>1.1471</v>
      </c>
      <c r="I681" s="10">
        <f>VLOOKUP(C681,away!$B$2:$E$405,3,FALSE)</f>
        <v>0.61539999999999995</v>
      </c>
      <c r="J681" s="10">
        <f>VLOOKUP(B681,home!$B$2:$E$405,4,FALSE)</f>
        <v>0.82050000000000001</v>
      </c>
      <c r="K681" s="12">
        <f t="shared" si="896"/>
        <v>1.9866176722399997</v>
      </c>
      <c r="L681" s="12">
        <f t="shared" si="897"/>
        <v>0.57921174146999999</v>
      </c>
      <c r="M681" s="13">
        <f t="shared" si="898"/>
        <v>7.6855410068266294E-2</v>
      </c>
      <c r="N681" s="13">
        <f t="shared" si="899"/>
        <v>0.15268231584886982</v>
      </c>
      <c r="O681" s="13">
        <f t="shared" si="900"/>
        <v>4.4515555907031483E-2</v>
      </c>
      <c r="P681" s="13">
        <f t="shared" si="901"/>
        <v>8.8435390054496452E-2</v>
      </c>
      <c r="Q681" s="13">
        <f t="shared" si="902"/>
        <v>0.1516606934519471</v>
      </c>
      <c r="R681" s="13">
        <f t="shared" si="903"/>
        <v>1.2891966329708428E-2</v>
      </c>
      <c r="S681" s="13">
        <f t="shared" si="904"/>
        <v>2.5440038011456011E-2</v>
      </c>
      <c r="T681" s="13">
        <f t="shared" si="905"/>
        <v>8.7843654366850085E-2</v>
      </c>
      <c r="U681" s="13">
        <f t="shared" si="906"/>
        <v>2.5611408140521808E-2</v>
      </c>
      <c r="V681" s="13">
        <f t="shared" si="907"/>
        <v>3.2525718424390253E-3</v>
      </c>
      <c r="W681" s="13">
        <f t="shared" si="908"/>
        <v>0.10043060459860378</v>
      </c>
      <c r="X681" s="13">
        <f t="shared" si="909"/>
        <v>5.8170585386442278E-2</v>
      </c>
      <c r="Y681" s="13">
        <f t="shared" si="910"/>
        <v>1.6846543032005286E-2</v>
      </c>
      <c r="Z681" s="13">
        <f t="shared" si="911"/>
        <v>2.4890594229343417E-3</v>
      </c>
      <c r="AA681" s="13">
        <f t="shared" si="912"/>
        <v>4.9448094368568576E-3</v>
      </c>
      <c r="AB681" s="13">
        <f t="shared" si="913"/>
        <v>4.911722906559478E-3</v>
      </c>
      <c r="AC681" s="13">
        <f t="shared" si="914"/>
        <v>2.3391526643250555E-4</v>
      </c>
      <c r="AD681" s="13">
        <f t="shared" si="915"/>
        <v>4.9879303482333562E-2</v>
      </c>
      <c r="AE681" s="13">
        <f t="shared" si="916"/>
        <v>2.8890678233313052E-2</v>
      </c>
      <c r="AF681" s="13">
        <f t="shared" si="917"/>
        <v>8.3669100258833406E-3</v>
      </c>
      <c r="AG681" s="13">
        <f t="shared" si="918"/>
        <v>1.6154041756048976E-3</v>
      </c>
      <c r="AH681" s="13">
        <f t="shared" si="919"/>
        <v>3.6042311074502818E-4</v>
      </c>
      <c r="AI681" s="13">
        <f t="shared" si="920"/>
        <v>7.1602292128978748E-4</v>
      </c>
      <c r="AJ681" s="13">
        <f t="shared" si="921"/>
        <v>7.1123189458160117E-4</v>
      </c>
      <c r="AK681" s="13">
        <f t="shared" si="922"/>
        <v>4.7098195027884849E-4</v>
      </c>
      <c r="AL681" s="13">
        <f t="shared" si="923"/>
        <v>1.0766392532827831E-5</v>
      </c>
      <c r="AM681" s="13">
        <f t="shared" si="924"/>
        <v>1.9818221155405182E-2</v>
      </c>
      <c r="AN681" s="13">
        <f t="shared" si="925"/>
        <v>1.1478946388259829E-2</v>
      </c>
      <c r="AO681" s="13">
        <f t="shared" si="926"/>
        <v>3.3243702638923716E-3</v>
      </c>
      <c r="AP681" s="13">
        <f t="shared" si="927"/>
        <v>6.4183809661339485E-4</v>
      </c>
      <c r="AQ681" s="13">
        <f t="shared" si="928"/>
        <v>9.2940040420308608E-5</v>
      </c>
      <c r="AR681" s="13">
        <f t="shared" si="929"/>
        <v>4.1752259528132501E-5</v>
      </c>
      <c r="AS681" s="13">
        <f t="shared" si="930"/>
        <v>8.2945776634538932E-5</v>
      </c>
      <c r="AT681" s="13">
        <f t="shared" si="931"/>
        <v>8.2390772849923356E-5</v>
      </c>
      <c r="AU681" s="13">
        <f t="shared" si="932"/>
        <v>5.4559655124389772E-5</v>
      </c>
      <c r="AV681" s="13">
        <f t="shared" si="933"/>
        <v>2.7097293765358124E-5</v>
      </c>
      <c r="AW681" s="13">
        <f t="shared" si="934"/>
        <v>3.4412748500171538E-7</v>
      </c>
      <c r="AX681" s="13">
        <f t="shared" si="935"/>
        <v>6.561871396614764E-3</v>
      </c>
      <c r="AY681" s="13">
        <f t="shared" si="936"/>
        <v>3.8007129589354175E-3</v>
      </c>
      <c r="AZ681" s="13">
        <f t="shared" si="937"/>
        <v>1.10070878588629E-3</v>
      </c>
      <c r="BA681" s="13">
        <f t="shared" si="938"/>
        <v>2.1251448424150919E-4</v>
      </c>
      <c r="BB681" s="13">
        <f t="shared" si="939"/>
        <v>3.0772721126280844E-5</v>
      </c>
      <c r="BC681" s="13">
        <f t="shared" si="940"/>
        <v>3.5647842786647583E-6</v>
      </c>
      <c r="BD681" s="13">
        <f t="shared" si="941"/>
        <v>4.0305664919328371E-6</v>
      </c>
      <c r="BE681" s="13">
        <f t="shared" si="942"/>
        <v>8.0071946220121536E-6</v>
      </c>
      <c r="BF681" s="13">
        <f t="shared" si="943"/>
        <v>7.9536171705772155E-6</v>
      </c>
      <c r="BG681" s="13">
        <f t="shared" si="944"/>
        <v>5.2669321431000674E-6</v>
      </c>
      <c r="BH681" s="13">
        <f t="shared" si="945"/>
        <v>2.6158451184928749E-6</v>
      </c>
      <c r="BI681" s="13">
        <f t="shared" si="946"/>
        <v>1.0393368280481351E-6</v>
      </c>
      <c r="BJ681" s="14">
        <f t="shared" si="947"/>
        <v>0.70345315367752737</v>
      </c>
      <c r="BK681" s="14">
        <f t="shared" si="948"/>
        <v>0.19802880459455854</v>
      </c>
      <c r="BL681" s="14">
        <f t="shared" si="949"/>
        <v>9.5451781847849818E-2</v>
      </c>
      <c r="BM681" s="14">
        <f t="shared" si="950"/>
        <v>0.46858109905110001</v>
      </c>
      <c r="BN681" s="14">
        <f t="shared" si="951"/>
        <v>0.52704133166031963</v>
      </c>
    </row>
    <row r="682" spans="1:66" s="10" customFormat="1" x14ac:dyDescent="0.25">
      <c r="A682" t="s">
        <v>32</v>
      </c>
      <c r="B682" t="s">
        <v>33</v>
      </c>
      <c r="C682" t="s">
        <v>313</v>
      </c>
      <c r="D682" s="11">
        <v>44335</v>
      </c>
      <c r="E682" s="10">
        <f>VLOOKUP(A682,home!$A$2:$E$405,3,FALSE)</f>
        <v>1.268</v>
      </c>
      <c r="F682" s="10">
        <f>VLOOKUP(B682,home!$B$2:$E$405,3,FALSE)</f>
        <v>1.5772999999999999</v>
      </c>
      <c r="G682" s="10">
        <f>VLOOKUP(C682,away!$B$2:$E$405,4,FALSE)</f>
        <v>1.2061999999999999</v>
      </c>
      <c r="H682" s="10">
        <f>VLOOKUP(A682,away!$A$2:$E$405,3,FALSE)</f>
        <v>1.1471</v>
      </c>
      <c r="I682" s="10">
        <f>VLOOKUP(C682,away!$B$2:$E$405,3,FALSE)</f>
        <v>0.87180000000000002</v>
      </c>
      <c r="J682" s="10">
        <f>VLOOKUP(B682,home!$B$2:$E$405,4,FALSE)</f>
        <v>0.51280000000000003</v>
      </c>
      <c r="K682" s="12">
        <f t="shared" si="896"/>
        <v>2.4124197816799997</v>
      </c>
      <c r="L682" s="12">
        <f t="shared" si="897"/>
        <v>0.51282142478400006</v>
      </c>
      <c r="M682" s="13">
        <f t="shared" si="898"/>
        <v>5.3651749203147581E-2</v>
      </c>
      <c r="N682" s="13">
        <f t="shared" si="899"/>
        <v>0.12943054109940738</v>
      </c>
      <c r="O682" s="13">
        <f t="shared" si="900"/>
        <v>2.7513766468511981E-2</v>
      </c>
      <c r="P682" s="13">
        <f t="shared" si="901"/>
        <v>6.6374754497162167E-2</v>
      </c>
      <c r="Q682" s="13">
        <f t="shared" si="902"/>
        <v>0.15612039885087831</v>
      </c>
      <c r="R682" s="13">
        <f t="shared" si="903"/>
        <v>7.0548244607782787E-3</v>
      </c>
      <c r="S682" s="13">
        <f t="shared" si="904"/>
        <v>2.0528725064848801E-2</v>
      </c>
      <c r="T682" s="13">
        <f t="shared" si="905"/>
        <v>8.0061885376553787E-2</v>
      </c>
      <c r="U682" s="13">
        <f t="shared" si="906"/>
        <v>1.7019198085461457E-2</v>
      </c>
      <c r="V682" s="13">
        <f t="shared" si="907"/>
        <v>2.8218798010765408E-3</v>
      </c>
      <c r="W682" s="13">
        <f t="shared" si="908"/>
        <v>0.12554264617054345</v>
      </c>
      <c r="X682" s="13">
        <f t="shared" si="909"/>
        <v>6.4380958680331682E-2</v>
      </c>
      <c r="Y682" s="13">
        <f t="shared" si="910"/>
        <v>1.6507967479703761E-2</v>
      </c>
      <c r="Z682" s="13">
        <f t="shared" si="911"/>
        <v>1.2059550438591109E-3</v>
      </c>
      <c r="AA682" s="13">
        <f t="shared" si="912"/>
        <v>2.9092698036224905E-3</v>
      </c>
      <c r="AB682" s="13">
        <f t="shared" si="913"/>
        <v>3.5091900122515927E-3</v>
      </c>
      <c r="AC682" s="13">
        <f t="shared" si="914"/>
        <v>2.1819137050377822E-4</v>
      </c>
      <c r="AD682" s="13">
        <f t="shared" si="915"/>
        <v>7.5715390766567969E-2</v>
      </c>
      <c r="AE682" s="13">
        <f t="shared" si="916"/>
        <v>3.8828474570988709E-2</v>
      </c>
      <c r="AF682" s="13">
        <f t="shared" si="917"/>
        <v>9.9560368258418703E-3</v>
      </c>
      <c r="AG682" s="13">
        <f t="shared" si="918"/>
        <v>1.7018896634100674E-3</v>
      </c>
      <c r="AH682" s="13">
        <f t="shared" si="919"/>
        <v>1.5460989595432009E-4</v>
      </c>
      <c r="AI682" s="13">
        <f t="shared" si="920"/>
        <v>3.7298397144368837E-4</v>
      </c>
      <c r="AJ682" s="13">
        <f t="shared" si="921"/>
        <v>4.4989695548016106E-4</v>
      </c>
      <c r="AK682" s="13">
        <f t="shared" si="922"/>
        <v>3.6178010503931554E-4</v>
      </c>
      <c r="AL682" s="13">
        <f t="shared" si="923"/>
        <v>1.0797335681080085E-5</v>
      </c>
      <c r="AM682" s="13">
        <f t="shared" si="924"/>
        <v>3.6531461292579955E-2</v>
      </c>
      <c r="AN682" s="13">
        <f t="shared" si="925"/>
        <v>1.8734116029502403E-2</v>
      </c>
      <c r="AO682" s="13">
        <f t="shared" si="926"/>
        <v>4.8036280371590969E-3</v>
      </c>
      <c r="AP682" s="13">
        <f t="shared" si="927"/>
        <v>8.2113445804943275E-4</v>
      </c>
      <c r="AQ682" s="13">
        <f t="shared" si="928"/>
        <v>1.0527383567903694E-4</v>
      </c>
      <c r="AR682" s="13">
        <f t="shared" si="929"/>
        <v>1.5857453425800088E-5</v>
      </c>
      <c r="AS682" s="13">
        <f t="shared" si="930"/>
        <v>3.8254834331469415E-5</v>
      </c>
      <c r="AT682" s="13">
        <f t="shared" si="931"/>
        <v>4.6143359543064011E-5</v>
      </c>
      <c r="AU682" s="13">
        <f t="shared" si="932"/>
        <v>3.71057177849534E-5</v>
      </c>
      <c r="AV682" s="13">
        <f t="shared" si="933"/>
        <v>2.2378641899464241E-5</v>
      </c>
      <c r="AW682" s="13">
        <f t="shared" si="934"/>
        <v>3.7105060552511379E-7</v>
      </c>
      <c r="AX682" s="13">
        <f t="shared" si="935"/>
        <v>1.4688203312649519E-2</v>
      </c>
      <c r="AY682" s="13">
        <f t="shared" si="936"/>
        <v>7.532425350309996E-3</v>
      </c>
      <c r="AZ682" s="13">
        <f t="shared" si="937"/>
        <v>1.9313945501125461E-3</v>
      </c>
      <c r="BA682" s="13">
        <f t="shared" si="938"/>
        <v>3.3015350166958963E-4</v>
      </c>
      <c r="BB682" s="13">
        <f t="shared" si="939"/>
        <v>4.2327447280906414E-5</v>
      </c>
      <c r="BC682" s="13">
        <f t="shared" si="940"/>
        <v>4.3412843644128158E-6</v>
      </c>
      <c r="BD682" s="13">
        <f t="shared" si="941"/>
        <v>1.3553403098774543E-6</v>
      </c>
      <c r="BE682" s="13">
        <f t="shared" si="942"/>
        <v>3.2696497744566714E-6</v>
      </c>
      <c r="BF682" s="13">
        <f t="shared" si="943"/>
        <v>3.9438838975324127E-6</v>
      </c>
      <c r="BG682" s="13">
        <f t="shared" si="944"/>
        <v>3.171434510352136E-6</v>
      </c>
      <c r="BH682" s="13">
        <f t="shared" si="945"/>
        <v>1.9127078372690294E-6</v>
      </c>
      <c r="BI682" s="13">
        <f t="shared" si="946"/>
        <v>9.2285084464043534E-7</v>
      </c>
      <c r="BJ682" s="14">
        <f t="shared" si="947"/>
        <v>0.78377064858358392</v>
      </c>
      <c r="BK682" s="14">
        <f t="shared" si="948"/>
        <v>0.15113852262272992</v>
      </c>
      <c r="BL682" s="14">
        <f t="shared" si="949"/>
        <v>5.9519835632702155E-2</v>
      </c>
      <c r="BM682" s="14">
        <f t="shared" si="950"/>
        <v>0.54795687300328499</v>
      </c>
      <c r="BN682" s="14">
        <f t="shared" si="951"/>
        <v>0.44014603457988566</v>
      </c>
    </row>
    <row r="683" spans="1:66" x14ac:dyDescent="0.25">
      <c r="A683" t="s">
        <v>342</v>
      </c>
      <c r="B683" t="s">
        <v>363</v>
      </c>
      <c r="C683" t="s">
        <v>348</v>
      </c>
      <c r="D683" s="11">
        <v>44334</v>
      </c>
      <c r="E683" s="10">
        <f>VLOOKUP(A683,home!$A$2:$E$405,3,FALSE)</f>
        <v>1.1741999999999999</v>
      </c>
      <c r="F683" s="10">
        <f>VLOOKUP(B683,home!$B$2:$E$405,3,FALSE)</f>
        <v>1.1071</v>
      </c>
      <c r="G683" s="10">
        <f>VLOOKUP(C683,away!$B$2:$E$405,4,FALSE)</f>
        <v>0.93679999999999997</v>
      </c>
      <c r="H683" s="10">
        <f>VLOOKUP(A683,away!$A$2:$E$405,3,FALSE)</f>
        <v>0.85970000000000002</v>
      </c>
      <c r="I683" s="10">
        <f>VLOOKUP(C683,away!$B$2:$E$405,3,FALSE)</f>
        <v>1.454</v>
      </c>
      <c r="J683" s="10">
        <f>VLOOKUP(B683,home!$B$2:$E$405,4,FALSE)</f>
        <v>1.2795000000000001</v>
      </c>
      <c r="K683" s="12">
        <f t="shared" si="896"/>
        <v>1.2177995489759998</v>
      </c>
      <c r="L683" s="12">
        <f t="shared" si="897"/>
        <v>1.5993798621000002</v>
      </c>
      <c r="M683" s="13">
        <f t="shared" si="898"/>
        <v>5.9774303897981738E-2</v>
      </c>
      <c r="N683" s="13">
        <f t="shared" si="899"/>
        <v>7.2793120327316496E-2</v>
      </c>
      <c r="O683" s="13">
        <f t="shared" si="900"/>
        <v>9.5601817925477534E-2</v>
      </c>
      <c r="P683" s="13">
        <f t="shared" si="901"/>
        <v>0.11642385075093219</v>
      </c>
      <c r="Q683" s="13">
        <f t="shared" si="902"/>
        <v>4.4323714551580871E-2</v>
      </c>
      <c r="R683" s="13">
        <f t="shared" si="903"/>
        <v>7.6451811185079807E-2</v>
      </c>
      <c r="S683" s="13">
        <f t="shared" si="904"/>
        <v>5.6690384244411939E-2</v>
      </c>
      <c r="T683" s="13">
        <f t="shared" si="905"/>
        <v>7.0890456467267188E-2</v>
      </c>
      <c r="U683" s="13">
        <f t="shared" si="906"/>
        <v>9.310298117958847E-2</v>
      </c>
      <c r="V683" s="13">
        <f t="shared" si="907"/>
        <v>1.2268580688579252E-2</v>
      </c>
      <c r="W683" s="13">
        <f t="shared" si="908"/>
        <v>1.799246652995205E-2</v>
      </c>
      <c r="X683" s="13">
        <f t="shared" si="909"/>
        <v>2.8776788637513578E-2</v>
      </c>
      <c r="Y683" s="13">
        <f t="shared" si="910"/>
        <v>2.3012508121373662E-2</v>
      </c>
      <c r="Z683" s="13">
        <f t="shared" si="911"/>
        <v>4.0758495743496076E-2</v>
      </c>
      <c r="AA683" s="13">
        <f t="shared" si="912"/>
        <v>4.9635677733369722E-2</v>
      </c>
      <c r="AB683" s="13">
        <f t="shared" si="913"/>
        <v>3.0223152978407872E-2</v>
      </c>
      <c r="AC683" s="13">
        <f t="shared" si="914"/>
        <v>1.493488123101701E-3</v>
      </c>
      <c r="AD683" s="13">
        <f t="shared" si="915"/>
        <v>5.4778044062853441E-3</v>
      </c>
      <c r="AE683" s="13">
        <f t="shared" si="916"/>
        <v>8.7610900559354273E-3</v>
      </c>
      <c r="AF683" s="13">
        <f t="shared" si="917"/>
        <v>7.0061555027538438E-3</v>
      </c>
      <c r="AG683" s="13">
        <f t="shared" si="918"/>
        <v>3.7351680072818679E-3</v>
      </c>
      <c r="AH683" s="13">
        <f t="shared" si="919"/>
        <v>1.6297079325409042E-2</v>
      </c>
      <c r="AI683" s="13">
        <f t="shared" si="920"/>
        <v>1.9846575852109225E-2</v>
      </c>
      <c r="AJ683" s="13">
        <f t="shared" si="921"/>
        <v>1.2084575560708294E-2</v>
      </c>
      <c r="AK683" s="13">
        <f t="shared" si="922"/>
        <v>4.90553022246565E-3</v>
      </c>
      <c r="AL683" s="13">
        <f t="shared" si="923"/>
        <v>1.1635611090614686E-4</v>
      </c>
      <c r="AM683" s="13">
        <f t="shared" si="924"/>
        <v>1.3341735470706077E-3</v>
      </c>
      <c r="AN683" s="13">
        <f t="shared" si="925"/>
        <v>2.1338503037312568E-3</v>
      </c>
      <c r="AO683" s="13">
        <f t="shared" si="926"/>
        <v>1.7064186022618705E-3</v>
      </c>
      <c r="AP683" s="13">
        <f t="shared" si="927"/>
        <v>9.0973718292348884E-4</v>
      </c>
      <c r="AQ683" s="13">
        <f t="shared" si="928"/>
        <v>3.6375383254285293E-4</v>
      </c>
      <c r="AR683" s="13">
        <f t="shared" si="929"/>
        <v>5.2130440968210928E-3</v>
      </c>
      <c r="AS683" s="13">
        <f t="shared" si="930"/>
        <v>6.348442749900725E-3</v>
      </c>
      <c r="AT683" s="13">
        <f t="shared" si="931"/>
        <v>3.8655653587645307E-3</v>
      </c>
      <c r="AU683" s="13">
        <f t="shared" si="932"/>
        <v>1.5691612501468981E-3</v>
      </c>
      <c r="AV683" s="13">
        <f t="shared" si="933"/>
        <v>4.7773096567487708E-4</v>
      </c>
      <c r="AW683" s="13">
        <f t="shared" si="934"/>
        <v>6.2952666236428432E-6</v>
      </c>
      <c r="AX683" s="13">
        <f t="shared" si="935"/>
        <v>2.7079265731304889E-4</v>
      </c>
      <c r="AY683" s="13">
        <f t="shared" si="936"/>
        <v>4.3310032291103673E-4</v>
      </c>
      <c r="AZ683" s="13">
        <f t="shared" si="937"/>
        <v>3.463459673664598E-4</v>
      </c>
      <c r="BA683" s="13">
        <f t="shared" si="938"/>
        <v>1.8464625517515326E-4</v>
      </c>
      <c r="BB683" s="13">
        <f t="shared" si="939"/>
        <v>7.3829875534829492E-5</v>
      </c>
      <c r="BC683" s="13">
        <f t="shared" si="940"/>
        <v>2.361640323035114E-5</v>
      </c>
      <c r="BD683" s="13">
        <f t="shared" si="941"/>
        <v>1.3896062914491585E-3</v>
      </c>
      <c r="BE683" s="13">
        <f t="shared" si="942"/>
        <v>1.6922619149809968E-3</v>
      </c>
      <c r="BF683" s="13">
        <f t="shared" si="943"/>
        <v>1.0304178984065601E-3</v>
      </c>
      <c r="BG683" s="13">
        <f t="shared" si="944"/>
        <v>4.1828081731210221E-4</v>
      </c>
      <c r="BH683" s="13">
        <f t="shared" si="945"/>
        <v>1.2734554766699764E-4</v>
      </c>
      <c r="BI683" s="13">
        <f t="shared" si="946"/>
        <v>3.1016270102594292E-5</v>
      </c>
      <c r="BJ683" s="14">
        <f t="shared" si="947"/>
        <v>0.29054953755732132</v>
      </c>
      <c r="BK683" s="14">
        <f t="shared" si="948"/>
        <v>0.247200064138824</v>
      </c>
      <c r="BL683" s="14">
        <f t="shared" si="949"/>
        <v>0.42031207512384228</v>
      </c>
      <c r="BM683" s="14">
        <f t="shared" si="950"/>
        <v>0.53302474886882745</v>
      </c>
      <c r="BN683" s="14">
        <f t="shared" si="951"/>
        <v>0.46536861863836865</v>
      </c>
    </row>
    <row r="684" spans="1:66" x14ac:dyDescent="0.25">
      <c r="A684" t="s">
        <v>342</v>
      </c>
      <c r="B684" t="s">
        <v>343</v>
      </c>
      <c r="C684" t="s">
        <v>398</v>
      </c>
      <c r="D684" s="11">
        <v>44334</v>
      </c>
      <c r="E684" s="10">
        <f>VLOOKUP(A684,home!$A$2:$E$405,3,FALSE)</f>
        <v>1.1741999999999999</v>
      </c>
      <c r="F684" s="10">
        <f>VLOOKUP(B684,home!$B$2:$E$405,3,FALSE)</f>
        <v>0.63870000000000005</v>
      </c>
      <c r="G684" s="10">
        <f>VLOOKUP(C684,away!$B$2:$E$405,4,FALSE)</f>
        <v>1.5754999999999999</v>
      </c>
      <c r="H684" s="10">
        <f>VLOOKUP(A684,away!$A$2:$E$405,3,FALSE)</f>
        <v>0.85970000000000002</v>
      </c>
      <c r="I684" s="10">
        <f>VLOOKUP(C684,away!$B$2:$E$405,3,FALSE)</f>
        <v>0.98870000000000002</v>
      </c>
      <c r="J684" s="10">
        <f>VLOOKUP(B684,home!$B$2:$E$405,4,FALSE)</f>
        <v>1.2214</v>
      </c>
      <c r="K684" s="12">
        <f t="shared" si="896"/>
        <v>1.1815644062699999</v>
      </c>
      <c r="L684" s="12">
        <f t="shared" si="897"/>
        <v>1.0381721553460002</v>
      </c>
      <c r="M684" s="13">
        <f t="shared" si="898"/>
        <v>0.10863772440212971</v>
      </c>
      <c r="N684" s="13">
        <f t="shared" si="899"/>
        <v>0.12836246833172626</v>
      </c>
      <c r="O684" s="13">
        <f t="shared" si="900"/>
        <v>0.11278466049444376</v>
      </c>
      <c r="P684" s="13">
        <f t="shared" si="901"/>
        <v>0.13326234041348095</v>
      </c>
      <c r="Q684" s="13">
        <f t="shared" si="902"/>
        <v>7.5834261840863934E-2</v>
      </c>
      <c r="R684" s="13">
        <f t="shared" si="903"/>
        <v>5.8544947037741761E-2</v>
      </c>
      <c r="S684" s="13">
        <f t="shared" si="904"/>
        <v>4.0867137705183604E-2</v>
      </c>
      <c r="T684" s="13">
        <f t="shared" si="905"/>
        <v>7.8729019064402647E-2</v>
      </c>
      <c r="U684" s="13">
        <f t="shared" si="906"/>
        <v>6.9174625586757937E-2</v>
      </c>
      <c r="V684" s="13">
        <f t="shared" si="907"/>
        <v>5.5700422324281573E-3</v>
      </c>
      <c r="W684" s="13">
        <f t="shared" si="908"/>
        <v>2.9867688188974697E-2</v>
      </c>
      <c r="X684" s="13">
        <f t="shared" si="909"/>
        <v>3.1007802222350136E-2</v>
      </c>
      <c r="Y684" s="13">
        <f t="shared" si="910"/>
        <v>1.6095718432859864E-2</v>
      </c>
      <c r="Z684" s="13">
        <f t="shared" si="911"/>
        <v>2.0259911283596603E-2</v>
      </c>
      <c r="AA684" s="13">
        <f t="shared" si="912"/>
        <v>2.393839004688569E-2</v>
      </c>
      <c r="AB684" s="13">
        <f t="shared" si="913"/>
        <v>1.4142374811404087E-2</v>
      </c>
      <c r="AC684" s="13">
        <f t="shared" si="914"/>
        <v>4.2703677991479707E-4</v>
      </c>
      <c r="AD684" s="13">
        <f t="shared" si="915"/>
        <v>8.8226493154158446E-3</v>
      </c>
      <c r="AE684" s="13">
        <f t="shared" si="916"/>
        <v>9.1594288556471806E-3</v>
      </c>
      <c r="AF684" s="13">
        <f t="shared" si="917"/>
        <v>4.7545319984027895E-3</v>
      </c>
      <c r="AG684" s="13">
        <f t="shared" si="918"/>
        <v>1.6453409108144502E-3</v>
      </c>
      <c r="AH684" s="13">
        <f t="shared" si="919"/>
        <v>5.2583189411025567E-3</v>
      </c>
      <c r="AI684" s="13">
        <f t="shared" si="920"/>
        <v>6.2130424976221373E-3</v>
      </c>
      <c r="AJ684" s="13">
        <f t="shared" si="921"/>
        <v>3.6705549349165902E-3</v>
      </c>
      <c r="AK684" s="13">
        <f t="shared" si="922"/>
        <v>1.4456656874520463E-3</v>
      </c>
      <c r="AL684" s="13">
        <f t="shared" si="923"/>
        <v>2.0953281577745133E-5</v>
      </c>
      <c r="AM684" s="13">
        <f t="shared" si="924"/>
        <v>2.0849056800195482E-3</v>
      </c>
      <c r="AN684" s="13">
        <f t="shared" si="925"/>
        <v>2.1644910235190124E-3</v>
      </c>
      <c r="AO684" s="13">
        <f t="shared" si="926"/>
        <v>1.1235571555569014E-3</v>
      </c>
      <c r="AP684" s="13">
        <f t="shared" si="927"/>
        <v>3.8881525127964323E-4</v>
      </c>
      <c r="AQ684" s="13">
        <f t="shared" si="928"/>
        <v>1.0091429186309594E-4</v>
      </c>
      <c r="AR684" s="13">
        <f t="shared" si="929"/>
        <v>1.0918080617162281E-3</v>
      </c>
      <c r="AS684" s="13">
        <f t="shared" si="930"/>
        <v>1.2900415442025346E-3</v>
      </c>
      <c r="AT684" s="13">
        <f t="shared" si="931"/>
        <v>7.6213358561965099E-4</v>
      </c>
      <c r="AU684" s="13">
        <f t="shared" si="932"/>
        <v>3.0016997253036969E-4</v>
      </c>
      <c r="AV684" s="13">
        <f t="shared" si="933"/>
        <v>8.8667538843232102E-5</v>
      </c>
      <c r="AW684" s="13">
        <f t="shared" si="934"/>
        <v>7.1396401760475917E-7</v>
      </c>
      <c r="AX684" s="13">
        <f t="shared" si="935"/>
        <v>4.1057505699020817E-4</v>
      </c>
      <c r="AY684" s="13">
        <f t="shared" si="936"/>
        <v>4.2624759184683124E-4</v>
      </c>
      <c r="AZ684" s="13">
        <f t="shared" si="937"/>
        <v>2.2125919056933344E-4</v>
      </c>
      <c r="BA684" s="13">
        <f t="shared" si="938"/>
        <v>7.6568376921158784E-5</v>
      </c>
      <c r="BB684" s="13">
        <f t="shared" si="939"/>
        <v>1.9872789224896081E-5</v>
      </c>
      <c r="BC684" s="13">
        <f t="shared" si="940"/>
        <v>4.1262752844694277E-6</v>
      </c>
      <c r="BD684" s="13">
        <f t="shared" si="941"/>
        <v>1.8891412144267917E-4</v>
      </c>
      <c r="BE684" s="13">
        <f t="shared" si="942"/>
        <v>2.2321420173843787E-4</v>
      </c>
      <c r="BF684" s="13">
        <f t="shared" si="943"/>
        <v>1.318709778740547E-4</v>
      </c>
      <c r="BG684" s="13">
        <f t="shared" si="944"/>
        <v>5.1938017892000574E-5</v>
      </c>
      <c r="BH684" s="13">
        <f t="shared" si="945"/>
        <v>1.5342028318350574E-5</v>
      </c>
      <c r="BI684" s="13">
        <f t="shared" si="946"/>
        <v>3.625518916189883E-6</v>
      </c>
      <c r="BJ684" s="14">
        <f t="shared" si="947"/>
        <v>0.39130024184453288</v>
      </c>
      <c r="BK684" s="14">
        <f t="shared" si="948"/>
        <v>0.2892114824065618</v>
      </c>
      <c r="BL684" s="14">
        <f t="shared" si="949"/>
        <v>0.29932030560742018</v>
      </c>
      <c r="BM684" s="14">
        <f t="shared" si="950"/>
        <v>0.38224000499389593</v>
      </c>
      <c r="BN684" s="14">
        <f t="shared" si="951"/>
        <v>0.61742640252038627</v>
      </c>
    </row>
    <row r="685" spans="1:66" x14ac:dyDescent="0.25">
      <c r="A685" t="s">
        <v>342</v>
      </c>
      <c r="B685" t="s">
        <v>409</v>
      </c>
      <c r="C685" t="s">
        <v>380</v>
      </c>
      <c r="D685" s="11">
        <v>44334</v>
      </c>
      <c r="E685" s="10">
        <f>VLOOKUP(A685,home!$A$2:$E$405,3,FALSE)</f>
        <v>1.1741999999999999</v>
      </c>
      <c r="F685" s="10">
        <f>VLOOKUP(B685,home!$B$2:$E$405,3,FALSE)</f>
        <v>1.0646</v>
      </c>
      <c r="G685" s="10">
        <f>VLOOKUP(C685,away!$B$2:$E$405,4,FALSE)</f>
        <v>0.63870000000000005</v>
      </c>
      <c r="H685" s="10">
        <f>VLOOKUP(A685,away!$A$2:$E$405,3,FALSE)</f>
        <v>0.85970000000000002</v>
      </c>
      <c r="I685" s="10">
        <f>VLOOKUP(C685,away!$B$2:$E$405,3,FALSE)</f>
        <v>1.7447999999999999</v>
      </c>
      <c r="J685" s="10">
        <f>VLOOKUP(B685,home!$B$2:$E$405,4,FALSE)</f>
        <v>1.2795000000000001</v>
      </c>
      <c r="K685" s="12">
        <f t="shared" si="896"/>
        <v>0.79840905548399999</v>
      </c>
      <c r="L685" s="12">
        <f t="shared" si="897"/>
        <v>1.9192558345200001</v>
      </c>
      <c r="M685" s="13">
        <f t="shared" si="898"/>
        <v>6.6028758962735343E-2</v>
      </c>
      <c r="N685" s="13">
        <f t="shared" si="899"/>
        <v>5.2717959078218218E-2</v>
      </c>
      <c r="O685" s="13">
        <f t="shared" si="900"/>
        <v>0.12672608088534451</v>
      </c>
      <c r="P685" s="13">
        <f t="shared" si="901"/>
        <v>0.10117925054485689</v>
      </c>
      <c r="Q685" s="13">
        <f t="shared" si="902"/>
        <v>2.1045247957342184E-2</v>
      </c>
      <c r="R685" s="13">
        <f t="shared" si="903"/>
        <v>0.1216098850625255</v>
      </c>
      <c r="S685" s="13">
        <f t="shared" si="904"/>
        <v>3.8760537459883664E-2</v>
      </c>
      <c r="T685" s="13">
        <f t="shared" si="905"/>
        <v>4.0391214931049094E-2</v>
      </c>
      <c r="U685" s="13">
        <f t="shared" si="906"/>
        <v>9.7094433470288774E-2</v>
      </c>
      <c r="V685" s="13">
        <f t="shared" si="907"/>
        <v>6.5994175072178413E-3</v>
      </c>
      <c r="W685" s="13">
        <f t="shared" si="908"/>
        <v>5.6009055146827181E-3</v>
      </c>
      <c r="X685" s="13">
        <f t="shared" si="909"/>
        <v>1.0749570587650048E-2</v>
      </c>
      <c r="Y685" s="13">
        <f t="shared" si="910"/>
        <v>1.0315588034465974E-2</v>
      </c>
      <c r="Z685" s="13">
        <f t="shared" si="911"/>
        <v>7.7800160480519576E-2</v>
      </c>
      <c r="AA685" s="13">
        <f t="shared" si="912"/>
        <v>6.2116352645755248E-2</v>
      </c>
      <c r="AB685" s="13">
        <f t="shared" si="913"/>
        <v>2.4797129223004255E-2</v>
      </c>
      <c r="AC685" s="13">
        <f t="shared" si="914"/>
        <v>6.3203909923340387E-4</v>
      </c>
      <c r="AD685" s="13">
        <f t="shared" si="915"/>
        <v>1.1179534204582388E-3</v>
      </c>
      <c r="AE685" s="13">
        <f t="shared" si="916"/>
        <v>2.1456386249360652E-3</v>
      </c>
      <c r="AF685" s="13">
        <f t="shared" si="917"/>
        <v>2.0590147248400071E-3</v>
      </c>
      <c r="AG685" s="13">
        <f t="shared" si="918"/>
        <v>1.3172586746705924E-3</v>
      </c>
      <c r="AH685" s="13">
        <f t="shared" si="919"/>
        <v>3.7329602982207361E-2</v>
      </c>
      <c r="AI685" s="13">
        <f t="shared" si="920"/>
        <v>2.9804293058616885E-2</v>
      </c>
      <c r="AJ685" s="13">
        <f t="shared" si="921"/>
        <v>1.1898008735149321E-2</v>
      </c>
      <c r="AK685" s="13">
        <f t="shared" si="922"/>
        <v>3.1664926387903174E-3</v>
      </c>
      <c r="AL685" s="13">
        <f t="shared" si="923"/>
        <v>3.8740235848790298E-5</v>
      </c>
      <c r="AM685" s="13">
        <f t="shared" si="924"/>
        <v>1.7851682690063399E-4</v>
      </c>
      <c r="AN685" s="13">
        <f t="shared" si="925"/>
        <v>3.4261946158903859E-4</v>
      </c>
      <c r="AO685" s="13">
        <f t="shared" si="926"/>
        <v>3.2878720033743179E-4</v>
      </c>
      <c r="AP685" s="13">
        <f t="shared" si="927"/>
        <v>2.1034225085437075E-4</v>
      </c>
      <c r="AQ685" s="13">
        <f t="shared" si="928"/>
        <v>1.0092514804958007E-4</v>
      </c>
      <c r="AR685" s="13">
        <f t="shared" si="929"/>
        <v>1.4329011664783342E-2</v>
      </c>
      <c r="AS685" s="13">
        <f t="shared" si="930"/>
        <v>1.1440412669298886E-2</v>
      </c>
      <c r="AT685" s="13">
        <f t="shared" si="931"/>
        <v>4.5670645368210546E-3</v>
      </c>
      <c r="AU685" s="13">
        <f t="shared" si="932"/>
        <v>1.2154618943925903E-3</v>
      </c>
      <c r="AV685" s="13">
        <f t="shared" si="933"/>
        <v>2.4260894576969529E-4</v>
      </c>
      <c r="AW685" s="13">
        <f t="shared" si="934"/>
        <v>1.6489902323907417E-6</v>
      </c>
      <c r="AX685" s="13">
        <f t="shared" si="935"/>
        <v>2.3754908525622643E-5</v>
      </c>
      <c r="AY685" s="13">
        <f t="shared" si="936"/>
        <v>4.5591746786290139E-5</v>
      </c>
      <c r="AZ685" s="13">
        <f t="shared" si="937"/>
        <v>4.3751113012772922E-5</v>
      </c>
      <c r="BA685" s="13">
        <f t="shared" si="938"/>
        <v>2.7989859638836114E-5</v>
      </c>
      <c r="BB685" s="13">
        <f t="shared" si="939"/>
        <v>1.342992535480801E-5</v>
      </c>
      <c r="BC685" s="13">
        <f t="shared" si="940"/>
        <v>5.1550925188766742E-6</v>
      </c>
      <c r="BD685" s="13">
        <f t="shared" si="941"/>
        <v>4.5835065400900892E-3</v>
      </c>
      <c r="BE685" s="13">
        <f t="shared" si="942"/>
        <v>3.6595131274780647E-3</v>
      </c>
      <c r="BF685" s="13">
        <f t="shared" si="943"/>
        <v>1.4608942098205302E-3</v>
      </c>
      <c r="BG685" s="13">
        <f t="shared" si="944"/>
        <v>3.8879705540828476E-4</v>
      </c>
      <c r="BH685" s="13">
        <f t="shared" si="945"/>
        <v>7.7604772445872237E-5</v>
      </c>
      <c r="BI685" s="13">
        <f t="shared" si="946"/>
        <v>1.2392070613911927E-5</v>
      </c>
      <c r="BJ685" s="14">
        <f t="shared" si="947"/>
        <v>0.14878121508188136</v>
      </c>
      <c r="BK685" s="14">
        <f t="shared" si="948"/>
        <v>0.21328433555656223</v>
      </c>
      <c r="BL685" s="14">
        <f t="shared" si="949"/>
        <v>0.55651954618860455</v>
      </c>
      <c r="BM685" s="14">
        <f t="shared" si="950"/>
        <v>0.50703413205999115</v>
      </c>
      <c r="BN685" s="14">
        <f t="shared" si="951"/>
        <v>0.48930718249102267</v>
      </c>
    </row>
    <row r="686" spans="1:66" x14ac:dyDescent="0.25">
      <c r="A686" t="s">
        <v>342</v>
      </c>
      <c r="B686" t="s">
        <v>346</v>
      </c>
      <c r="C686" t="s">
        <v>414</v>
      </c>
      <c r="D686" s="11">
        <v>44335</v>
      </c>
      <c r="E686" s="10">
        <f>VLOOKUP(A686,home!$A$2:$E$405,3,FALSE)</f>
        <v>1.1741999999999999</v>
      </c>
      <c r="F686" s="10">
        <f>VLOOKUP(B686,home!$B$2:$E$405,3,FALSE)</f>
        <v>0.80910000000000004</v>
      </c>
      <c r="G686" s="10">
        <f>VLOOKUP(C686,away!$B$2:$E$405,4,FALSE)</f>
        <v>1.1496999999999999</v>
      </c>
      <c r="H686" s="10">
        <f>VLOOKUP(A686,away!$A$2:$E$405,3,FALSE)</f>
        <v>0.85970000000000002</v>
      </c>
      <c r="I686" s="10">
        <f>VLOOKUP(C686,away!$B$2:$E$405,3,FALSE)</f>
        <v>1.0468999999999999</v>
      </c>
      <c r="J686" s="10">
        <f>VLOOKUP(B686,home!$B$2:$E$405,4,FALSE)</f>
        <v>1.1632</v>
      </c>
      <c r="K686" s="12">
        <f t="shared" si="896"/>
        <v>1.092266989434</v>
      </c>
      <c r="L686" s="12">
        <f t="shared" si="897"/>
        <v>1.046903182576</v>
      </c>
      <c r="M686" s="13">
        <f t="shared" si="898"/>
        <v>0.11775251682430035</v>
      </c>
      <c r="N686" s="13">
        <f t="shared" si="899"/>
        <v>0.12861718704995498</v>
      </c>
      <c r="O686" s="13">
        <f t="shared" si="900"/>
        <v>0.12327548461969402</v>
      </c>
      <c r="P686" s="13">
        <f t="shared" si="901"/>
        <v>0.13464974245657055</v>
      </c>
      <c r="Q686" s="13">
        <f t="shared" si="902"/>
        <v>7.0242153844261995E-2</v>
      </c>
      <c r="R686" s="13">
        <f t="shared" si="903"/>
        <v>6.4528748590978194E-2</v>
      </c>
      <c r="S686" s="13">
        <f t="shared" si="904"/>
        <v>3.8492920645325883E-2</v>
      </c>
      <c r="T686" s="13">
        <f t="shared" si="905"/>
        <v>7.3536734410550891E-2</v>
      </c>
      <c r="U686" s="13">
        <f t="shared" si="906"/>
        <v>7.0482621955411218E-2</v>
      </c>
      <c r="V686" s="13">
        <f t="shared" si="907"/>
        <v>4.8907299545386893E-3</v>
      </c>
      <c r="W686" s="13">
        <f t="shared" si="908"/>
        <v>2.557439530361064E-2</v>
      </c>
      <c r="X686" s="13">
        <f t="shared" si="909"/>
        <v>2.6773915835806687E-2</v>
      </c>
      <c r="Y686" s="13">
        <f t="shared" si="910"/>
        <v>1.4014848849263991E-2</v>
      </c>
      <c r="Z686" s="13">
        <f t="shared" si="911"/>
        <v>2.2518450755847224E-2</v>
      </c>
      <c r="AA686" s="13">
        <f t="shared" si="912"/>
        <v>2.4596160413807029E-2</v>
      </c>
      <c r="AB686" s="13">
        <f t="shared" si="913"/>
        <v>1.3432787043412367E-2</v>
      </c>
      <c r="AC686" s="13">
        <f t="shared" si="914"/>
        <v>3.4953368013031325E-4</v>
      </c>
      <c r="AD686" s="13">
        <f t="shared" si="915"/>
        <v>6.9835169412174542E-3</v>
      </c>
      <c r="AE686" s="13">
        <f t="shared" si="916"/>
        <v>7.3110661113339652E-3</v>
      </c>
      <c r="AF686" s="13">
        <f t="shared" si="917"/>
        <v>3.8269891899895335E-3</v>
      </c>
      <c r="AG686" s="13">
        <f t="shared" si="918"/>
        <v>1.3354957208946642E-3</v>
      </c>
      <c r="AH686" s="13">
        <f t="shared" si="919"/>
        <v>5.8936594407443471E-3</v>
      </c>
      <c r="AI686" s="13">
        <f t="shared" si="920"/>
        <v>6.4374496540911003E-3</v>
      </c>
      <c r="AJ686" s="13">
        <f t="shared" si="921"/>
        <v>3.5157068766535154E-3</v>
      </c>
      <c r="AK686" s="13">
        <f t="shared" si="922"/>
        <v>1.2800301886315821E-3</v>
      </c>
      <c r="AL686" s="13">
        <f t="shared" si="923"/>
        <v>1.5987639594886823E-5</v>
      </c>
      <c r="AM686" s="13">
        <f t="shared" si="924"/>
        <v>1.5255730050089855E-3</v>
      </c>
      <c r="AN686" s="13">
        <f t="shared" si="925"/>
        <v>1.597127234195939E-3</v>
      </c>
      <c r="AO686" s="13">
        <f t="shared" si="926"/>
        <v>8.3601879222926635E-4</v>
      </c>
      <c r="AP686" s="13">
        <f t="shared" si="927"/>
        <v>2.9174357809272101E-4</v>
      </c>
      <c r="AQ686" s="13">
        <f t="shared" si="928"/>
        <v>7.6356820100344837E-5</v>
      </c>
      <c r="AR686" s="13">
        <f t="shared" si="929"/>
        <v>1.2340181651068693E-3</v>
      </c>
      <c r="AS686" s="13">
        <f t="shared" si="930"/>
        <v>1.347877306108149E-3</v>
      </c>
      <c r="AT686" s="13">
        <f t="shared" si="931"/>
        <v>7.3612094363457894E-4</v>
      </c>
      <c r="AU686" s="13">
        <f t="shared" si="932"/>
        <v>2.6801353565435225E-4</v>
      </c>
      <c r="AV686" s="13">
        <f t="shared" si="933"/>
        <v>7.3185584429185329E-5</v>
      </c>
      <c r="AW686" s="13">
        <f t="shared" si="934"/>
        <v>5.0782862509665356E-7</v>
      </c>
      <c r="AX686" s="13">
        <f t="shared" si="935"/>
        <v>2.7772217222382417E-4</v>
      </c>
      <c r="AY686" s="13">
        <f t="shared" si="936"/>
        <v>2.9074822597304151E-4</v>
      </c>
      <c r="AZ686" s="13">
        <f t="shared" si="937"/>
        <v>1.5219262154975155E-4</v>
      </c>
      <c r="BA686" s="13">
        <f t="shared" si="938"/>
        <v>5.3110313288339896E-5</v>
      </c>
      <c r="BB686" s="13">
        <f t="shared" si="939"/>
        <v>1.3900339002292864E-5</v>
      </c>
      <c r="BC686" s="13">
        <f t="shared" si="940"/>
        <v>2.9104618280771405E-6</v>
      </c>
      <c r="BD686" s="13">
        <f t="shared" si="941"/>
        <v>2.1531625740116287E-4</v>
      </c>
      <c r="BE686" s="13">
        <f t="shared" si="942"/>
        <v>2.3518284024776439E-4</v>
      </c>
      <c r="BF686" s="13">
        <f t="shared" si="943"/>
        <v>1.2844122644198148E-4</v>
      </c>
      <c r="BG686" s="13">
        <f t="shared" si="944"/>
        <v>4.6764037241664601E-5</v>
      </c>
      <c r="BH686" s="13">
        <f t="shared" si="945"/>
        <v>1.276970354293311E-5</v>
      </c>
      <c r="BI686" s="13">
        <f t="shared" si="946"/>
        <v>2.7895851289608473E-6</v>
      </c>
      <c r="BJ686" s="14">
        <f t="shared" si="947"/>
        <v>0.36333370682037736</v>
      </c>
      <c r="BK686" s="14">
        <f t="shared" si="948"/>
        <v>0.29644217942643369</v>
      </c>
      <c r="BL686" s="14">
        <f t="shared" si="949"/>
        <v>0.31774312796836096</v>
      </c>
      <c r="BM686" s="14">
        <f t="shared" si="950"/>
        <v>0.3606813911879112</v>
      </c>
      <c r="BN686" s="14">
        <f t="shared" si="951"/>
        <v>0.63906583338576017</v>
      </c>
    </row>
    <row r="687" spans="1:66" x14ac:dyDescent="0.25">
      <c r="A687" t="s">
        <v>342</v>
      </c>
      <c r="B687" t="s">
        <v>396</v>
      </c>
      <c r="C687" t="s">
        <v>384</v>
      </c>
      <c r="D687" s="11">
        <v>44335</v>
      </c>
      <c r="E687" s="10">
        <f>VLOOKUP(A687,home!$A$2:$E$405,3,FALSE)</f>
        <v>1.1741999999999999</v>
      </c>
      <c r="F687" s="10">
        <f>VLOOKUP(B687,home!$B$2:$E$405,3,FALSE)</f>
        <v>0.63870000000000005</v>
      </c>
      <c r="G687" s="10">
        <f>VLOOKUP(C687,away!$B$2:$E$405,4,FALSE)</f>
        <v>1.0646</v>
      </c>
      <c r="H687" s="10">
        <f>VLOOKUP(A687,away!$A$2:$E$405,3,FALSE)</f>
        <v>0.85970000000000002</v>
      </c>
      <c r="I687" s="10">
        <f>VLOOKUP(C687,away!$B$2:$E$405,3,FALSE)</f>
        <v>1.2795000000000001</v>
      </c>
      <c r="J687" s="10">
        <f>VLOOKUP(B687,home!$B$2:$E$405,4,FALSE)</f>
        <v>1.3376999999999999</v>
      </c>
      <c r="K687" s="12">
        <f t="shared" si="896"/>
        <v>0.79840905548399999</v>
      </c>
      <c r="L687" s="12">
        <f t="shared" si="897"/>
        <v>1.4714514728550001</v>
      </c>
      <c r="M687" s="13">
        <f t="shared" si="898"/>
        <v>0.10332659020933667</v>
      </c>
      <c r="N687" s="13">
        <f t="shared" si="899"/>
        <v>8.2496885295418806E-2</v>
      </c>
      <c r="O687" s="13">
        <f t="shared" si="900"/>
        <v>0.15204006334861347</v>
      </c>
      <c r="P687" s="13">
        <f t="shared" si="901"/>
        <v>0.12139016337389399</v>
      </c>
      <c r="Q687" s="13">
        <f t="shared" si="902"/>
        <v>3.293313013454361E-2</v>
      </c>
      <c r="R687" s="13">
        <f t="shared" si="903"/>
        <v>0.11185978757364243</v>
      </c>
      <c r="S687" s="13">
        <f t="shared" si="904"/>
        <v>3.5652903415487824E-2</v>
      </c>
      <c r="T687" s="13">
        <f t="shared" si="905"/>
        <v>4.8459502842199575E-2</v>
      </c>
      <c r="U687" s="13">
        <f t="shared" si="906"/>
        <v>8.9309867343312727E-2</v>
      </c>
      <c r="V687" s="13">
        <f t="shared" si="907"/>
        <v>4.6539722700737396E-3</v>
      </c>
      <c r="W687" s="13">
        <f t="shared" si="908"/>
        <v>8.7647031082842084E-3</v>
      </c>
      <c r="X687" s="13">
        <f t="shared" si="909"/>
        <v>1.2896835297821594E-2</v>
      </c>
      <c r="Y687" s="13">
        <f t="shared" si="910"/>
        <v>9.4885336470739712E-3</v>
      </c>
      <c r="Z687" s="13">
        <f t="shared" si="911"/>
        <v>5.4865416392827854E-2</v>
      </c>
      <c r="AA687" s="13">
        <f t="shared" si="912"/>
        <v>4.3805045280934055E-2</v>
      </c>
      <c r="AB687" s="13">
        <f t="shared" si="913"/>
        <v>1.7487172414092204E-2</v>
      </c>
      <c r="AC687" s="13">
        <f t="shared" si="914"/>
        <v>3.4172378393672591E-4</v>
      </c>
      <c r="AD687" s="13">
        <f t="shared" si="915"/>
        <v>1.7494545825707179E-3</v>
      </c>
      <c r="AE687" s="13">
        <f t="shared" si="916"/>
        <v>2.574237522216612E-3</v>
      </c>
      <c r="AF687" s="13">
        <f t="shared" si="917"/>
        <v>1.8939327967721206E-3</v>
      </c>
      <c r="AG687" s="13">
        <f t="shared" si="918"/>
        <v>9.2894340109957521E-4</v>
      </c>
      <c r="AH687" s="13">
        <f t="shared" si="919"/>
        <v>2.0182949440007359E-2</v>
      </c>
      <c r="AI687" s="13">
        <f t="shared" si="920"/>
        <v>1.61142495992776E-2</v>
      </c>
      <c r="AJ687" s="13">
        <f t="shared" si="921"/>
        <v>6.4328814011963276E-3</v>
      </c>
      <c r="AK687" s="13">
        <f t="shared" si="922"/>
        <v>1.7120235878565837E-3</v>
      </c>
      <c r="AL687" s="13">
        <f t="shared" si="923"/>
        <v>1.605855990284139E-5</v>
      </c>
      <c r="AM687" s="13">
        <f t="shared" si="924"/>
        <v>2.7935607617648859E-4</v>
      </c>
      <c r="AN687" s="13">
        <f t="shared" si="925"/>
        <v>4.1105890974088772E-4</v>
      </c>
      <c r="AO687" s="13">
        <f t="shared" si="926"/>
        <v>3.0242661908419998E-4</v>
      </c>
      <c r="AP687" s="13">
        <f t="shared" si="927"/>
        <v>1.4833536469400135E-4</v>
      </c>
      <c r="AQ687" s="13">
        <f t="shared" si="928"/>
        <v>5.4567072713867982E-5</v>
      </c>
      <c r="AR687" s="13">
        <f t="shared" si="929"/>
        <v>5.9396461360113669E-3</v>
      </c>
      <c r="AS687" s="13">
        <f t="shared" si="930"/>
        <v>4.7422672613620254E-3</v>
      </c>
      <c r="AT687" s="13">
        <f t="shared" si="931"/>
        <v>1.893134562498375E-3</v>
      </c>
      <c r="AU687" s="13">
        <f t="shared" si="932"/>
        <v>5.0383192598281445E-4</v>
      </c>
      <c r="AV687" s="13">
        <f t="shared" si="933"/>
        <v>1.0056599303665585E-4</v>
      </c>
      <c r="AW687" s="13">
        <f t="shared" si="934"/>
        <v>5.2405334015992144E-7</v>
      </c>
      <c r="AX687" s="13">
        <f t="shared" si="935"/>
        <v>3.7173403487297757E-5</v>
      </c>
      <c r="AY687" s="13">
        <f t="shared" si="936"/>
        <v>5.4698859312417478E-5</v>
      </c>
      <c r="AZ687" s="13">
        <f t="shared" si="937"/>
        <v>4.024335854937258E-5</v>
      </c>
      <c r="BA687" s="13">
        <f t="shared" si="938"/>
        <v>1.9738716403368709E-5</v>
      </c>
      <c r="BB687" s="13">
        <f t="shared" si="939"/>
        <v>7.2611408310010124E-6</v>
      </c>
      <c r="BC687" s="13">
        <f t="shared" si="940"/>
        <v>2.1368832740768042E-6</v>
      </c>
      <c r="BD687" s="13">
        <f t="shared" si="941"/>
        <v>1.4566501758452397E-3</v>
      </c>
      <c r="BE687" s="13">
        <f t="shared" si="942"/>
        <v>1.1630026910672002E-3</v>
      </c>
      <c r="BF687" s="13">
        <f t="shared" si="943"/>
        <v>4.6427594005015674E-4</v>
      </c>
      <c r="BG687" s="13">
        <f t="shared" si="944"/>
        <v>1.2356070492646398E-4</v>
      </c>
      <c r="BH687" s="13">
        <f t="shared" si="945"/>
        <v>2.4662996428818825E-5</v>
      </c>
      <c r="BI687" s="13">
        <f t="shared" si="946"/>
        <v>3.9382319368277024E-6</v>
      </c>
      <c r="BJ687" s="14">
        <f t="shared" si="947"/>
        <v>0.20354315503226778</v>
      </c>
      <c r="BK687" s="14">
        <f t="shared" si="948"/>
        <v>0.26543611047194421</v>
      </c>
      <c r="BL687" s="14">
        <f t="shared" si="949"/>
        <v>0.47535957660807876</v>
      </c>
      <c r="BM687" s="14">
        <f t="shared" si="950"/>
        <v>0.39510346376369726</v>
      </c>
      <c r="BN687" s="14">
        <f t="shared" si="951"/>
        <v>0.60404661993544895</v>
      </c>
    </row>
    <row r="688" spans="1:66" x14ac:dyDescent="0.25">
      <c r="A688" t="s">
        <v>342</v>
      </c>
      <c r="B688" t="s">
        <v>402</v>
      </c>
      <c r="C688" t="s">
        <v>393</v>
      </c>
      <c r="D688" s="11">
        <v>44335</v>
      </c>
      <c r="E688" s="10">
        <f>VLOOKUP(A688,home!$A$2:$E$405,3,FALSE)</f>
        <v>1.1741999999999999</v>
      </c>
      <c r="F688" s="10">
        <f>VLOOKUP(B688,home!$B$2:$E$405,3,FALSE)</f>
        <v>0.80910000000000004</v>
      </c>
      <c r="G688" s="10">
        <f>VLOOKUP(C688,away!$B$2:$E$405,4,FALSE)</f>
        <v>0.85160000000000002</v>
      </c>
      <c r="H688" s="10">
        <f>VLOOKUP(A688,away!$A$2:$E$405,3,FALSE)</f>
        <v>0.85970000000000002</v>
      </c>
      <c r="I688" s="10">
        <f>VLOOKUP(C688,away!$B$2:$E$405,3,FALSE)</f>
        <v>1.0468999999999999</v>
      </c>
      <c r="J688" s="10">
        <f>VLOOKUP(B688,home!$B$2:$E$405,4,FALSE)</f>
        <v>0.93059999999999998</v>
      </c>
      <c r="K688" s="12">
        <f t="shared" si="896"/>
        <v>0.80905850935200008</v>
      </c>
      <c r="L688" s="12">
        <f t="shared" si="897"/>
        <v>0.83755854685800002</v>
      </c>
      <c r="M688" s="13">
        <f t="shared" si="898"/>
        <v>0.19270070284597676</v>
      </c>
      <c r="N688" s="13">
        <f t="shared" si="899"/>
        <v>0.15590614339564868</v>
      </c>
      <c r="O688" s="13">
        <f t="shared" si="900"/>
        <v>0.16139812065419157</v>
      </c>
      <c r="P688" s="13">
        <f t="shared" si="901"/>
        <v>0.13058052290869446</v>
      </c>
      <c r="Q688" s="13">
        <f t="shared" si="902"/>
        <v>6.3068595987251341E-2</v>
      </c>
      <c r="R688" s="13">
        <f t="shared" si="903"/>
        <v>6.7590187700368412E-2</v>
      </c>
      <c r="S688" s="13">
        <f t="shared" si="904"/>
        <v>2.2121446252244534E-2</v>
      </c>
      <c r="T688" s="13">
        <f t="shared" si="905"/>
        <v>5.282364160745652E-2</v>
      </c>
      <c r="U688" s="13">
        <f t="shared" si="906"/>
        <v>5.4684416507681959E-2</v>
      </c>
      <c r="V688" s="13">
        <f t="shared" si="907"/>
        <v>1.6655823578872969E-3</v>
      </c>
      <c r="W688" s="13">
        <f t="shared" si="908"/>
        <v>1.7008728085456368E-2</v>
      </c>
      <c r="X688" s="13">
        <f t="shared" si="909"/>
        <v>1.4245805579157687E-2</v>
      </c>
      <c r="Y688" s="13">
        <f t="shared" si="910"/>
        <v>5.9658481098504509E-3</v>
      </c>
      <c r="Z688" s="13">
        <f t="shared" si="911"/>
        <v>1.8870246464060016E-2</v>
      </c>
      <c r="AA688" s="13">
        <f t="shared" si="912"/>
        <v>1.5267133475317246E-2</v>
      </c>
      <c r="AB688" s="13">
        <f t="shared" si="913"/>
        <v>6.1760021258090957E-3</v>
      </c>
      <c r="AC688" s="13">
        <f t="shared" si="914"/>
        <v>7.0540938625383024E-5</v>
      </c>
      <c r="AD688" s="13">
        <f t="shared" si="915"/>
        <v>3.4402640476982067E-3</v>
      </c>
      <c r="AE688" s="13">
        <f t="shared" si="916"/>
        <v>2.8814225565979312E-3</v>
      </c>
      <c r="AF688" s="13">
        <f t="shared" si="917"/>
        <v>1.2066800446940132E-3</v>
      </c>
      <c r="AG688" s="13">
        <f t="shared" si="918"/>
        <v>3.3688839491882147E-4</v>
      </c>
      <c r="AH688" s="13">
        <f t="shared" si="919"/>
        <v>3.9512340518226049E-3</v>
      </c>
      <c r="AI688" s="13">
        <f t="shared" si="920"/>
        <v>3.1967795320684595E-3</v>
      </c>
      <c r="AJ688" s="13">
        <f t="shared" si="921"/>
        <v>1.2931908414711461E-3</v>
      </c>
      <c r="AK688" s="13">
        <f t="shared" si="922"/>
        <v>3.4875568483610137E-4</v>
      </c>
      <c r="AL688" s="13">
        <f t="shared" si="923"/>
        <v>1.9120371677180852E-6</v>
      </c>
      <c r="AM688" s="13">
        <f t="shared" si="924"/>
        <v>5.5667498044159798E-4</v>
      </c>
      <c r="AN688" s="13">
        <f t="shared" si="925"/>
        <v>4.6624788769087034E-4</v>
      </c>
      <c r="AO688" s="13">
        <f t="shared" si="926"/>
        <v>1.9525495164498868E-4</v>
      </c>
      <c r="AP688" s="13">
        <f t="shared" si="927"/>
        <v>5.4512484522201938E-5</v>
      </c>
      <c r="AQ688" s="13">
        <f t="shared" si="928"/>
        <v>1.1414349330508665E-5</v>
      </c>
      <c r="AR688" s="13">
        <f t="shared" si="929"/>
        <v>6.6187797014807782E-4</v>
      </c>
      <c r="AS688" s="13">
        <f t="shared" si="930"/>
        <v>5.3549800390093136E-4</v>
      </c>
      <c r="AT688" s="13">
        <f t="shared" si="931"/>
        <v>2.1662460839852953E-4</v>
      </c>
      <c r="AU688" s="13">
        <f t="shared" si="932"/>
        <v>5.8420660919958356E-5</v>
      </c>
      <c r="AV688" s="13">
        <f t="shared" si="933"/>
        <v>1.1816433209815038E-5</v>
      </c>
      <c r="AW688" s="13">
        <f t="shared" si="934"/>
        <v>3.5990587345220545E-8</v>
      </c>
      <c r="AX688" s="13">
        <f t="shared" si="935"/>
        <v>7.5063771644938806E-5</v>
      </c>
      <c r="AY688" s="13">
        <f t="shared" si="936"/>
        <v>6.2870303500615698E-5</v>
      </c>
      <c r="AZ688" s="13">
        <f t="shared" si="937"/>
        <v>2.6328780020248556E-5</v>
      </c>
      <c r="BA688" s="13">
        <f t="shared" si="938"/>
        <v>7.3506315781011099E-6</v>
      </c>
      <c r="BB688" s="13">
        <f t="shared" si="939"/>
        <v>1.539146075760723E-6</v>
      </c>
      <c r="BC688" s="13">
        <f t="shared" si="940"/>
        <v>2.5782499012326893E-7</v>
      </c>
      <c r="BD688" s="13">
        <f t="shared" si="941"/>
        <v>9.2393591812424432E-5</v>
      </c>
      <c r="BE688" s="13">
        <f t="shared" si="942"/>
        <v>7.4751821665437258E-5</v>
      </c>
      <c r="BF688" s="13">
        <f t="shared" si="943"/>
        <v>3.0239298703992608E-5</v>
      </c>
      <c r="BG688" s="13">
        <f t="shared" si="944"/>
        <v>8.1551206444340425E-6</v>
      </c>
      <c r="BH688" s="13">
        <f t="shared" si="945"/>
        <v>1.649492438042882E-6</v>
      </c>
      <c r="BI688" s="13">
        <f t="shared" si="946"/>
        <v>2.6690717862207416E-7</v>
      </c>
      <c r="BJ688" s="14">
        <f t="shared" si="947"/>
        <v>0.31834153292016992</v>
      </c>
      <c r="BK688" s="14">
        <f t="shared" si="948"/>
        <v>0.34720357764409676</v>
      </c>
      <c r="BL688" s="14">
        <f t="shared" si="949"/>
        <v>0.31559751448258694</v>
      </c>
      <c r="BM688" s="14">
        <f t="shared" si="950"/>
        <v>0.22870576370586912</v>
      </c>
      <c r="BN688" s="14">
        <f t="shared" si="951"/>
        <v>0.7712442734921312</v>
      </c>
    </row>
    <row r="689" spans="1:66" x14ac:dyDescent="0.25">
      <c r="A689" t="s">
        <v>342</v>
      </c>
      <c r="B689" t="s">
        <v>426</v>
      </c>
      <c r="C689" t="s">
        <v>400</v>
      </c>
      <c r="D689" s="11">
        <v>44335</v>
      </c>
      <c r="E689" s="10">
        <f>VLOOKUP(A689,home!$A$2:$E$405,3,FALSE)</f>
        <v>1.1741999999999999</v>
      </c>
      <c r="F689" s="10">
        <f>VLOOKUP(B689,home!$B$2:$E$405,3,FALSE)</f>
        <v>0.93679999999999997</v>
      </c>
      <c r="G689" s="10">
        <f>VLOOKUP(C689,away!$B$2:$E$405,4,FALSE)</f>
        <v>0.59619999999999995</v>
      </c>
      <c r="H689" s="10">
        <f>VLOOKUP(A689,away!$A$2:$E$405,3,FALSE)</f>
        <v>0.85970000000000002</v>
      </c>
      <c r="I689" s="10">
        <f>VLOOKUP(C689,away!$B$2:$E$405,3,FALSE)</f>
        <v>1.105</v>
      </c>
      <c r="J689" s="10">
        <f>VLOOKUP(B689,home!$B$2:$E$405,4,FALSE)</f>
        <v>0.69789999999999996</v>
      </c>
      <c r="K689" s="12">
        <f t="shared" si="896"/>
        <v>0.65581437187199987</v>
      </c>
      <c r="L689" s="12">
        <f t="shared" si="897"/>
        <v>0.66298301614999999</v>
      </c>
      <c r="M689" s="13">
        <f t="shared" si="898"/>
        <v>0.26745675533283342</v>
      </c>
      <c r="N689" s="13">
        <f t="shared" si="899"/>
        <v>0.17540198400152529</v>
      </c>
      <c r="O689" s="13">
        <f t="shared" si="900"/>
        <v>0.17731928634025451</v>
      </c>
      <c r="P689" s="13">
        <f t="shared" si="901"/>
        <v>0.11628853639202529</v>
      </c>
      <c r="Q689" s="13">
        <f t="shared" si="902"/>
        <v>5.7515570981531428E-2</v>
      </c>
      <c r="R689" s="13">
        <f t="shared" si="903"/>
        <v>5.8779837639713707E-2</v>
      </c>
      <c r="S689" s="13">
        <f t="shared" si="904"/>
        <v>1.2640383376530178E-2</v>
      </c>
      <c r="T689" s="13">
        <f t="shared" si="905"/>
        <v>3.8131846724925124E-2</v>
      </c>
      <c r="U689" s="13">
        <f t="shared" si="906"/>
        <v>3.8548662300426979E-2</v>
      </c>
      <c r="V689" s="13">
        <f t="shared" si="907"/>
        <v>6.1066224434490237E-4</v>
      </c>
      <c r="W689" s="13">
        <f t="shared" si="908"/>
        <v>1.2573179352037488E-2</v>
      </c>
      <c r="X689" s="13">
        <f t="shared" si="909"/>
        <v>8.3358043694087159E-3</v>
      </c>
      <c r="Y689" s="13">
        <f t="shared" si="910"/>
        <v>2.7632483614334694E-3</v>
      </c>
      <c r="Z689" s="13">
        <f t="shared" si="911"/>
        <v>1.2990011349061565E-2</v>
      </c>
      <c r="AA689" s="13">
        <f t="shared" si="912"/>
        <v>8.5190361334949605E-3</v>
      </c>
      <c r="AB689" s="13">
        <f t="shared" si="913"/>
        <v>2.7934531654214331E-3</v>
      </c>
      <c r="AC689" s="13">
        <f t="shared" si="914"/>
        <v>1.6594509488170966E-5</v>
      </c>
      <c r="AD689" s="13">
        <f t="shared" si="915"/>
        <v>2.0614179297976159E-3</v>
      </c>
      <c r="AE689" s="13">
        <f t="shared" si="916"/>
        <v>1.3666850766429121E-3</v>
      </c>
      <c r="AF689" s="13">
        <f t="shared" si="917"/>
        <v>4.5304449711995593E-4</v>
      </c>
      <c r="AG689" s="13">
        <f t="shared" si="918"/>
        <v>1.0012026905024947E-4</v>
      </c>
      <c r="AH689" s="13">
        <f t="shared" si="919"/>
        <v>2.1530392260058913E-3</v>
      </c>
      <c r="AI689" s="13">
        <f t="shared" si="920"/>
        <v>1.4119940676188302E-3</v>
      </c>
      <c r="AJ689" s="13">
        <f t="shared" si="921"/>
        <v>4.6300300127121656E-4</v>
      </c>
      <c r="AK689" s="13">
        <f t="shared" si="922"/>
        <v>1.0121467415117789E-4</v>
      </c>
      <c r="AL689" s="13">
        <f t="shared" si="923"/>
        <v>2.886075871400628E-7</v>
      </c>
      <c r="AM689" s="13">
        <f t="shared" si="924"/>
        <v>2.7038150095918043E-4</v>
      </c>
      <c r="AN689" s="13">
        <f t="shared" si="925"/>
        <v>1.7925834301708155E-4</v>
      </c>
      <c r="AO689" s="13">
        <f t="shared" si="926"/>
        <v>5.9422618461758004E-5</v>
      </c>
      <c r="AP689" s="13">
        <f t="shared" si="927"/>
        <v>1.3132062271769E-5</v>
      </c>
      <c r="AQ689" s="13">
        <f t="shared" si="928"/>
        <v>2.1765835633017574E-6</v>
      </c>
      <c r="AR689" s="13">
        <f t="shared" si="929"/>
        <v>2.8548568798932955E-4</v>
      </c>
      <c r="AS689" s="13">
        <f t="shared" si="930"/>
        <v>1.8722561714716788E-4</v>
      </c>
      <c r="AT689" s="13">
        <f t="shared" si="931"/>
        <v>6.1392625253858696E-5</v>
      </c>
      <c r="AU689" s="13">
        <f t="shared" si="932"/>
        <v>1.3420721989477474E-5</v>
      </c>
      <c r="AV689" s="13">
        <f t="shared" si="933"/>
        <v>2.2003755903994767E-6</v>
      </c>
      <c r="AW689" s="13">
        <f t="shared" si="934"/>
        <v>3.4856885200402922E-9</v>
      </c>
      <c r="AX689" s="13">
        <f t="shared" si="935"/>
        <v>2.9553345702892226E-5</v>
      </c>
      <c r="AY689" s="13">
        <f t="shared" si="936"/>
        <v>1.9593366271427129E-5</v>
      </c>
      <c r="AZ689" s="13">
        <f t="shared" si="937"/>
        <v>6.4950345335812182E-6</v>
      </c>
      <c r="BA689" s="13">
        <f t="shared" si="938"/>
        <v>1.435365861690695E-6</v>
      </c>
      <c r="BB689" s="13">
        <f t="shared" si="939"/>
        <v>2.3790579706561013E-7</v>
      </c>
      <c r="BC689" s="13">
        <f t="shared" si="940"/>
        <v>3.1545500579625608E-8</v>
      </c>
      <c r="BD689" s="13">
        <f t="shared" si="941"/>
        <v>3.1545360415137239E-5</v>
      </c>
      <c r="BE689" s="13">
        <f t="shared" si="942"/>
        <v>2.0687900726129076E-5</v>
      </c>
      <c r="BF689" s="13">
        <f t="shared" si="943"/>
        <v>6.7837113100283143E-6</v>
      </c>
      <c r="BG689" s="13">
        <f t="shared" si="944"/>
        <v>1.4829517905824002E-6</v>
      </c>
      <c r="BH689" s="13">
        <f t="shared" si="945"/>
        <v>2.4313527426431356E-7</v>
      </c>
      <c r="BI689" s="13">
        <f t="shared" si="946"/>
        <v>3.1890321434315452E-8</v>
      </c>
      <c r="BJ689" s="14">
        <f t="shared" si="947"/>
        <v>0.29928461923541272</v>
      </c>
      <c r="BK689" s="14">
        <f t="shared" si="948"/>
        <v>0.39703281382908057</v>
      </c>
      <c r="BL689" s="14">
        <f t="shared" si="949"/>
        <v>0.29070002652616656</v>
      </c>
      <c r="BM689" s="14">
        <f t="shared" si="950"/>
        <v>0.14722591037125465</v>
      </c>
      <c r="BN689" s="14">
        <f t="shared" si="951"/>
        <v>0.85276197068788373</v>
      </c>
    </row>
    <row r="690" spans="1:66" x14ac:dyDescent="0.25">
      <c r="A690" t="s">
        <v>342</v>
      </c>
      <c r="B690" t="s">
        <v>399</v>
      </c>
      <c r="C690" t="s">
        <v>386</v>
      </c>
      <c r="D690" s="11">
        <v>44336</v>
      </c>
      <c r="E690" s="10">
        <f>VLOOKUP(A690,home!$A$2:$E$405,3,FALSE)</f>
        <v>1.1741999999999999</v>
      </c>
      <c r="F690" s="10">
        <f>VLOOKUP(B690,home!$B$2:$E$405,3,FALSE)</f>
        <v>0.72389999999999999</v>
      </c>
      <c r="G690" s="10">
        <f>VLOOKUP(C690,away!$B$2:$E$405,4,FALSE)</f>
        <v>0.97940000000000005</v>
      </c>
      <c r="H690" s="10">
        <f>VLOOKUP(A690,away!$A$2:$E$405,3,FALSE)</f>
        <v>0.85970000000000002</v>
      </c>
      <c r="I690" s="10">
        <f>VLOOKUP(C690,away!$B$2:$E$405,3,FALSE)</f>
        <v>1.3957999999999999</v>
      </c>
      <c r="J690" s="10">
        <f>VLOOKUP(B690,home!$B$2:$E$405,4,FALSE)</f>
        <v>1.2795000000000001</v>
      </c>
      <c r="K690" s="12">
        <f t="shared" si="896"/>
        <v>0.83249331037200003</v>
      </c>
      <c r="L690" s="12">
        <f t="shared" si="897"/>
        <v>1.5353606681700001</v>
      </c>
      <c r="M690" s="13">
        <f t="shared" si="898"/>
        <v>9.3681553335073248E-2</v>
      </c>
      <c r="N690" s="13">
        <f t="shared" si="899"/>
        <v>7.7989266456706202E-2</v>
      </c>
      <c r="O690" s="13">
        <f t="shared" si="900"/>
        <v>0.14383497232374157</v>
      </c>
      <c r="P690" s="13">
        <f t="shared" si="901"/>
        <v>0.11974165225705662</v>
      </c>
      <c r="Q690" s="13">
        <f t="shared" si="902"/>
        <v>3.2462771303013664E-2</v>
      </c>
      <c r="R690" s="13">
        <f t="shared" si="903"/>
        <v>0.11041927960659668</v>
      </c>
      <c r="S690" s="13">
        <f t="shared" si="904"/>
        <v>3.8262770990694799E-2</v>
      </c>
      <c r="T690" s="13">
        <f t="shared" si="905"/>
        <v>4.9842062238444965E-2</v>
      </c>
      <c r="U690" s="13">
        <f t="shared" si="906"/>
        <v>9.1923311608587133E-2</v>
      </c>
      <c r="V690" s="13">
        <f t="shared" si="907"/>
        <v>5.4340680448842511E-3</v>
      </c>
      <c r="W690" s="13">
        <f t="shared" si="908"/>
        <v>9.0083466486316696E-3</v>
      </c>
      <c r="X690" s="13">
        <f t="shared" si="909"/>
        <v>1.3831061129550102E-2</v>
      </c>
      <c r="Y690" s="13">
        <f t="shared" si="910"/>
        <v>1.0617833628683081E-2</v>
      </c>
      <c r="Z690" s="13">
        <f t="shared" si="911"/>
        <v>5.6511139638544775E-2</v>
      </c>
      <c r="AA690" s="13">
        <f t="shared" si="912"/>
        <v>4.7045145710586482E-2</v>
      </c>
      <c r="AB690" s="13">
        <f t="shared" si="913"/>
        <v>1.958238454476962E-2</v>
      </c>
      <c r="AC690" s="13">
        <f t="shared" si="914"/>
        <v>4.3410646427130258E-4</v>
      </c>
      <c r="AD690" s="13">
        <f t="shared" si="915"/>
        <v>1.8748470806244724E-3</v>
      </c>
      <c r="AE690" s="13">
        <f t="shared" si="916"/>
        <v>2.878566466424164E-3</v>
      </c>
      <c r="AF690" s="13">
        <f t="shared" si="917"/>
        <v>2.2098188666303804E-3</v>
      </c>
      <c r="AG690" s="13">
        <f t="shared" si="918"/>
        <v>1.1309563238680977E-3</v>
      </c>
      <c r="AH690" s="13">
        <f t="shared" si="919"/>
        <v>2.1691245278621082E-2</v>
      </c>
      <c r="AI690" s="13">
        <f t="shared" si="920"/>
        <v>1.8057816588090279E-2</v>
      </c>
      <c r="AJ690" s="13">
        <f t="shared" si="921"/>
        <v>7.516505754754846E-3</v>
      </c>
      <c r="AK690" s="13">
        <f t="shared" si="922"/>
        <v>2.0858135860686833E-3</v>
      </c>
      <c r="AL690" s="13">
        <f t="shared" si="923"/>
        <v>2.2194604353492822E-5</v>
      </c>
      <c r="AM690" s="13">
        <f t="shared" si="924"/>
        <v>3.1215953051806958E-4</v>
      </c>
      <c r="AN690" s="13">
        <f t="shared" si="925"/>
        <v>4.7927746535185683E-4</v>
      </c>
      <c r="AO690" s="13">
        <f t="shared" si="926"/>
        <v>3.6793188472072555E-4</v>
      </c>
      <c r="AP690" s="13">
        <f t="shared" si="927"/>
        <v>1.8830271478862019E-4</v>
      </c>
      <c r="AQ690" s="13">
        <f t="shared" si="928"/>
        <v>7.227814549902025E-5</v>
      </c>
      <c r="AR690" s="13">
        <f t="shared" si="929"/>
        <v>6.6607769688845986E-3</v>
      </c>
      <c r="AS690" s="13">
        <f t="shared" si="930"/>
        <v>5.5450522684763158E-3</v>
      </c>
      <c r="AT690" s="13">
        <f t="shared" si="931"/>
        <v>2.3081094595848082E-3</v>
      </c>
      <c r="AU690" s="13">
        <f t="shared" si="932"/>
        <v>6.4049522823689503E-4</v>
      </c>
      <c r="AV690" s="13">
        <f t="shared" si="933"/>
        <v>1.3330199820810057E-4</v>
      </c>
      <c r="AW690" s="13">
        <f t="shared" si="934"/>
        <v>7.8801787719121924E-7</v>
      </c>
      <c r="AX690" s="13">
        <f t="shared" si="935"/>
        <v>4.3311786820859496E-5</v>
      </c>
      <c r="AY690" s="13">
        <f t="shared" si="936"/>
        <v>6.6499213952911433E-5</v>
      </c>
      <c r="AZ690" s="13">
        <f t="shared" si="937"/>
        <v>5.105013878376096E-5</v>
      </c>
      <c r="BA690" s="13">
        <f t="shared" si="938"/>
        <v>2.6126791731068818E-5</v>
      </c>
      <c r="BB690" s="13">
        <f t="shared" si="939"/>
        <v>1.0028512102338068E-5</v>
      </c>
      <c r="BC690" s="13">
        <f t="shared" si="940"/>
        <v>3.0794766084393392E-6</v>
      </c>
      <c r="BD690" s="13">
        <f t="shared" si="941"/>
        <v>1.7044491629130032E-3</v>
      </c>
      <c r="BE690" s="13">
        <f t="shared" si="942"/>
        <v>1.4189425259942302E-3</v>
      </c>
      <c r="BF690" s="13">
        <f t="shared" si="943"/>
        <v>5.9063008034627225E-4</v>
      </c>
      <c r="BG690" s="13">
        <f t="shared" si="944"/>
        <v>1.638985302642495E-4</v>
      </c>
      <c r="BH690" s="13">
        <f t="shared" si="945"/>
        <v>3.4111107506197615E-5</v>
      </c>
      <c r="BI690" s="13">
        <f t="shared" si="946"/>
        <v>5.6794537616579293E-6</v>
      </c>
      <c r="BJ690" s="14">
        <f t="shared" si="947"/>
        <v>0.20346557580345445</v>
      </c>
      <c r="BK690" s="14">
        <f t="shared" si="948"/>
        <v>0.25764284491028661</v>
      </c>
      <c r="BL690" s="14">
        <f t="shared" si="949"/>
        <v>0.48136192178599274</v>
      </c>
      <c r="BM690" s="14">
        <f t="shared" si="950"/>
        <v>0.42078627566001492</v>
      </c>
      <c r="BN690" s="14">
        <f t="shared" si="951"/>
        <v>0.57812949528218793</v>
      </c>
    </row>
    <row r="691" spans="1:66" x14ac:dyDescent="0.25">
      <c r="A691" t="s">
        <v>342</v>
      </c>
      <c r="B691" t="s">
        <v>420</v>
      </c>
      <c r="C691" t="s">
        <v>392</v>
      </c>
      <c r="D691" s="11">
        <v>44336</v>
      </c>
      <c r="E691" s="10">
        <f>VLOOKUP(A691,home!$A$2:$E$405,3,FALSE)</f>
        <v>1.1741999999999999</v>
      </c>
      <c r="F691" s="10">
        <f>VLOOKUP(B691,home!$B$2:$E$405,3,FALSE)</f>
        <v>0.93679999999999997</v>
      </c>
      <c r="G691" s="10">
        <f>VLOOKUP(C691,away!$B$2:$E$405,4,FALSE)</f>
        <v>1.2775000000000001</v>
      </c>
      <c r="H691" s="10">
        <f>VLOOKUP(A691,away!$A$2:$E$405,3,FALSE)</f>
        <v>0.85970000000000002</v>
      </c>
      <c r="I691" s="10">
        <f>VLOOKUP(C691,away!$B$2:$E$405,3,FALSE)</f>
        <v>0.63980000000000004</v>
      </c>
      <c r="J691" s="10">
        <f>VLOOKUP(B691,home!$B$2:$E$405,4,FALSE)</f>
        <v>0.58160000000000001</v>
      </c>
      <c r="K691" s="12">
        <f t="shared" si="896"/>
        <v>1.4052379403999999</v>
      </c>
      <c r="L691" s="12">
        <f t="shared" si="897"/>
        <v>0.31990097249600002</v>
      </c>
      <c r="M691" s="13">
        <f t="shared" si="898"/>
        <v>0.17814830295729212</v>
      </c>
      <c r="N691" s="13">
        <f t="shared" si="899"/>
        <v>0.25034075433346042</v>
      </c>
      <c r="O691" s="13">
        <f t="shared" si="900"/>
        <v>5.6989815364549785E-2</v>
      </c>
      <c r="P691" s="13">
        <f t="shared" si="901"/>
        <v>8.008425076665622E-2</v>
      </c>
      <c r="Q691" s="13">
        <f t="shared" si="902"/>
        <v>0.17589416300886718</v>
      </c>
      <c r="R691" s="13">
        <f t="shared" si="903"/>
        <v>9.1155486787434809E-3</v>
      </c>
      <c r="S691" s="13">
        <f t="shared" si="904"/>
        <v>9.0002081333244548E-3</v>
      </c>
      <c r="T691" s="13">
        <f t="shared" si="905"/>
        <v>5.6268713802906559E-2</v>
      </c>
      <c r="U691" s="13">
        <f t="shared" si="906"/>
        <v>1.2809514850933431E-2</v>
      </c>
      <c r="V691" s="13">
        <f t="shared" si="907"/>
        <v>4.4954737968077907E-4</v>
      </c>
      <c r="W691" s="13">
        <f t="shared" si="908"/>
        <v>8.239105045165411E-2</v>
      </c>
      <c r="X691" s="13">
        <f t="shared" si="909"/>
        <v>2.6356977164451151E-2</v>
      </c>
      <c r="Y691" s="13">
        <f t="shared" si="910"/>
        <v>4.2158113134813944E-3</v>
      </c>
      <c r="Z691" s="13">
        <f t="shared" si="911"/>
        <v>9.7202429572155579E-4</v>
      </c>
      <c r="AA691" s="13">
        <f t="shared" si="912"/>
        <v>1.3659254193385197E-3</v>
      </c>
      <c r="AB691" s="13">
        <f t="shared" si="913"/>
        <v>9.5972511150563397E-4</v>
      </c>
      <c r="AC691" s="13">
        <f t="shared" si="914"/>
        <v>1.2630510818870773E-5</v>
      </c>
      <c r="AD691" s="13">
        <f t="shared" si="915"/>
        <v>2.8944757511018736E-2</v>
      </c>
      <c r="AE691" s="13">
        <f t="shared" si="916"/>
        <v>9.2594560764357944E-3</v>
      </c>
      <c r="AF691" s="13">
        <f t="shared" si="917"/>
        <v>1.4810545018179037E-3</v>
      </c>
      <c r="AG691" s="13">
        <f t="shared" si="918"/>
        <v>1.5793025848370875E-4</v>
      </c>
      <c r="AH691" s="13">
        <f t="shared" si="919"/>
        <v>7.7737879372766314E-5</v>
      </c>
      <c r="AI691" s="13">
        <f t="shared" si="920"/>
        <v>1.0924021750084979E-4</v>
      </c>
      <c r="AJ691" s="13">
        <f t="shared" si="921"/>
        <v>7.67542491248711E-5</v>
      </c>
      <c r="AK691" s="13">
        <f t="shared" si="922"/>
        <v>3.5952660985727453E-5</v>
      </c>
      <c r="AL691" s="13">
        <f t="shared" si="923"/>
        <v>2.2711526945544933E-7</v>
      </c>
      <c r="AM691" s="13">
        <f t="shared" si="924"/>
        <v>8.1348542860322677E-3</v>
      </c>
      <c r="AN691" s="13">
        <f t="shared" si="925"/>
        <v>2.6023477972149764E-3</v>
      </c>
      <c r="AO691" s="13">
        <f t="shared" si="926"/>
        <v>4.1624679555094722E-4</v>
      </c>
      <c r="AP691" s="13">
        <f t="shared" si="927"/>
        <v>4.4385918231697237E-5</v>
      </c>
      <c r="AQ691" s="13">
        <f t="shared" si="928"/>
        <v>3.5497746018619712E-6</v>
      </c>
      <c r="AR691" s="13">
        <f t="shared" si="929"/>
        <v>4.9736846422249401E-6</v>
      </c>
      <c r="AS691" s="13">
        <f t="shared" si="930"/>
        <v>6.989210362839286E-6</v>
      </c>
      <c r="AT691" s="13">
        <f t="shared" si="931"/>
        <v>4.9107517876493077E-6</v>
      </c>
      <c r="AU691" s="13">
        <f t="shared" si="932"/>
        <v>2.3002582426306437E-6</v>
      </c>
      <c r="AV691" s="13">
        <f t="shared" si="933"/>
        <v>8.0810253881560245E-7</v>
      </c>
      <c r="AW691" s="13">
        <f t="shared" si="934"/>
        <v>2.8360198107851487E-9</v>
      </c>
      <c r="AX691" s="13">
        <f t="shared" si="935"/>
        <v>1.9052343137263472E-3</v>
      </c>
      <c r="AY691" s="13">
        <f t="shared" si="936"/>
        <v>6.094863097938077E-4</v>
      </c>
      <c r="AZ691" s="13">
        <f t="shared" si="937"/>
        <v>9.7487631613018706E-5</v>
      </c>
      <c r="BA691" s="13">
        <f t="shared" si="938"/>
        <v>1.0395462719778827E-5</v>
      </c>
      <c r="BB691" s="13">
        <f t="shared" si="939"/>
        <v>8.3137965840079016E-7</v>
      </c>
      <c r="BC691" s="13">
        <f t="shared" si="940"/>
        <v>5.3191832247161048E-8</v>
      </c>
      <c r="BD691" s="13">
        <f t="shared" si="941"/>
        <v>2.6518109232269603E-7</v>
      </c>
      <c r="BE691" s="13">
        <f t="shared" si="942"/>
        <v>3.7264253200856769E-7</v>
      </c>
      <c r="BF691" s="13">
        <f t="shared" si="943"/>
        <v>2.618257120925804E-7</v>
      </c>
      <c r="BG691" s="13">
        <f t="shared" si="944"/>
        <v>1.2264247480158033E-7</v>
      </c>
      <c r="BH691" s="13">
        <f t="shared" si="945"/>
        <v>4.3085464673932924E-8</v>
      </c>
      <c r="BI691" s="13">
        <f t="shared" si="946"/>
        <v>1.2109065927914875E-8</v>
      </c>
      <c r="BJ691" s="14">
        <f t="shared" si="947"/>
        <v>0.64913554128355244</v>
      </c>
      <c r="BK691" s="14">
        <f t="shared" si="948"/>
        <v>0.26830465317283569</v>
      </c>
      <c r="BL691" s="14">
        <f t="shared" si="949"/>
        <v>8.1561273925971053E-2</v>
      </c>
      <c r="BM691" s="14">
        <f t="shared" si="950"/>
        <v>0.24879117409473739</v>
      </c>
      <c r="BN691" s="14">
        <f t="shared" si="951"/>
        <v>0.75057283510956929</v>
      </c>
    </row>
    <row r="692" spans="1:66" x14ac:dyDescent="0.25">
      <c r="A692" t="s">
        <v>342</v>
      </c>
      <c r="B692" t="s">
        <v>430</v>
      </c>
      <c r="C692" t="s">
        <v>406</v>
      </c>
      <c r="D692" s="11">
        <v>44336</v>
      </c>
      <c r="E692" s="10">
        <f>VLOOKUP(A692,home!$A$2:$E$405,3,FALSE)</f>
        <v>1.1741999999999999</v>
      </c>
      <c r="F692" s="10">
        <f>VLOOKUP(B692,home!$B$2:$E$405,3,FALSE)</f>
        <v>1.32</v>
      </c>
      <c r="G692" s="10">
        <f>VLOOKUP(C692,away!$B$2:$E$405,4,FALSE)</f>
        <v>0.93679999999999997</v>
      </c>
      <c r="H692" s="10">
        <f>VLOOKUP(A692,away!$A$2:$E$405,3,FALSE)</f>
        <v>0.85970000000000002</v>
      </c>
      <c r="I692" s="10">
        <f>VLOOKUP(C692,away!$B$2:$E$405,3,FALSE)</f>
        <v>0.98870000000000002</v>
      </c>
      <c r="J692" s="10">
        <f>VLOOKUP(B692,home!$B$2:$E$405,4,FALSE)</f>
        <v>1.105</v>
      </c>
      <c r="K692" s="12">
        <f t="shared" si="896"/>
        <v>1.4519875391999999</v>
      </c>
      <c r="L692" s="12">
        <f t="shared" si="897"/>
        <v>0.93923385595000008</v>
      </c>
      <c r="M692" s="13">
        <f t="shared" si="898"/>
        <v>9.1517836145064396E-2</v>
      </c>
      <c r="N692" s="13">
        <f t="shared" si="899"/>
        <v>0.13288275769718086</v>
      </c>
      <c r="O692" s="13">
        <f t="shared" si="900"/>
        <v>8.5956650130729118E-2</v>
      </c>
      <c r="P692" s="13">
        <f t="shared" si="901"/>
        <v>0.12480798490119274</v>
      </c>
      <c r="Q692" s="13">
        <f t="shared" si="902"/>
        <v>9.6472054175419764E-2</v>
      </c>
      <c r="R692" s="13">
        <f t="shared" si="903"/>
        <v>4.036669797341489E-2</v>
      </c>
      <c r="S692" s="13">
        <f t="shared" si="904"/>
        <v>4.2551905047244806E-2</v>
      </c>
      <c r="T692" s="13">
        <f t="shared" si="905"/>
        <v>9.0609819434596811E-2</v>
      </c>
      <c r="U692" s="13">
        <f t="shared" si="906"/>
        <v>5.8611942456048317E-2</v>
      </c>
      <c r="V692" s="13">
        <f t="shared" si="907"/>
        <v>6.4478232955053815E-3</v>
      </c>
      <c r="W692" s="13">
        <f t="shared" si="908"/>
        <v>4.6692073514578929E-2</v>
      </c>
      <c r="X692" s="13">
        <f t="shared" si="909"/>
        <v>4.385477624939884E-2</v>
      </c>
      <c r="Y692" s="13">
        <f t="shared" si="910"/>
        <v>2.0594945299273675E-2</v>
      </c>
      <c r="Z692" s="13">
        <f t="shared" si="911"/>
        <v>1.2637923129846509E-2</v>
      </c>
      <c r="AA692" s="13">
        <f t="shared" si="912"/>
        <v>1.8350106905904596E-2</v>
      </c>
      <c r="AB692" s="13">
        <f t="shared" si="913"/>
        <v>1.3322063285180671E-2</v>
      </c>
      <c r="AC692" s="13">
        <f t="shared" si="914"/>
        <v>5.4957854829754539E-4</v>
      </c>
      <c r="AD692" s="13">
        <f t="shared" si="915"/>
        <v>1.6949077230644729E-2</v>
      </c>
      <c r="AE692" s="13">
        <f t="shared" si="916"/>
        <v>1.5919147162132795E-2</v>
      </c>
      <c r="AF692" s="13">
        <f t="shared" si="917"/>
        <v>7.4759009862627422E-3</v>
      </c>
      <c r="AG692" s="13">
        <f t="shared" si="918"/>
        <v>2.3405397700093215E-3</v>
      </c>
      <c r="AH692" s="13">
        <f t="shared" si="919"/>
        <v>2.9674913181113576E-3</v>
      </c>
      <c r="AI692" s="13">
        <f t="shared" si="920"/>
        <v>4.3087604165818741E-3</v>
      </c>
      <c r="AJ692" s="13">
        <f t="shared" si="921"/>
        <v>3.1281332171375418E-3</v>
      </c>
      <c r="AK692" s="13">
        <f t="shared" si="922"/>
        <v>1.514003484080439E-3</v>
      </c>
      <c r="AL692" s="13">
        <f t="shared" si="923"/>
        <v>2.9979638526074851E-5</v>
      </c>
      <c r="AM692" s="13">
        <f t="shared" si="924"/>
        <v>4.9219697879669157E-3</v>
      </c>
      <c r="AN692" s="13">
        <f t="shared" si="925"/>
        <v>4.6228806628215704E-3</v>
      </c>
      <c r="AO692" s="13">
        <f t="shared" si="926"/>
        <v>2.1709830152692976E-3</v>
      </c>
      <c r="AP692" s="13">
        <f t="shared" si="927"/>
        <v>6.7968691621111347E-4</v>
      </c>
      <c r="AQ692" s="13">
        <f t="shared" si="928"/>
        <v>1.5959624078793218E-4</v>
      </c>
      <c r="AR692" s="13">
        <f t="shared" si="929"/>
        <v>5.5743366264157581E-4</v>
      </c>
      <c r="AS692" s="13">
        <f t="shared" si="930"/>
        <v>8.0938673208618469E-4</v>
      </c>
      <c r="AT692" s="13">
        <f t="shared" si="931"/>
        <v>5.8760972469147459E-4</v>
      </c>
      <c r="AU692" s="13">
        <f t="shared" si="932"/>
        <v>2.8440066605492115E-4</v>
      </c>
      <c r="AV692" s="13">
        <f t="shared" si="933"/>
        <v>1.032365558129814E-4</v>
      </c>
      <c r="AW692" s="13">
        <f t="shared" si="934"/>
        <v>1.1356918771593992E-6</v>
      </c>
      <c r="AX692" s="13">
        <f t="shared" si="935"/>
        <v>1.1911064667411368E-3</v>
      </c>
      <c r="AY692" s="13">
        <f t="shared" si="936"/>
        <v>1.1187275196042584E-3</v>
      </c>
      <c r="AZ692" s="13">
        <f t="shared" si="937"/>
        <v>5.2537338099764336E-4</v>
      </c>
      <c r="BA692" s="13">
        <f t="shared" si="938"/>
        <v>1.6448282214930171E-4</v>
      </c>
      <c r="BB692" s="13">
        <f t="shared" si="939"/>
        <v>3.8621958821206685E-5</v>
      </c>
      <c r="BC692" s="13">
        <f t="shared" si="940"/>
        <v>7.2550102615968159E-6</v>
      </c>
      <c r="BD692" s="13">
        <f t="shared" si="941"/>
        <v>8.7260094733196441E-5</v>
      </c>
      <c r="BE692" s="13">
        <f t="shared" si="942"/>
        <v>1.2670057022201277E-4</v>
      </c>
      <c r="BF692" s="13">
        <f t="shared" si="943"/>
        <v>9.1983824585948584E-5</v>
      </c>
      <c r="BG692" s="13">
        <f t="shared" si="944"/>
        <v>4.4519789035585301E-5</v>
      </c>
      <c r="BH692" s="13">
        <f t="shared" si="945"/>
        <v>1.6160544731870648E-5</v>
      </c>
      <c r="BI692" s="13">
        <f t="shared" si="946"/>
        <v>4.6929819154720755E-6</v>
      </c>
      <c r="BJ692" s="14">
        <f t="shared" si="947"/>
        <v>0.48939177530113037</v>
      </c>
      <c r="BK692" s="14">
        <f t="shared" si="948"/>
        <v>0.2670238350954352</v>
      </c>
      <c r="BL692" s="14">
        <f t="shared" si="949"/>
        <v>0.2312392343337</v>
      </c>
      <c r="BM692" s="14">
        <f t="shared" si="950"/>
        <v>0.42717119500938316</v>
      </c>
      <c r="BN692" s="14">
        <f t="shared" si="951"/>
        <v>0.57200398102300165</v>
      </c>
    </row>
    <row r="693" spans="1:66" x14ac:dyDescent="0.25">
      <c r="A693" t="s">
        <v>342</v>
      </c>
      <c r="B693" t="s">
        <v>436</v>
      </c>
      <c r="C693" t="s">
        <v>364</v>
      </c>
      <c r="D693" s="11">
        <v>44336</v>
      </c>
      <c r="E693" s="10">
        <f>VLOOKUP(A693,home!$A$2:$E$405,3,FALSE)</f>
        <v>1.1741999999999999</v>
      </c>
      <c r="F693" s="10">
        <f>VLOOKUP(B693,home!$B$2:$E$405,3,FALSE)</f>
        <v>0.85160000000000002</v>
      </c>
      <c r="G693" s="10">
        <f>VLOOKUP(C693,away!$B$2:$E$405,4,FALSE)</f>
        <v>1.32</v>
      </c>
      <c r="H693" s="10">
        <f>VLOOKUP(A693,away!$A$2:$E$405,3,FALSE)</f>
        <v>0.85970000000000002</v>
      </c>
      <c r="I693" s="10">
        <f>VLOOKUP(C693,away!$B$2:$E$405,3,FALSE)</f>
        <v>0.81420000000000003</v>
      </c>
      <c r="J693" s="10">
        <f>VLOOKUP(B693,home!$B$2:$E$405,4,FALSE)</f>
        <v>0.69789999999999996</v>
      </c>
      <c r="K693" s="12">
        <f t="shared" si="896"/>
        <v>1.3199323104</v>
      </c>
      <c r="L693" s="12">
        <f t="shared" si="897"/>
        <v>0.488507485746</v>
      </c>
      <c r="M693" s="13">
        <f t="shared" si="898"/>
        <v>0.16390966990769865</v>
      </c>
      <c r="N693" s="13">
        <f t="shared" si="899"/>
        <v>0.21634966929817001</v>
      </c>
      <c r="O693" s="13">
        <f t="shared" si="900"/>
        <v>8.0071100736066658E-2</v>
      </c>
      <c r="P693" s="13">
        <f t="shared" si="901"/>
        <v>0.1056884329908276</v>
      </c>
      <c r="Q693" s="13">
        <f t="shared" si="902"/>
        <v>0.14278345942550477</v>
      </c>
      <c r="R693" s="13">
        <f t="shared" si="903"/>
        <v>1.9557666050745309E-2</v>
      </c>
      <c r="S693" s="13">
        <f t="shared" si="904"/>
        <v>1.7036891225433455E-2</v>
      </c>
      <c r="T693" s="13">
        <f t="shared" si="905"/>
        <v>6.9750788770069336E-2</v>
      </c>
      <c r="U693" s="13">
        <f t="shared" si="906"/>
        <v>2.5814795336391898E-2</v>
      </c>
      <c r="V693" s="13">
        <f t="shared" si="907"/>
        <v>1.2205925764309379E-3</v>
      </c>
      <c r="W693" s="13">
        <f t="shared" si="908"/>
        <v>6.2821500495470389E-2</v>
      </c>
      <c r="X693" s="13">
        <f t="shared" si="909"/>
        <v>3.0688773257833334E-2</v>
      </c>
      <c r="Y693" s="13">
        <f t="shared" si="910"/>
        <v>7.4958477324066223E-3</v>
      </c>
      <c r="Z693" s="13">
        <f t="shared" si="911"/>
        <v>3.1846887565031633E-3</v>
      </c>
      <c r="AA693" s="13">
        <f t="shared" si="912"/>
        <v>4.2035735882761235E-3</v>
      </c>
      <c r="AB693" s="13">
        <f t="shared" si="913"/>
        <v>2.7742162991548614E-3</v>
      </c>
      <c r="AC693" s="13">
        <f t="shared" si="914"/>
        <v>4.9189637803197937E-5</v>
      </c>
      <c r="AD693" s="13">
        <f t="shared" si="915"/>
        <v>2.0730032072945253E-2</v>
      </c>
      <c r="AE693" s="13">
        <f t="shared" si="916"/>
        <v>1.0126775847388424E-2</v>
      </c>
      <c r="AF693" s="13">
        <f t="shared" si="917"/>
        <v>2.4735029039605191E-3</v>
      </c>
      <c r="AG693" s="13">
        <f t="shared" si="918"/>
        <v>4.0277489486639426E-4</v>
      </c>
      <c r="AH693" s="13">
        <f t="shared" si="919"/>
        <v>3.889360743307289E-4</v>
      </c>
      <c r="AI693" s="13">
        <f t="shared" si="920"/>
        <v>5.1336929118926515E-4</v>
      </c>
      <c r="AJ693" s="13">
        <f t="shared" si="921"/>
        <v>3.3880635730392861E-4</v>
      </c>
      <c r="AK693" s="13">
        <f t="shared" si="922"/>
        <v>1.4906715265812747E-4</v>
      </c>
      <c r="AL693" s="13">
        <f t="shared" si="923"/>
        <v>1.2686928700994692E-6</v>
      </c>
      <c r="AM693" s="13">
        <f t="shared" si="924"/>
        <v>5.4724478257417459E-3</v>
      </c>
      <c r="AN693" s="13">
        <f t="shared" si="925"/>
        <v>2.6733317282292644E-3</v>
      </c>
      <c r="AO693" s="13">
        <f t="shared" si="926"/>
        <v>6.5297128056114357E-4</v>
      </c>
      <c r="AP693" s="13">
        <f t="shared" si="927"/>
        <v>1.0632711951042338E-4</v>
      </c>
      <c r="AQ693" s="13">
        <f t="shared" si="928"/>
        <v>1.2985398454662848E-5</v>
      </c>
      <c r="AR693" s="13">
        <f t="shared" si="929"/>
        <v>3.7999636757444779E-5</v>
      </c>
      <c r="AS693" s="13">
        <f t="shared" si="930"/>
        <v>5.015694833961485E-5</v>
      </c>
      <c r="AT693" s="13">
        <f t="shared" si="931"/>
        <v>3.3101888352260643E-5</v>
      </c>
      <c r="AU693" s="13">
        <f t="shared" si="932"/>
        <v>1.4564083990467413E-5</v>
      </c>
      <c r="AV693" s="13">
        <f t="shared" si="933"/>
        <v>4.8059012575993273E-6</v>
      </c>
      <c r="AW693" s="13">
        <f t="shared" si="934"/>
        <v>2.2723586693775917E-8</v>
      </c>
      <c r="AX693" s="13">
        <f t="shared" si="935"/>
        <v>1.2038767836957921E-3</v>
      </c>
      <c r="AY693" s="13">
        <f t="shared" si="936"/>
        <v>5.881028207512124E-4</v>
      </c>
      <c r="AZ693" s="13">
        <f t="shared" si="937"/>
        <v>1.4364631516265266E-4</v>
      </c>
      <c r="BA693" s="13">
        <f t="shared" si="938"/>
        <v>2.339076675226165E-5</v>
      </c>
      <c r="BB693" s="13">
        <f t="shared" si="939"/>
        <v>2.8566411639546178E-6</v>
      </c>
      <c r="BC693" s="13">
        <f t="shared" si="940"/>
        <v>2.7909811853639966E-7</v>
      </c>
      <c r="BD693" s="13">
        <f t="shared" si="941"/>
        <v>3.0938511686067683E-6</v>
      </c>
      <c r="BE693" s="13">
        <f t="shared" si="942"/>
        <v>4.0836741210128715E-6</v>
      </c>
      <c r="BF693" s="13">
        <f t="shared" si="943"/>
        <v>2.6950867087346049E-6</v>
      </c>
      <c r="BG693" s="13">
        <f t="shared" si="944"/>
        <v>1.1857773420627998E-6</v>
      </c>
      <c r="BH693" s="13">
        <f t="shared" si="945"/>
        <v>3.9128645668223068E-7</v>
      </c>
      <c r="BI693" s="13">
        <f t="shared" si="946"/>
        <v>1.0329432735936127E-7</v>
      </c>
      <c r="BJ693" s="14">
        <f t="shared" si="947"/>
        <v>0.57450334047675666</v>
      </c>
      <c r="BK693" s="14">
        <f t="shared" si="948"/>
        <v>0.28849414785181515</v>
      </c>
      <c r="BL693" s="14">
        <f t="shared" si="949"/>
        <v>0.13396371231493881</v>
      </c>
      <c r="BM693" s="14">
        <f t="shared" si="950"/>
        <v>0.27119781089383627</v>
      </c>
      <c r="BN693" s="14">
        <f t="shared" si="951"/>
        <v>0.72835999840901289</v>
      </c>
    </row>
    <row r="694" spans="1:66" x14ac:dyDescent="0.25">
      <c r="A694" t="s">
        <v>342</v>
      </c>
      <c r="B694" t="s">
        <v>394</v>
      </c>
      <c r="C694" t="s">
        <v>361</v>
      </c>
      <c r="D694" t="s">
        <v>499</v>
      </c>
      <c r="E694" s="10">
        <f>VLOOKUP(A694,home!$A$2:$E$405,3,FALSE)</f>
        <v>1.1741999999999999</v>
      </c>
      <c r="F694" s="10">
        <f>VLOOKUP(B694,home!$B$2:$E$405,3,FALSE)</f>
        <v>1.0385</v>
      </c>
      <c r="G694" s="10">
        <f>VLOOKUP(C694,away!$B$2:$E$405,4,FALSE)</f>
        <v>1.0769</v>
      </c>
      <c r="H694" s="10">
        <f>VLOOKUP(A694,away!$A$2:$E$405,3,FALSE)</f>
        <v>0.85970000000000002</v>
      </c>
      <c r="I694" s="10">
        <f>VLOOKUP(C694,away!$B$2:$E$405,3,FALSE)</f>
        <v>0.87760000000000005</v>
      </c>
      <c r="J694" s="10">
        <f>VLOOKUP(B694,home!$B$2:$E$405,4,FALSE)</f>
        <v>1.3855999999999999</v>
      </c>
      <c r="K694" s="12">
        <f t="shared" ref="K694:K757" si="952">E694*F694*G694</f>
        <v>1.3131790752299999</v>
      </c>
      <c r="L694" s="12">
        <f t="shared" ref="L694:L757" si="953">H694*I694*J694</f>
        <v>1.0453974008320002</v>
      </c>
      <c r="M694" s="13">
        <f t="shared" ref="M694:M757" si="954">_xlfn.POISSON.DIST(0,K694,FALSE) * _xlfn.POISSON.DIST(0,L694,FALSE)</f>
        <v>9.4554728357198053E-2</v>
      </c>
      <c r="N694" s="13">
        <f t="shared" ref="N694:N757" si="955">_xlfn.POISSON.DIST(1,K694,FALSE) * _xlfn.POISSON.DIST(0,L694,FALSE)</f>
        <v>0.12416729074272917</v>
      </c>
      <c r="O694" s="13">
        <f t="shared" ref="O694:O757" si="956">_xlfn.POISSON.DIST(0,K694,FALSE) * _xlfn.POISSON.DIST(1,L694,FALSE)</f>
        <v>9.8847267260990662E-2</v>
      </c>
      <c r="P694" s="13">
        <f t="shared" ref="P694:P757" si="957">_xlfn.POISSON.DIST(1,K694,FALSE) * _xlfn.POISSON.DIST(1,L694,FALSE)</f>
        <v>0.12980416301080036</v>
      </c>
      <c r="Q694" s="13">
        <f t="shared" ref="Q694:Q757" si="958">_xlfn.POISSON.DIST(2,K694,FALSE) * _xlfn.POISSON.DIST(0,L694,FALSE)</f>
        <v>8.1526944015675853E-2</v>
      </c>
      <c r="R694" s="13">
        <f t="shared" ref="R694:R757" si="959">_xlfn.POISSON.DIST(0,K694,FALSE) * _xlfn.POISSON.DIST(2,L694,FALSE)</f>
        <v>5.1667338136992855E-2</v>
      </c>
      <c r="S694" s="13">
        <f t="shared" ref="S694:S757" si="960">_xlfn.POISSON.DIST(2,K694,FALSE) * _xlfn.POISSON.DIST(2,L694,FALSE)</f>
        <v>4.4548593781803689E-2</v>
      </c>
      <c r="T694" s="13">
        <f t="shared" ref="T694:T757" si="961">_xlfn.POISSON.DIST(2,K694,FALSE) * _xlfn.POISSON.DIST(1,L694,FALSE)</f>
        <v>8.522805537176352E-2</v>
      </c>
      <c r="U694" s="13">
        <f t="shared" ref="U694:U757" si="962">_xlfn.POISSON.DIST(1,K694,FALSE) * _xlfn.POISSON.DIST(2,L694,FALSE)</f>
        <v>6.7848467314331973E-2</v>
      </c>
      <c r="V694" s="13">
        <f t="shared" ref="V694:V757" si="963">_xlfn.POISSON.DIST(3,K694,FALSE) * _xlfn.POISSON.DIST(3,L694,FALSE)</f>
        <v>6.7951157665482737E-3</v>
      </c>
      <c r="W694" s="13">
        <f t="shared" ref="W694:W757" si="964">_xlfn.POISSON.DIST(3,K694,FALSE) * _xlfn.POISSON.DIST(0,L694,FALSE)</f>
        <v>3.5686492316277706E-2</v>
      </c>
      <c r="X694" s="13">
        <f t="shared" ref="X694:X757" si="965">_xlfn.POISSON.DIST(3,K694,FALSE) * _xlfn.POISSON.DIST(1,L694,FALSE)</f>
        <v>3.7306566312247859E-2</v>
      </c>
      <c r="Y694" s="13">
        <f t="shared" ref="Y694:Y757" si="966">_xlfn.POISSON.DIST(3,K694,FALSE) * _xlfn.POISSON.DIST(2,L694,FALSE)</f>
        <v>1.9500093728395285E-2</v>
      </c>
      <c r="Z694" s="13">
        <f t="shared" ref="Z694:Z757" si="967">_xlfn.POISSON.DIST(0,K694,FALSE) * _xlfn.POISSON.DIST(3,L694,FALSE)</f>
        <v>1.8004300332106805E-2</v>
      </c>
      <c r="AA694" s="13">
        <f t="shared" ref="AA694:AA757" si="968">_xlfn.POISSON.DIST(1,K694,FALSE) * _xlfn.POISSON.DIST(3,L694,FALSE)</f>
        <v>2.3642870460279193E-2</v>
      </c>
      <c r="AB694" s="13">
        <f t="shared" ref="AB694:AB757" si="969">_xlfn.POISSON.DIST(2,K694,FALSE) * _xlfn.POISSON.DIST(3,L694,FALSE)</f>
        <v>1.5523661383406061E-2</v>
      </c>
      <c r="AC694" s="13">
        <f t="shared" ref="AC694:AC757" si="970">_xlfn.POISSON.DIST(4,K694,FALSE) * _xlfn.POISSON.DIST(4,L694,FALSE)</f>
        <v>5.8301838123462485E-4</v>
      </c>
      <c r="AD694" s="13">
        <f t="shared" ref="AD694:AD757" si="971">_xlfn.POISSON.DIST(4,K694,FALSE) * _xlfn.POISSON.DIST(0,L694,FALSE)</f>
        <v>1.1715688744523028E-2</v>
      </c>
      <c r="AE694" s="13">
        <f t="shared" ref="AE694:AE757" si="972">_xlfn.POISSON.DIST(4,K694,FALSE) * _xlfn.POISSON.DIST(1,L694,FALSE)</f>
        <v>1.2247550562481092E-2</v>
      </c>
      <c r="AF694" s="13">
        <f t="shared" ref="AF694:AF757" si="973">_xlfn.POISSON.DIST(4,K694,FALSE) * _xlfn.POISSON.DIST(2,L694,FALSE)</f>
        <v>6.4017787622881175E-3</v>
      </c>
      <c r="AG694" s="13">
        <f t="shared" ref="AG694:AG757" si="974">_xlfn.POISSON.DIST(4,K694,FALSE) * _xlfn.POISSON.DIST(3,L694,FALSE)</f>
        <v>2.230800959599166E-3</v>
      </c>
      <c r="AH694" s="13">
        <f t="shared" ref="AH694:AH757" si="975">_xlfn.POISSON.DIST(0,K694,FALSE) * _xlfn.POISSON.DIST(4,L694,FALSE)</f>
        <v>4.7054121927457906E-3</v>
      </c>
      <c r="AI694" s="13">
        <f t="shared" ref="AI694:AI757" si="976">_xlfn.POISSON.DIST(1,K694,FALSE) * _xlfn.POISSON.DIST(4,L694,FALSE)</f>
        <v>6.1790488318458833E-3</v>
      </c>
      <c r="AJ694" s="13">
        <f t="shared" ref="AJ694:AJ757" si="977">_xlfn.POISSON.DIST(2,K694,FALSE) * _xlfn.POISSON.DIST(4,L694,FALSE)</f>
        <v>4.0570988154021957E-3</v>
      </c>
      <c r="AK694" s="13">
        <f t="shared" ref="AK694:AK757" si="978">_xlfn.POISSON.DIST(3,K694,FALSE) * _xlfn.POISSON.DIST(4,L694,FALSE)</f>
        <v>1.7758990901755268E-3</v>
      </c>
      <c r="AL694" s="13">
        <f t="shared" ref="AL694:AL757" si="979">_xlfn.POISSON.DIST(5,K694,FALSE) * _xlfn.POISSON.DIST(5,L694,FALSE)</f>
        <v>3.2014565241067008E-5</v>
      </c>
      <c r="AM694" s="13">
        <f t="shared" ref="AM694:AM757" si="980">_xlfn.POISSON.DIST(5,K694,FALSE) * _xlfn.POISSON.DIST(0,L694,FALSE)</f>
        <v>3.0769594622430505E-3</v>
      </c>
      <c r="AN694" s="13">
        <f t="shared" ref="AN694:AN757" si="981">_xlfn.POISSON.DIST(5,K694,FALSE) * _xlfn.POISSON.DIST(1,L694,FALSE)</f>
        <v>3.2166454242943138E-3</v>
      </c>
      <c r="AO694" s="13">
        <f t="shared" ref="AO694:AO757" si="982">_xlfn.POISSON.DIST(5,K694,FALSE) * _xlfn.POISSON.DIST(2,L694,FALSE)</f>
        <v>1.681336382977711E-3</v>
      </c>
      <c r="AP694" s="13">
        <f t="shared" ref="AP694:AP757" si="983">_xlfn.POISSON.DIST(5,K694,FALSE) * _xlfn.POISSON.DIST(3,L694,FALSE)</f>
        <v>5.8588822822972528E-4</v>
      </c>
      <c r="AQ694" s="13">
        <f t="shared" ref="AQ694:AQ757" si="984">_xlfn.POISSON.DIST(5,K694,FALSE) * _xlfn.POISSON.DIST(4,L694,FALSE)</f>
        <v>1.5312150774235506E-4</v>
      </c>
      <c r="AR694" s="13">
        <f t="shared" ref="AR694:AR757" si="985">_xlfn.POISSON.DIST(0,K694,FALSE) * _xlfn.POISSON.DIST(5,L694,FALSE)</f>
        <v>9.8380513522793099E-4</v>
      </c>
      <c r="AS694" s="13">
        <f t="shared" ref="AS694:AS757" si="986">_xlfn.POISSON.DIST(1,K694,FALSE) * _xlfn.POISSON.DIST(5,L694,FALSE)</f>
        <v>1.2919123176851391E-3</v>
      </c>
      <c r="AT694" s="13">
        <f t="shared" ref="AT694:AT757" si="987">_xlfn.POISSON.DIST(2,K694,FALSE) * _xlfn.POISSON.DIST(5,L694,FALSE)</f>
        <v>8.4825611130800885E-4</v>
      </c>
      <c r="AU694" s="13">
        <f t="shared" ref="AU694:AU757" si="988">_xlfn.POISSON.DIST(3,K694,FALSE) * _xlfn.POISSON.DIST(5,L694,FALSE)</f>
        <v>3.7130405860188212E-4</v>
      </c>
      <c r="AV694" s="13">
        <f t="shared" ref="AV694:AV757" si="989">_xlfn.POISSON.DIST(4,K694,FALSE) * _xlfn.POISSON.DIST(5,L694,FALSE)</f>
        <v>1.2189718007599145E-4</v>
      </c>
      <c r="AW694" s="13">
        <f t="shared" ref="AW694:AW757" si="990">_xlfn.POISSON.DIST(6,K694,FALSE) * _xlfn.POISSON.DIST(6,L694,FALSE)</f>
        <v>1.2208167450485277E-6</v>
      </c>
      <c r="AX694" s="13">
        <f t="shared" ref="AX694:AX757" si="991">_xlfn.POISSON.DIST(6,K694,FALSE) * _xlfn.POISSON.DIST(0,L694,FALSE)</f>
        <v>6.7343313019142066E-4</v>
      </c>
      <c r="AY694" s="13">
        <f t="shared" ref="AY694:AY757" si="992">_xlfn.POISSON.DIST(6,K694,FALSE) * _xlfn.POISSON.DIST(1,L694,FALSE)</f>
        <v>7.0400524393626914E-4</v>
      </c>
      <c r="AZ694" s="13">
        <f t="shared" ref="AZ694:AZ757" si="993">_xlfn.POISSON.DIST(6,K694,FALSE) * _xlfn.POISSON.DIST(2,L694,FALSE)</f>
        <v>3.67982626091537E-4</v>
      </c>
      <c r="BA694" s="13">
        <f t="shared" ref="BA694:BA757" si="994">_xlfn.POISSON.DIST(6,K694,FALSE) * _xlfn.POISSON.DIST(3,L694,FALSE)</f>
        <v>1.2822936028914218E-4</v>
      </c>
      <c r="BB694" s="13">
        <f t="shared" ref="BB694:BB757" si="995">_xlfn.POISSON.DIST(6,K694,FALSE) * _xlfn.POISSON.DIST(4,L694,FALSE)</f>
        <v>3.3512659989154826E-5</v>
      </c>
      <c r="BC694" s="13">
        <f t="shared" ref="BC694:BC757" si="996">_xlfn.POISSON.DIST(6,K694,FALSE) * _xlfn.POISSON.DIST(5,L694,FALSE)</f>
        <v>7.0068095295258073E-6</v>
      </c>
      <c r="BD694" s="13">
        <f t="shared" ref="BD694:BD757" si="997">_xlfn.POISSON.DIST(0,K694,FALSE) * _xlfn.POISSON.DIST(6,L694,FALSE)</f>
        <v>1.7141122188207551E-4</v>
      </c>
      <c r="BE694" s="13">
        <f t="shared" ref="BE694:BE757" si="998">_xlfn.POISSON.DIST(1,K694,FALSE) * _xlfn.POISSON.DIST(6,L694,FALSE)</f>
        <v>2.2509362983514822E-4</v>
      </c>
      <c r="BF694" s="13">
        <f t="shared" ref="BF694:BF757" si="999">_xlfn.POISSON.DIST(2,K694,FALSE) * _xlfn.POISSON.DIST(6,L694,FALSE)</f>
        <v>1.4779412233354198E-4</v>
      </c>
      <c r="BG694" s="13">
        <f t="shared" ref="BG694:BG757" si="1000">_xlfn.POISSON.DIST(3,K694,FALSE) * _xlfn.POISSON.DIST(6,L694,FALSE)</f>
        <v>6.4693382963463349E-5</v>
      </c>
      <c r="BH694" s="13">
        <f t="shared" ref="BH694:BH757" si="1001">_xlfn.POISSON.DIST(4,K694,FALSE) * _xlfn.POISSON.DIST(6,L694,FALSE)</f>
        <v>2.1238499203365279E-5</v>
      </c>
      <c r="BI694" s="13">
        <f t="shared" ref="BI694:BI757" si="1002">_xlfn.POISSON.DIST(5,K694,FALSE) * _xlfn.POISSON.DIST(6,L694,FALSE)</f>
        <v>5.5779905486296561E-6</v>
      </c>
      <c r="BJ694" s="14">
        <f t="shared" ref="BJ694:BJ757" si="1003">SUM(N694,Q694,T694,W694,X694,Y694,AD694,AE694,AF694,AG694,AM694,AN694,AO694,AP694,AQ694,AX694,AY694,AZ694,BA694,BB694,BC694)</f>
        <v>0.42663938235149518</v>
      </c>
      <c r="BK694" s="14">
        <f t="shared" ref="BK694:BK757" si="1004">SUM(M694,P694,S694,V694,AC694,AL694,AY694)</f>
        <v>0.27702163910676236</v>
      </c>
      <c r="BL694" s="14">
        <f t="shared" ref="BL694:BL757" si="1005">SUM(O694,R694,U694,AA694,AB694,AH694,AI694,AJ694,AK694,AR694,AS694,AT694,AU694,AV694,BD694,BE694,BF694,BG694,BH694,BI694)</f>
        <v>0.27850004713583526</v>
      </c>
      <c r="BM694" s="14">
        <f t="shared" ref="BM694:BM757" si="1006">SUM(S694:BI694)</f>
        <v>0.41889485297462137</v>
      </c>
      <c r="BN694" s="14">
        <f t="shared" ref="BN694:BN757" si="1007">SUM(M694:R694)</f>
        <v>0.5805677315243869</v>
      </c>
    </row>
    <row r="695" spans="1:66" x14ac:dyDescent="0.25">
      <c r="A695" t="s">
        <v>340</v>
      </c>
      <c r="B695" t="s">
        <v>248</v>
      </c>
      <c r="C695" t="s">
        <v>58</v>
      </c>
      <c r="D695" t="s">
        <v>500</v>
      </c>
      <c r="E695" s="10">
        <f>VLOOKUP(A695,home!$A$2:$E$405,3,FALSE)</f>
        <v>1.3684000000000001</v>
      </c>
      <c r="F695" s="10">
        <f>VLOOKUP(B695,home!$B$2:$E$405,3,FALSE)</f>
        <v>2.1013000000000002</v>
      </c>
      <c r="G695" s="10">
        <f>VLOOKUP(C695,away!$B$2:$E$405,4,FALSE)</f>
        <v>0.87219999999999998</v>
      </c>
      <c r="H695" s="10">
        <f>VLOOKUP(A695,away!$A$2:$E$405,3,FALSE)</f>
        <v>1.1395</v>
      </c>
      <c r="I695" s="10">
        <f>VLOOKUP(C695,away!$B$2:$E$405,3,FALSE)</f>
        <v>0.57909999999999995</v>
      </c>
      <c r="J695" s="10">
        <f>VLOOKUP(B695,home!$B$2:$E$405,4,FALSE)</f>
        <v>0.91690000000000005</v>
      </c>
      <c r="K695" s="12">
        <f t="shared" si="952"/>
        <v>2.5079403820240005</v>
      </c>
      <c r="L695" s="12">
        <f t="shared" si="953"/>
        <v>0.60504805220500002</v>
      </c>
      <c r="M695" s="13">
        <f t="shared" si="954"/>
        <v>4.4467867280194522E-2</v>
      </c>
      <c r="N695" s="13">
        <f t="shared" si="955"/>
        <v>0.1115227600544836</v>
      </c>
      <c r="O695" s="13">
        <f t="shared" si="956"/>
        <v>2.6905196483592145E-2</v>
      </c>
      <c r="P695" s="13">
        <f t="shared" si="957"/>
        <v>6.7476628747490872E-2</v>
      </c>
      <c r="Q695" s="13">
        <f t="shared" si="958"/>
        <v>0.13984621672770631</v>
      </c>
      <c r="R695" s="13">
        <f t="shared" si="959"/>
        <v>8.1394683632951201E-3</v>
      </c>
      <c r="S695" s="13">
        <f t="shared" si="960"/>
        <v>2.5597671451372987E-2</v>
      </c>
      <c r="T695" s="13">
        <f t="shared" si="961"/>
        <v>8.4613681039336974E-2</v>
      </c>
      <c r="U695" s="13">
        <f t="shared" si="962"/>
        <v>2.0413301396514628E-2</v>
      </c>
      <c r="V695" s="13">
        <f t="shared" si="963"/>
        <v>4.3158369276730304E-3</v>
      </c>
      <c r="W695" s="13">
        <f t="shared" si="964"/>
        <v>0.11690865806823163</v>
      </c>
      <c r="X695" s="13">
        <f t="shared" si="965"/>
        <v>7.0735355850083906E-2</v>
      </c>
      <c r="Y695" s="13">
        <f t="shared" si="966"/>
        <v>2.1399144639560407E-2</v>
      </c>
      <c r="Z695" s="13">
        <f t="shared" si="967"/>
        <v>1.6415898263986439E-3</v>
      </c>
      <c r="AA695" s="13">
        <f t="shared" si="968"/>
        <v>4.1170094163449278E-3</v>
      </c>
      <c r="AB695" s="13">
        <f t="shared" si="969"/>
        <v>5.162607084212254E-3</v>
      </c>
      <c r="AC695" s="13">
        <f t="shared" si="970"/>
        <v>4.0930977792953698E-4</v>
      </c>
      <c r="AD695" s="13">
        <f t="shared" si="971"/>
        <v>7.3299986144388513E-2</v>
      </c>
      <c r="AE695" s="13">
        <f t="shared" si="972"/>
        <v>4.4350013843315758E-2</v>
      </c>
      <c r="AF695" s="13">
        <f t="shared" si="973"/>
        <v>1.3416944745581491E-2</v>
      </c>
      <c r="AG695" s="13">
        <f t="shared" si="974"/>
        <v>2.705965428285397E-3</v>
      </c>
      <c r="AH695" s="13">
        <f t="shared" si="975"/>
        <v>2.4831018174551091E-4</v>
      </c>
      <c r="AI695" s="13">
        <f t="shared" si="976"/>
        <v>6.2274713206728559E-4</v>
      </c>
      <c r="AJ695" s="13">
        <f t="shared" si="977"/>
        <v>7.809063401505896E-4</v>
      </c>
      <c r="AK695" s="13">
        <f t="shared" si="978"/>
        <v>6.5282218168074462E-4</v>
      </c>
      <c r="AL695" s="13">
        <f t="shared" si="979"/>
        <v>2.4843866474676123E-5</v>
      </c>
      <c r="AM695" s="13">
        <f t="shared" si="980"/>
        <v>3.6766399050662313E-2</v>
      </c>
      <c r="AN695" s="13">
        <f t="shared" si="981"/>
        <v>2.2245438132194994E-2</v>
      </c>
      <c r="AO695" s="13">
        <f t="shared" si="982"/>
        <v>6.7297795061657057E-3</v>
      </c>
      <c r="AP695" s="13">
        <f t="shared" si="983"/>
        <v>1.3572799939915625E-3</v>
      </c>
      <c r="AQ695" s="13">
        <f t="shared" si="984"/>
        <v>2.0530490416535225E-4</v>
      </c>
      <c r="AR695" s="13">
        <f t="shared" si="985"/>
        <v>3.0047918361558195E-5</v>
      </c>
      <c r="AS695" s="13">
        <f t="shared" si="986"/>
        <v>7.5358387854712234E-5</v>
      </c>
      <c r="AT695" s="13">
        <f t="shared" si="987"/>
        <v>9.4497172012529925E-5</v>
      </c>
      <c r="AU695" s="13">
        <f t="shared" si="988"/>
        <v>7.8997757892430661E-5</v>
      </c>
      <c r="AV695" s="13">
        <f t="shared" si="989"/>
        <v>4.9530416776945511E-5</v>
      </c>
      <c r="AW695" s="13">
        <f t="shared" si="990"/>
        <v>1.047185840333868E-6</v>
      </c>
      <c r="AX695" s="13">
        <f t="shared" si="991"/>
        <v>1.5367989480127485E-2</v>
      </c>
      <c r="AY695" s="13">
        <f t="shared" si="992"/>
        <v>9.2983721012580654E-3</v>
      </c>
      <c r="AZ695" s="13">
        <f t="shared" si="993"/>
        <v>2.8129809642717524E-3</v>
      </c>
      <c r="BA695" s="13">
        <f t="shared" si="994"/>
        <v>5.6732955110745545E-4</v>
      </c>
      <c r="BB695" s="13">
        <f t="shared" si="995"/>
        <v>8.5815409963975735E-5</v>
      </c>
      <c r="BC695" s="13">
        <f t="shared" si="996"/>
        <v>1.0384489329575417E-5</v>
      </c>
      <c r="BD695" s="13">
        <f t="shared" si="997"/>
        <v>3.0300724129126046E-6</v>
      </c>
      <c r="BE695" s="13">
        <f t="shared" si="998"/>
        <v>7.5992409648004224E-6</v>
      </c>
      <c r="BF695" s="13">
        <f t="shared" si="999"/>
        <v>9.529221644177004E-6</v>
      </c>
      <c r="BG695" s="13">
        <f t="shared" si="1000"/>
        <v>7.966239923562884E-6</v>
      </c>
      <c r="BH695" s="13">
        <f t="shared" si="1001"/>
        <v>4.9947136992987854E-6</v>
      </c>
      <c r="BI695" s="13">
        <f t="shared" si="1002"/>
        <v>2.5052888366239792E-6</v>
      </c>
      <c r="BJ695" s="14">
        <f t="shared" si="1003"/>
        <v>0.77424580012421229</v>
      </c>
      <c r="BK695" s="14">
        <f t="shared" si="1004"/>
        <v>0.15159053015239368</v>
      </c>
      <c r="BL695" s="14">
        <f t="shared" si="1005"/>
        <v>6.7406425009982771E-2</v>
      </c>
      <c r="BM695" s="14">
        <f t="shared" si="1006"/>
        <v>0.58722888254080707</v>
      </c>
      <c r="BN695" s="14">
        <f t="shared" si="1007"/>
        <v>0.39835813765676253</v>
      </c>
    </row>
    <row r="696" spans="1:66" x14ac:dyDescent="0.25">
      <c r="A696" t="s">
        <v>13</v>
      </c>
      <c r="B696" t="s">
        <v>51</v>
      </c>
      <c r="C696" t="s">
        <v>15</v>
      </c>
      <c r="D696" t="s">
        <v>500</v>
      </c>
      <c r="E696" s="10">
        <f>VLOOKUP(A696,home!$A$2:$E$405,3,FALSE)</f>
        <v>1.4837</v>
      </c>
      <c r="F696" s="10">
        <f>VLOOKUP(B696,home!$B$2:$E$405,3,FALSE)</f>
        <v>1.3480000000000001</v>
      </c>
      <c r="G696" s="10">
        <f>VLOOKUP(C696,away!$B$2:$E$405,4,FALSE)</f>
        <v>0.55510000000000004</v>
      </c>
      <c r="H696" s="10">
        <f>VLOOKUP(A696,away!$A$2:$E$405,3,FALSE)</f>
        <v>1.2190000000000001</v>
      </c>
      <c r="I696" s="10">
        <f>VLOOKUP(C696,away!$B$2:$E$405,3,FALSE)</f>
        <v>0.86860000000000004</v>
      </c>
      <c r="J696" s="10">
        <f>VLOOKUP(B696,home!$B$2:$E$405,4,FALSE)</f>
        <v>0.82030000000000003</v>
      </c>
      <c r="K696" s="12">
        <f t="shared" si="952"/>
        <v>1.1102153207600001</v>
      </c>
      <c r="L696" s="12">
        <f t="shared" si="953"/>
        <v>0.86855283502000014</v>
      </c>
      <c r="M696" s="13">
        <f t="shared" si="954"/>
        <v>0.13823942190176591</v>
      </c>
      <c r="N696" s="13">
        <f t="shared" si="955"/>
        <v>0.153475524128346</v>
      </c>
      <c r="O696" s="13">
        <f t="shared" si="956"/>
        <v>0.12006824180430468</v>
      </c>
      <c r="P696" s="13">
        <f t="shared" si="957"/>
        <v>0.13330160158785537</v>
      </c>
      <c r="Q696" s="13">
        <f t="shared" si="958"/>
        <v>8.5195439124480424E-2</v>
      </c>
      <c r="R696" s="13">
        <f t="shared" si="959"/>
        <v>5.2142805907497855E-2</v>
      </c>
      <c r="S696" s="13">
        <f t="shared" si="960"/>
        <v>3.2135039233805444E-2</v>
      </c>
      <c r="T696" s="13">
        <f t="shared" si="961"/>
        <v>7.3996740182341314E-2</v>
      </c>
      <c r="U696" s="13">
        <f t="shared" si="962"/>
        <v>5.7889741985919153E-2</v>
      </c>
      <c r="V696" s="13">
        <f t="shared" si="963"/>
        <v>3.4430218867337707E-3</v>
      </c>
      <c r="W696" s="13">
        <f t="shared" si="964"/>
        <v>3.1528427258291351E-2</v>
      </c>
      <c r="X696" s="13">
        <f t="shared" si="965"/>
        <v>2.7384104878910805E-2</v>
      </c>
      <c r="Y696" s="13">
        <f t="shared" si="966"/>
        <v>1.1892270963531496E-2</v>
      </c>
      <c r="Z696" s="13">
        <f t="shared" si="967"/>
        <v>1.5096260632284961E-2</v>
      </c>
      <c r="AA696" s="13">
        <f t="shared" si="968"/>
        <v>1.6760099840148809E-2</v>
      </c>
      <c r="AB696" s="13">
        <f t="shared" si="969"/>
        <v>9.3036598100002203E-3</v>
      </c>
      <c r="AC696" s="13">
        <f t="shared" si="970"/>
        <v>2.0750246451487647E-4</v>
      </c>
      <c r="AD696" s="13">
        <f t="shared" si="971"/>
        <v>8.7508357454055743E-3</v>
      </c>
      <c r="AE696" s="13">
        <f t="shared" si="972"/>
        <v>7.6005631954663673E-3</v>
      </c>
      <c r="AF696" s="13">
        <f t="shared" si="973"/>
        <v>3.3007453555854915E-3</v>
      </c>
      <c r="AG696" s="13">
        <f t="shared" si="974"/>
        <v>9.5562391209095935E-4</v>
      </c>
      <c r="AH696" s="13">
        <f t="shared" si="975"/>
        <v>3.2779749925929799E-3</v>
      </c>
      <c r="AI696" s="13">
        <f t="shared" si="976"/>
        <v>3.6392580578448737E-3</v>
      </c>
      <c r="AJ696" s="13">
        <f t="shared" si="977"/>
        <v>2.0201800260093313E-3</v>
      </c>
      <c r="AK696" s="13">
        <f t="shared" si="978"/>
        <v>7.476116051896314E-4</v>
      </c>
      <c r="AL696" s="13">
        <f t="shared" si="979"/>
        <v>8.0036245732901994E-6</v>
      </c>
      <c r="AM696" s="13">
        <f t="shared" si="980"/>
        <v>1.9430623828007019E-3</v>
      </c>
      <c r="AN696" s="13">
        <f t="shared" si="981"/>
        <v>1.6876523412022663E-3</v>
      </c>
      <c r="AO696" s="13">
        <f t="shared" si="982"/>
        <v>7.3290761273968438E-4</v>
      </c>
      <c r="AP696" s="13">
        <f t="shared" si="983"/>
        <v>2.1218966161759781E-4</v>
      </c>
      <c r="AQ696" s="13">
        <f t="shared" si="984"/>
        <v>4.6074483039974759E-5</v>
      </c>
      <c r="AR696" s="13">
        <f t="shared" si="985"/>
        <v>5.6941889458825951E-4</v>
      </c>
      <c r="AS696" s="13">
        <f t="shared" si="986"/>
        <v>6.3217758070210916E-4</v>
      </c>
      <c r="AT696" s="13">
        <f t="shared" si="987"/>
        <v>3.5092661776823657E-4</v>
      </c>
      <c r="AU696" s="13">
        <f t="shared" si="988"/>
        <v>1.298680358362615E-4</v>
      </c>
      <c r="AV696" s="13">
        <f t="shared" si="989"/>
        <v>3.6045370765606596E-5</v>
      </c>
      <c r="AW696" s="13">
        <f t="shared" si="990"/>
        <v>2.1438167834916857E-7</v>
      </c>
      <c r="AX696" s="13">
        <f t="shared" si="991"/>
        <v>3.5953627109629497E-4</v>
      </c>
      <c r="AY696" s="13">
        <f t="shared" si="992"/>
        <v>3.1227624755320634E-4</v>
      </c>
      <c r="AZ696" s="13">
        <f t="shared" si="993"/>
        <v>1.3561421006087234E-4</v>
      </c>
      <c r="BA696" s="13">
        <f t="shared" si="994"/>
        <v>3.9262702205789505E-5</v>
      </c>
      <c r="BB696" s="13">
        <f t="shared" si="995"/>
        <v>8.5254328278461202E-6</v>
      </c>
      <c r="BC696" s="13">
        <f t="shared" si="996"/>
        <v>1.4809577704796654E-6</v>
      </c>
      <c r="BD696" s="13">
        <f t="shared" si="997"/>
        <v>8.2428399201431193E-5</v>
      </c>
      <c r="BE696" s="13">
        <f t="shared" si="998"/>
        <v>9.1513271659150256E-5</v>
      </c>
      <c r="BF696" s="13">
        <f t="shared" si="999"/>
        <v>5.0799718124430275E-5</v>
      </c>
      <c r="BG696" s="13">
        <f t="shared" si="1000"/>
        <v>1.8799541784010641E-5</v>
      </c>
      <c r="BH696" s="13">
        <f t="shared" si="1001"/>
        <v>5.2178848279691045E-6</v>
      </c>
      <c r="BI696" s="13">
        <f t="shared" si="1002"/>
        <v>1.1585951355944897E-6</v>
      </c>
      <c r="BJ696" s="14">
        <f t="shared" si="1003"/>
        <v>0.40955885704736456</v>
      </c>
      <c r="BK696" s="14">
        <f t="shared" si="1004"/>
        <v>0.30764686694680193</v>
      </c>
      <c r="BL696" s="14">
        <f t="shared" si="1005"/>
        <v>0.26781792793990067</v>
      </c>
      <c r="BM696" s="14">
        <f t="shared" si="1006"/>
        <v>0.31738481624622694</v>
      </c>
      <c r="BN696" s="14">
        <f t="shared" si="1007"/>
        <v>0.68242303445425034</v>
      </c>
    </row>
    <row r="697" spans="1:66" x14ac:dyDescent="0.25">
      <c r="A697" t="s">
        <v>13</v>
      </c>
      <c r="B697" t="s">
        <v>250</v>
      </c>
      <c r="C697" t="s">
        <v>249</v>
      </c>
      <c r="D697" t="s">
        <v>500</v>
      </c>
      <c r="E697" s="10">
        <f>VLOOKUP(A697,home!$A$2:$E$405,3,FALSE)</f>
        <v>1.4837</v>
      </c>
      <c r="F697" s="10">
        <f>VLOOKUP(B697,home!$B$2:$E$405,3,FALSE)</f>
        <v>1.3083</v>
      </c>
      <c r="G697" s="10">
        <f>VLOOKUP(C697,away!$B$2:$E$405,4,FALSE)</f>
        <v>0.87219999999999998</v>
      </c>
      <c r="H697" s="10">
        <f>VLOOKUP(A697,away!$A$2:$E$405,3,FALSE)</f>
        <v>1.2190000000000001</v>
      </c>
      <c r="I697" s="10">
        <f>VLOOKUP(C697,away!$B$2:$E$405,3,FALSE)</f>
        <v>0.67559999999999998</v>
      </c>
      <c r="J697" s="10">
        <f>VLOOKUP(B697,home!$B$2:$E$405,4,FALSE)</f>
        <v>0.86860000000000004</v>
      </c>
      <c r="K697" s="12">
        <f t="shared" si="952"/>
        <v>1.6930489720619999</v>
      </c>
      <c r="L697" s="12">
        <f t="shared" si="953"/>
        <v>0.71534108904000004</v>
      </c>
      <c r="M697" s="13">
        <f t="shared" si="954"/>
        <v>8.9960008167380812E-2</v>
      </c>
      <c r="N697" s="13">
        <f t="shared" si="955"/>
        <v>0.15230669935447319</v>
      </c>
      <c r="O697" s="13">
        <f t="shared" si="956"/>
        <v>6.4352090212501475E-2</v>
      </c>
      <c r="P697" s="13">
        <f t="shared" si="957"/>
        <v>0.10895124018431671</v>
      </c>
      <c r="Q697" s="13">
        <f t="shared" si="958"/>
        <v>0.12893135039012346</v>
      </c>
      <c r="R697" s="13">
        <f t="shared" si="959"/>
        <v>2.3016847147305567E-2</v>
      </c>
      <c r="S697" s="13">
        <f t="shared" si="960"/>
        <v>3.2987915907073104E-2</v>
      </c>
      <c r="T697" s="13">
        <f t="shared" si="961"/>
        <v>9.2229892599468746E-2</v>
      </c>
      <c r="U697" s="13">
        <f t="shared" si="962"/>
        <v>3.8968649402853862E-2</v>
      </c>
      <c r="V697" s="13">
        <f t="shared" si="963"/>
        <v>4.4391013572317138E-3</v>
      </c>
      <c r="W697" s="13">
        <f t="shared" si="964"/>
        <v>7.2762363414854703E-2</v>
      </c>
      <c r="X697" s="13">
        <f t="shared" si="965"/>
        <v>5.2049908286306415E-2</v>
      </c>
      <c r="Y697" s="13">
        <f t="shared" si="966"/>
        <v>1.8616719038979275E-2</v>
      </c>
      <c r="Z697" s="13">
        <f t="shared" si="967"/>
        <v>5.4882988348735964E-3</v>
      </c>
      <c r="AA697" s="13">
        <f t="shared" si="968"/>
        <v>9.2919587007518119E-3</v>
      </c>
      <c r="AB697" s="13">
        <f t="shared" si="969"/>
        <v>7.8658705633752081E-3</v>
      </c>
      <c r="AC697" s="13">
        <f t="shared" si="970"/>
        <v>3.3601430793169868E-4</v>
      </c>
      <c r="AD697" s="13">
        <f t="shared" si="971"/>
        <v>3.0797561146080357E-2</v>
      </c>
      <c r="AE697" s="13">
        <f t="shared" si="972"/>
        <v>2.2030760930013112E-2</v>
      </c>
      <c r="AF697" s="13">
        <f t="shared" si="973"/>
        <v>7.8797542580277321E-3</v>
      </c>
      <c r="AG697" s="13">
        <f t="shared" si="974"/>
        <v>1.8789039974350457E-3</v>
      </c>
      <c r="AH697" s="13">
        <f t="shared" si="975"/>
        <v>9.8150141637886028E-4</v>
      </c>
      <c r="AI697" s="13">
        <f t="shared" si="976"/>
        <v>1.6617299640776259E-3</v>
      </c>
      <c r="AJ697" s="13">
        <f t="shared" si="977"/>
        <v>1.4066951037631247E-3</v>
      </c>
      <c r="AK697" s="13">
        <f t="shared" si="978"/>
        <v>7.9386789981026901E-4</v>
      </c>
      <c r="AL697" s="13">
        <f t="shared" si="979"/>
        <v>1.6277977876888554E-5</v>
      </c>
      <c r="AM697" s="13">
        <f t="shared" si="980"/>
        <v>1.0428355848077584E-2</v>
      </c>
      <c r="AN697" s="13">
        <f t="shared" si="981"/>
        <v>7.459831429260471E-3</v>
      </c>
      <c r="AO697" s="13">
        <f t="shared" si="982"/>
        <v>2.6681619693310027E-3</v>
      </c>
      <c r="AP697" s="13">
        <f t="shared" si="983"/>
        <v>6.3621529629211712E-4</v>
      </c>
      <c r="AQ697" s="13">
        <f t="shared" si="984"/>
        <v>1.1377773572837732E-4</v>
      </c>
      <c r="AR697" s="13">
        <f t="shared" si="985"/>
        <v>1.4042165841735132E-4</v>
      </c>
      <c r="AS697" s="13">
        <f t="shared" si="986"/>
        <v>2.3774074443873791E-4</v>
      </c>
      <c r="AT697" s="13">
        <f t="shared" si="987"/>
        <v>2.0125336149462994E-4</v>
      </c>
      <c r="AU697" s="13">
        <f t="shared" si="988"/>
        <v>1.1357726560083512E-4</v>
      </c>
      <c r="AV697" s="13">
        <f t="shared" si="989"/>
        <v>4.8072968193776667E-5</v>
      </c>
      <c r="AW697" s="13">
        <f t="shared" si="990"/>
        <v>5.4762169494004138E-7</v>
      </c>
      <c r="AX697" s="13">
        <f t="shared" si="991"/>
        <v>2.942619524814082E-3</v>
      </c>
      <c r="AY697" s="13">
        <f t="shared" si="992"/>
        <v>2.1049766555108727E-3</v>
      </c>
      <c r="AZ697" s="13">
        <f t="shared" si="993"/>
        <v>7.5288814657846221E-4</v>
      </c>
      <c r="BA697" s="13">
        <f t="shared" si="994"/>
        <v>1.7952394223291486E-4</v>
      </c>
      <c r="BB697" s="13">
        <f t="shared" si="995"/>
        <v>3.2105213086411836E-5</v>
      </c>
      <c r="BC697" s="13">
        <f t="shared" si="996"/>
        <v>4.5932356186190224E-6</v>
      </c>
      <c r="BD697" s="13">
        <f t="shared" si="997"/>
        <v>1.6741563676178492E-5</v>
      </c>
      <c r="BE697" s="13">
        <f t="shared" si="998"/>
        <v>2.8344287172664505E-5</v>
      </c>
      <c r="BF697" s="13">
        <f t="shared" si="999"/>
        <v>2.3994133130754889E-5</v>
      </c>
      <c r="BG697" s="13">
        <f t="shared" si="1000"/>
        <v>1.3541080810847785E-5</v>
      </c>
      <c r="BH697" s="13">
        <f t="shared" si="1001"/>
        <v>5.7314282368535791E-6</v>
      </c>
      <c r="BI697" s="13">
        <f t="shared" si="1002"/>
        <v>1.9407177369704137E-6</v>
      </c>
      <c r="BJ697" s="14">
        <f t="shared" si="1003"/>
        <v>0.60680696241229293</v>
      </c>
      <c r="BK697" s="14">
        <f t="shared" si="1004"/>
        <v>0.2387955345573218</v>
      </c>
      <c r="BL697" s="14">
        <f t="shared" si="1005"/>
        <v>0.14917056961972736</v>
      </c>
      <c r="BM697" s="14">
        <f t="shared" si="1006"/>
        <v>0.43063870093429873</v>
      </c>
      <c r="BN697" s="14">
        <f t="shared" si="1007"/>
        <v>0.56751823545610125</v>
      </c>
    </row>
    <row r="698" spans="1:66" x14ac:dyDescent="0.25">
      <c r="A698" t="s">
        <v>13</v>
      </c>
      <c r="B698" t="s">
        <v>53</v>
      </c>
      <c r="C698" t="s">
        <v>251</v>
      </c>
      <c r="D698" t="s">
        <v>500</v>
      </c>
      <c r="E698" s="10">
        <f>VLOOKUP(A698,home!$A$2:$E$405,3,FALSE)</f>
        <v>1.4837</v>
      </c>
      <c r="F698" s="10">
        <f>VLOOKUP(B698,home!$B$2:$E$405,3,FALSE)</f>
        <v>0.71360000000000001</v>
      </c>
      <c r="G698" s="10">
        <f>VLOOKUP(C698,away!$B$2:$E$405,4,FALSE)</f>
        <v>1.8633999999999999</v>
      </c>
      <c r="H698" s="10">
        <f>VLOOKUP(A698,away!$A$2:$E$405,3,FALSE)</f>
        <v>1.2190000000000001</v>
      </c>
      <c r="I698" s="10">
        <f>VLOOKUP(C698,away!$B$2:$E$405,3,FALSE)</f>
        <v>0.43430000000000002</v>
      </c>
      <c r="J698" s="10">
        <f>VLOOKUP(B698,home!$B$2:$E$405,4,FALSE)</f>
        <v>1.3028999999999999</v>
      </c>
      <c r="K698" s="12">
        <f t="shared" si="952"/>
        <v>1.9729088874879999</v>
      </c>
      <c r="L698" s="12">
        <f t="shared" si="953"/>
        <v>0.68977050393000006</v>
      </c>
      <c r="M698" s="13">
        <f t="shared" si="954"/>
        <v>6.9761053939489115E-2</v>
      </c>
      <c r="N698" s="13">
        <f t="shared" si="955"/>
        <v>0.13763220331774781</v>
      </c>
      <c r="O698" s="13">
        <f t="shared" si="956"/>
        <v>4.8119117330529315E-2</v>
      </c>
      <c r="P698" s="13">
        <f t="shared" si="957"/>
        <v>9.4934634239479121E-2</v>
      </c>
      <c r="Q698" s="13">
        <f t="shared" si="958"/>
        <v>0.13576789856507004</v>
      </c>
      <c r="R698" s="13">
        <f t="shared" si="959"/>
        <v>1.6595573904873002E-2</v>
      </c>
      <c r="S698" s="13">
        <f t="shared" si="960"/>
        <v>3.2298052671341594E-2</v>
      </c>
      <c r="T698" s="13">
        <f t="shared" si="961"/>
        <v>9.3648691810745491E-2</v>
      </c>
      <c r="U698" s="13">
        <f t="shared" si="962"/>
        <v>3.2741555249887873E-2</v>
      </c>
      <c r="V698" s="13">
        <f t="shared" si="963"/>
        <v>4.8836606352830186E-3</v>
      </c>
      <c r="W698" s="13">
        <f t="shared" si="964"/>
        <v>8.9285897904865297E-2</v>
      </c>
      <c r="X698" s="13">
        <f t="shared" si="965"/>
        <v>6.1586778791681472E-2</v>
      </c>
      <c r="Y698" s="13">
        <f t="shared" si="966"/>
        <v>2.1240371721281782E-2</v>
      </c>
      <c r="Z698" s="13">
        <f t="shared" si="967"/>
        <v>3.8157124584572697E-3</v>
      </c>
      <c r="AA698" s="13">
        <f t="shared" si="968"/>
        <v>7.5280530213890327E-3</v>
      </c>
      <c r="AB698" s="13">
        <f t="shared" si="969"/>
        <v>7.4260813556896585E-3</v>
      </c>
      <c r="AC698" s="13">
        <f t="shared" si="970"/>
        <v>4.1537192851408923E-4</v>
      </c>
      <c r="AD698" s="13">
        <f t="shared" si="971"/>
        <v>4.4038235375963748E-2</v>
      </c>
      <c r="AE698" s="13">
        <f t="shared" si="972"/>
        <v>3.037627580746647E-2</v>
      </c>
      <c r="AF698" s="13">
        <f t="shared" si="973"/>
        <v>1.0476329535616407E-2</v>
      </c>
      <c r="AG698" s="13">
        <f t="shared" si="974"/>
        <v>2.4087543677062907E-3</v>
      </c>
      <c r="AH698" s="13">
        <f t="shared" si="975"/>
        <v>6.579914763305126E-4</v>
      </c>
      <c r="AI698" s="13">
        <f t="shared" si="976"/>
        <v>1.2981572315438181E-3</v>
      </c>
      <c r="AJ698" s="13">
        <f t="shared" si="977"/>
        <v>1.2805729697348083E-3</v>
      </c>
      <c r="AK698" s="13">
        <f t="shared" si="978"/>
        <v>8.42151264355568E-4</v>
      </c>
      <c r="AL698" s="13">
        <f t="shared" si="979"/>
        <v>2.2610427956571048E-5</v>
      </c>
      <c r="AM698" s="13">
        <f t="shared" si="980"/>
        <v>1.7376685192505462E-2</v>
      </c>
      <c r="AN698" s="13">
        <f t="shared" si="981"/>
        <v>1.1985924901867461E-2</v>
      </c>
      <c r="AO698" s="13">
        <f t="shared" si="982"/>
        <v>4.1337687298141279E-3</v>
      </c>
      <c r="AP698" s="13">
        <f t="shared" si="983"/>
        <v>9.5045057996465566E-4</v>
      </c>
      <c r="AQ698" s="13">
        <f t="shared" si="984"/>
        <v>1.6389819387569533E-4</v>
      </c>
      <c r="AR698" s="13">
        <f t="shared" si="985"/>
        <v>9.0772622442028493E-5</v>
      </c>
      <c r="AS698" s="13">
        <f t="shared" si="986"/>
        <v>1.7908611355647069E-4</v>
      </c>
      <c r="AT698" s="13">
        <f t="shared" si="987"/>
        <v>1.7666029253062313E-4</v>
      </c>
      <c r="AU698" s="13">
        <f t="shared" si="988"/>
        <v>1.1617822039996541E-4</v>
      </c>
      <c r="AV698" s="13">
        <f t="shared" si="989"/>
        <v>5.730226088990787E-5</v>
      </c>
      <c r="AW698" s="13">
        <f t="shared" si="990"/>
        <v>8.5470831695363314E-7</v>
      </c>
      <c r="AX698" s="13">
        <f t="shared" si="991"/>
        <v>5.7137694418958581E-3</v>
      </c>
      <c r="AY698" s="13">
        <f t="shared" si="992"/>
        <v>3.9411896272763414E-3</v>
      </c>
      <c r="AZ698" s="13">
        <f t="shared" si="993"/>
        <v>1.3592581776450455E-3</v>
      </c>
      <c r="BA698" s="13">
        <f t="shared" si="994"/>
        <v>3.1252539938839884E-4</v>
      </c>
      <c r="BB698" s="13">
        <f t="shared" si="995"/>
        <v>5.3892700556765097E-5</v>
      </c>
      <c r="BC698" s="13">
        <f t="shared" si="996"/>
        <v>7.4347190442376929E-6</v>
      </c>
      <c r="BD698" s="13">
        <f t="shared" si="997"/>
        <v>1.0435379587480932E-5</v>
      </c>
      <c r="BE698" s="13">
        <f t="shared" si="998"/>
        <v>2.0588053132451987E-5</v>
      </c>
      <c r="BF698" s="13">
        <f t="shared" si="999"/>
        <v>2.0309176500544847E-5</v>
      </c>
      <c r="BG698" s="13">
        <f t="shared" si="1000"/>
        <v>1.335605160516245E-5</v>
      </c>
      <c r="BH698" s="13">
        <f t="shared" si="1001"/>
        <v>6.5875682283933432E-6</v>
      </c>
      <c r="BI698" s="13">
        <f t="shared" si="1002"/>
        <v>2.5993343809461608E-6</v>
      </c>
      <c r="BJ698" s="14">
        <f t="shared" si="1003"/>
        <v>0.6724602348619787</v>
      </c>
      <c r="BK698" s="14">
        <f t="shared" si="1004"/>
        <v>0.20625657346933987</v>
      </c>
      <c r="BL698" s="14">
        <f t="shared" si="1005"/>
        <v>0.11718312887758757</v>
      </c>
      <c r="BM698" s="14">
        <f t="shared" si="1006"/>
        <v>0.49296483345121572</v>
      </c>
      <c r="BN698" s="14">
        <f t="shared" si="1007"/>
        <v>0.50281048129718842</v>
      </c>
    </row>
    <row r="699" spans="1:66" x14ac:dyDescent="0.25">
      <c r="A699" t="s">
        <v>13</v>
      </c>
      <c r="B699" t="s">
        <v>55</v>
      </c>
      <c r="C699" t="s">
        <v>54</v>
      </c>
      <c r="D699" t="s">
        <v>500</v>
      </c>
      <c r="E699" s="10">
        <f>VLOOKUP(A699,home!$A$2:$E$405,3,FALSE)</f>
        <v>1.4837</v>
      </c>
      <c r="F699" s="10">
        <f>VLOOKUP(B699,home!$B$2:$E$405,3,FALSE)</f>
        <v>1.0307999999999999</v>
      </c>
      <c r="G699" s="10">
        <f>VLOOKUP(C699,away!$B$2:$E$405,4,FALSE)</f>
        <v>0.87219999999999998</v>
      </c>
      <c r="H699" s="10">
        <f>VLOOKUP(A699,away!$A$2:$E$405,3,FALSE)</f>
        <v>1.2190000000000001</v>
      </c>
      <c r="I699" s="10">
        <f>VLOOKUP(C699,away!$B$2:$E$405,3,FALSE)</f>
        <v>0.77210000000000001</v>
      </c>
      <c r="J699" s="10">
        <f>VLOOKUP(B699,home!$B$2:$E$405,4,FALSE)</f>
        <v>1.0134000000000001</v>
      </c>
      <c r="K699" s="12">
        <f t="shared" si="952"/>
        <v>1.3339409007119998</v>
      </c>
      <c r="L699" s="12">
        <f t="shared" si="953"/>
        <v>0.95380184466000006</v>
      </c>
      <c r="M699" s="13">
        <f t="shared" si="954"/>
        <v>0.10149530422414754</v>
      </c>
      <c r="N699" s="13">
        <f t="shared" si="955"/>
        <v>0.1353887375347978</v>
      </c>
      <c r="O699" s="13">
        <f t="shared" si="956"/>
        <v>9.6806408393319818E-2</v>
      </c>
      <c r="P699" s="13">
        <f t="shared" si="957"/>
        <v>0.12913402760687873</v>
      </c>
      <c r="Q699" s="13">
        <f t="shared" si="958"/>
        <v>9.0300287246714364E-2</v>
      </c>
      <c r="R699" s="13">
        <f t="shared" si="959"/>
        <v>4.6167065450228875E-2</v>
      </c>
      <c r="S699" s="13">
        <f t="shared" si="960"/>
        <v>4.1074799502908176E-2</v>
      </c>
      <c r="T699" s="13">
        <f t="shared" si="961"/>
        <v>8.6128580549244035E-2</v>
      </c>
      <c r="U699" s="13">
        <f t="shared" si="962"/>
        <v>6.158413686990815E-2</v>
      </c>
      <c r="V699" s="13">
        <f t="shared" si="963"/>
        <v>5.8066772793104729E-3</v>
      </c>
      <c r="W699" s="13">
        <f t="shared" si="964"/>
        <v>4.0151748834811499E-2</v>
      </c>
      <c r="X699" s="13">
        <f t="shared" si="965"/>
        <v>3.8296812104968214E-2</v>
      </c>
      <c r="Y699" s="13">
        <f t="shared" si="966"/>
        <v>1.826378501515805E-2</v>
      </c>
      <c r="Z699" s="13">
        <f t="shared" si="967"/>
        <v>1.4678077396322421E-2</v>
      </c>
      <c r="AA699" s="13">
        <f t="shared" si="968"/>
        <v>1.9579687782770774E-2</v>
      </c>
      <c r="AB699" s="13">
        <f t="shared" si="969"/>
        <v>1.3059073178304494E-2</v>
      </c>
      <c r="AC699" s="13">
        <f t="shared" si="970"/>
        <v>4.6174526855124814E-4</v>
      </c>
      <c r="AD699" s="13">
        <f t="shared" si="971"/>
        <v>1.3390015001467616E-2</v>
      </c>
      <c r="AE699" s="13">
        <f t="shared" si="972"/>
        <v>1.2771421008424884E-2</v>
      </c>
      <c r="AF699" s="13">
        <f t="shared" si="973"/>
        <v>6.0907024583825653E-3</v>
      </c>
      <c r="AG699" s="13">
        <f t="shared" si="974"/>
        <v>1.9364410800268297E-3</v>
      </c>
      <c r="AH699" s="13">
        <f t="shared" si="975"/>
        <v>3.4999943241686431E-3</v>
      </c>
      <c r="AI699" s="13">
        <f t="shared" si="976"/>
        <v>4.6687855812684066E-3</v>
      </c>
      <c r="AJ699" s="13">
        <f t="shared" si="977"/>
        <v>3.113942021754188E-3</v>
      </c>
      <c r="AK699" s="13">
        <f t="shared" si="978"/>
        <v>1.3846048750879095E-3</v>
      </c>
      <c r="AL699" s="13">
        <f t="shared" si="979"/>
        <v>2.349942264314378E-5</v>
      </c>
      <c r="AM699" s="13">
        <f t="shared" si="980"/>
        <v>3.5722977343209763E-3</v>
      </c>
      <c r="AN699" s="13">
        <f t="shared" si="981"/>
        <v>3.4072641686700854E-3</v>
      </c>
      <c r="AO699" s="13">
        <f t="shared" si="982"/>
        <v>1.6249274246607245E-3</v>
      </c>
      <c r="AP699" s="13">
        <f t="shared" si="983"/>
        <v>5.1661959169334087E-4</v>
      </c>
      <c r="AQ699" s="13">
        <f t="shared" si="984"/>
        <v>1.231881798861511E-4</v>
      </c>
      <c r="AR699" s="13">
        <f t="shared" si="985"/>
        <v>6.6766020853831665E-4</v>
      </c>
      <c r="AS699" s="13">
        <f t="shared" si="986"/>
        <v>8.9061925994716378E-4</v>
      </c>
      <c r="AT699" s="13">
        <f t="shared" si="987"/>
        <v>5.9401672890268718E-4</v>
      </c>
      <c r="AU699" s="13">
        <f t="shared" si="988"/>
        <v>2.6412773679681552E-4</v>
      </c>
      <c r="AV699" s="13">
        <f t="shared" si="989"/>
        <v>8.8082697781441556E-5</v>
      </c>
      <c r="AW699" s="13">
        <f t="shared" si="990"/>
        <v>8.3051874379323486E-7</v>
      </c>
      <c r="AX699" s="13">
        <f t="shared" si="991"/>
        <v>7.9420567622192804E-4</v>
      </c>
      <c r="AY699" s="13">
        <f t="shared" si="992"/>
        <v>7.575148390199176E-4</v>
      </c>
      <c r="AZ699" s="13">
        <f t="shared" si="993"/>
        <v>3.6125952540726018E-4</v>
      </c>
      <c r="BA699" s="13">
        <f t="shared" si="994"/>
        <v>1.1485666724481365E-4</v>
      </c>
      <c r="BB699" s="13">
        <f t="shared" si="995"/>
        <v>2.7387625272400761E-5</v>
      </c>
      <c r="BC699" s="13">
        <f t="shared" si="996"/>
        <v>5.2244735011345385E-6</v>
      </c>
      <c r="BD699" s="13">
        <f t="shared" si="997"/>
        <v>1.0613592308498773E-4</v>
      </c>
      <c r="BE699" s="13">
        <f t="shared" si="998"/>
        <v>1.4157904883788807E-4</v>
      </c>
      <c r="BF699" s="13">
        <f t="shared" si="999"/>
        <v>9.4429041964380321E-5</v>
      </c>
      <c r="BG699" s="13">
        <f t="shared" si="1000"/>
        <v>4.1987587097112248E-5</v>
      </c>
      <c r="BH699" s="13">
        <f t="shared" si="1001"/>
        <v>1.4002239937761368E-5</v>
      </c>
      <c r="BI699" s="13">
        <f t="shared" si="1002"/>
        <v>3.7356321109125828E-6</v>
      </c>
      <c r="BJ699" s="14">
        <f t="shared" si="1003"/>
        <v>0.45402327673989468</v>
      </c>
      <c r="BK699" s="14">
        <f t="shared" si="1004"/>
        <v>0.2787535681434592</v>
      </c>
      <c r="BL699" s="14">
        <f t="shared" si="1005"/>
        <v>0.25277007458181072</v>
      </c>
      <c r="BM699" s="14">
        <f t="shared" si="1006"/>
        <v>0.4001764820851238</v>
      </c>
      <c r="BN699" s="14">
        <f t="shared" si="1007"/>
        <v>0.59929183045608714</v>
      </c>
    </row>
    <row r="700" spans="1:66" x14ac:dyDescent="0.25">
      <c r="A700" t="s">
        <v>13</v>
      </c>
      <c r="B700" t="s">
        <v>61</v>
      </c>
      <c r="C700" t="s">
        <v>56</v>
      </c>
      <c r="D700" t="s">
        <v>500</v>
      </c>
      <c r="E700" s="10">
        <f>VLOOKUP(A700,home!$A$2:$E$405,3,FALSE)</f>
        <v>1.4837</v>
      </c>
      <c r="F700" s="10">
        <f>VLOOKUP(B700,home!$B$2:$E$405,3,FALSE)</f>
        <v>0.99119999999999997</v>
      </c>
      <c r="G700" s="10">
        <f>VLOOKUP(C700,away!$B$2:$E$405,4,FALSE)</f>
        <v>1.1496999999999999</v>
      </c>
      <c r="H700" s="10">
        <f>VLOOKUP(A700,away!$A$2:$E$405,3,FALSE)</f>
        <v>1.2190000000000001</v>
      </c>
      <c r="I700" s="10">
        <f>VLOOKUP(C700,away!$B$2:$E$405,3,FALSE)</f>
        <v>0.53080000000000005</v>
      </c>
      <c r="J700" s="10">
        <f>VLOOKUP(B700,home!$B$2:$E$405,4,FALSE)</f>
        <v>1.1099000000000001</v>
      </c>
      <c r="K700" s="12">
        <f t="shared" si="952"/>
        <v>1.6907987629679999</v>
      </c>
      <c r="L700" s="12">
        <f t="shared" si="953"/>
        <v>0.71815546748000014</v>
      </c>
      <c r="M700" s="13">
        <f t="shared" si="954"/>
        <v>8.9909269802267766E-2</v>
      </c>
      <c r="N700" s="13">
        <f t="shared" si="955"/>
        <v>0.15201848216103048</v>
      </c>
      <c r="O700" s="13">
        <f t="shared" si="956"/>
        <v>6.4568833685633056E-2</v>
      </c>
      <c r="P700" s="13">
        <f t="shared" si="957"/>
        <v>0.10917290412195489</v>
      </c>
      <c r="Q700" s="13">
        <f t="shared" si="958"/>
        <v>0.12851633079307168</v>
      </c>
      <c r="R700" s="13">
        <f t="shared" si="959"/>
        <v>2.318523047007209E-2</v>
      </c>
      <c r="S700" s="13">
        <f t="shared" si="960"/>
        <v>3.3140973730055069E-2</v>
      </c>
      <c r="T700" s="13">
        <f t="shared" si="961"/>
        <v>9.229470561951271E-2</v>
      </c>
      <c r="U700" s="13">
        <f t="shared" si="962"/>
        <v>3.9201558997925871E-2</v>
      </c>
      <c r="V700" s="13">
        <f t="shared" si="963"/>
        <v>4.4712931844101142E-3</v>
      </c>
      <c r="W700" s="13">
        <f t="shared" si="964"/>
        <v>7.2431751042037279E-2</v>
      </c>
      <c r="X700" s="13">
        <f t="shared" si="965"/>
        <v>5.2017258029989265E-2</v>
      </c>
      <c r="Y700" s="13">
        <f t="shared" si="966"/>
        <v>1.8678239128777363E-2</v>
      </c>
      <c r="Z700" s="13">
        <f t="shared" si="967"/>
        <v>5.5502000089553902E-3</v>
      </c>
      <c r="AA700" s="13">
        <f t="shared" si="968"/>
        <v>9.3842713093667558E-3</v>
      </c>
      <c r="AB700" s="13">
        <f t="shared" si="969"/>
        <v>7.9334571606167019E-3</v>
      </c>
      <c r="AC700" s="13">
        <f t="shared" si="970"/>
        <v>3.3933101614292842E-4</v>
      </c>
      <c r="AD700" s="13">
        <f t="shared" si="971"/>
        <v>3.0616878765370691E-2</v>
      </c>
      <c r="AE700" s="13">
        <f t="shared" si="972"/>
        <v>2.1987678882523277E-2</v>
      </c>
      <c r="AF700" s="13">
        <f t="shared" si="973"/>
        <v>7.8952859033393132E-3</v>
      </c>
      <c r="AG700" s="13">
        <f t="shared" si="974"/>
        <v>1.8900142462669671E-3</v>
      </c>
      <c r="AH700" s="13">
        <f t="shared" si="975"/>
        <v>9.9647662050971462E-4</v>
      </c>
      <c r="AI700" s="13">
        <f t="shared" si="976"/>
        <v>1.6848414372843585E-3</v>
      </c>
      <c r="AJ700" s="13">
        <f t="shared" si="977"/>
        <v>1.4243639089788103E-3</v>
      </c>
      <c r="AK700" s="13">
        <f t="shared" si="978"/>
        <v>8.0277091177254577E-4</v>
      </c>
      <c r="AL700" s="13">
        <f t="shared" si="979"/>
        <v>1.6481393997504398E-5</v>
      </c>
      <c r="AM700" s="13">
        <f t="shared" si="980"/>
        <v>1.0353396148486006E-2</v>
      </c>
      <c r="AN700" s="13">
        <f t="shared" si="981"/>
        <v>7.4353480510215989E-3</v>
      </c>
      <c r="AO700" s="13">
        <f t="shared" si="982"/>
        <v>2.6698679277289616E-3</v>
      </c>
      <c r="AP700" s="13">
        <f t="shared" si="983"/>
        <v>6.3912674991601747E-4</v>
      </c>
      <c r="AQ700" s="13">
        <f t="shared" si="984"/>
        <v>1.1474809246622763E-4</v>
      </c>
      <c r="AR700" s="13">
        <f t="shared" si="985"/>
        <v>1.4312502664700898E-4</v>
      </c>
      <c r="AS700" s="13">
        <f t="shared" si="986"/>
        <v>2.4199561800452478E-4</v>
      </c>
      <c r="AT700" s="13">
        <f t="shared" si="987"/>
        <v>2.0458294578286359E-4</v>
      </c>
      <c r="AU700" s="13">
        <f t="shared" si="988"/>
        <v>1.1530286388467173E-4</v>
      </c>
      <c r="AV700" s="13">
        <f t="shared" si="989"/>
        <v>4.873848490571765E-5</v>
      </c>
      <c r="AW700" s="13">
        <f t="shared" si="990"/>
        <v>5.5590660409434409E-7</v>
      </c>
      <c r="AX700" s="13">
        <f t="shared" si="991"/>
        <v>2.9175849000629647E-3</v>
      </c>
      <c r="AY700" s="13">
        <f t="shared" si="992"/>
        <v>2.0952795478173074E-3</v>
      </c>
      <c r="AZ700" s="13">
        <f t="shared" si="993"/>
        <v>7.5236823158201084E-4</v>
      </c>
      <c r="BA700" s="13">
        <f t="shared" si="994"/>
        <v>1.8010578635629338E-4</v>
      </c>
      <c r="BB700" s="13">
        <f t="shared" si="995"/>
        <v>3.2335988799139222E-5</v>
      </c>
      <c r="BC700" s="13">
        <f t="shared" si="996"/>
        <v>4.6444534304947748E-6</v>
      </c>
      <c r="BD700" s="13">
        <f t="shared" si="997"/>
        <v>1.713100340329503E-5</v>
      </c>
      <c r="BE700" s="13">
        <f t="shared" si="998"/>
        <v>2.8965079362691831E-5</v>
      </c>
      <c r="BF700" s="13">
        <f t="shared" si="999"/>
        <v>2.4487060177854647E-5</v>
      </c>
      <c r="BG700" s="13">
        <f t="shared" si="1000"/>
        <v>1.3800897019146538E-5</v>
      </c>
      <c r="BH700" s="13">
        <f t="shared" si="1001"/>
        <v>5.8336349019554301E-6</v>
      </c>
      <c r="BI700" s="13">
        <f t="shared" si="1002"/>
        <v>1.9727005351666394E-6</v>
      </c>
      <c r="BJ700" s="14">
        <f t="shared" si="1003"/>
        <v>0.60554143044958608</v>
      </c>
      <c r="BK700" s="14">
        <f t="shared" si="1004"/>
        <v>0.23914553279664558</v>
      </c>
      <c r="BL700" s="14">
        <f t="shared" si="1005"/>
        <v>0.15002773981678483</v>
      </c>
      <c r="BM700" s="14">
        <f t="shared" si="1006"/>
        <v>0.43079912839672863</v>
      </c>
      <c r="BN700" s="14">
        <f t="shared" si="1007"/>
        <v>0.56737105103402985</v>
      </c>
    </row>
    <row r="701" spans="1:66" x14ac:dyDescent="0.25">
      <c r="A701" t="s">
        <v>13</v>
      </c>
      <c r="B701" t="s">
        <v>14</v>
      </c>
      <c r="C701" t="s">
        <v>60</v>
      </c>
      <c r="D701" t="s">
        <v>500</v>
      </c>
      <c r="E701" s="10">
        <f>VLOOKUP(A701,home!$A$2:$E$405,3,FALSE)</f>
        <v>1.4837</v>
      </c>
      <c r="F701" s="10">
        <f>VLOOKUP(B701,home!$B$2:$E$405,3,FALSE)</f>
        <v>1.1894</v>
      </c>
      <c r="G701" s="10">
        <f>VLOOKUP(C701,away!$B$2:$E$405,4,FALSE)</f>
        <v>0.55510000000000004</v>
      </c>
      <c r="H701" s="10">
        <f>VLOOKUP(A701,away!$A$2:$E$405,3,FALSE)</f>
        <v>1.2190000000000001</v>
      </c>
      <c r="I701" s="10">
        <f>VLOOKUP(C701,away!$B$2:$E$405,3,FALSE)</f>
        <v>1.3512</v>
      </c>
      <c r="J701" s="10">
        <f>VLOOKUP(B701,home!$B$2:$E$405,4,FALSE)</f>
        <v>0.82030000000000003</v>
      </c>
      <c r="K701" s="12">
        <f t="shared" si="952"/>
        <v>0.97959206417800004</v>
      </c>
      <c r="L701" s="12">
        <f t="shared" si="953"/>
        <v>1.3511266298400002</v>
      </c>
      <c r="M701" s="13">
        <f t="shared" si="954"/>
        <v>9.7225846339756797E-2</v>
      </c>
      <c r="N701" s="13">
        <f t="shared" si="955"/>
        <v>9.524166750741539E-2</v>
      </c>
      <c r="O701" s="13">
        <f t="shared" si="956"/>
        <v>0.13136443009837731</v>
      </c>
      <c r="P701" s="13">
        <f t="shared" si="957"/>
        <v>0.12868355323963598</v>
      </c>
      <c r="Q701" s="13">
        <f t="shared" si="958"/>
        <v>4.6648990834671902E-2</v>
      </c>
      <c r="R701" s="13">
        <f t="shared" si="959"/>
        <v>8.8744989859836435E-2</v>
      </c>
      <c r="S701" s="13">
        <f t="shared" si="960"/>
        <v>4.2579873299613762E-2</v>
      </c>
      <c r="T701" s="13">
        <f t="shared" si="961"/>
        <v>6.3028693771887301E-2</v>
      </c>
      <c r="U701" s="13">
        <f t="shared" si="962"/>
        <v>8.6933887802252835E-2</v>
      </c>
      <c r="V701" s="13">
        <f t="shared" si="963"/>
        <v>6.2618573135152051E-3</v>
      </c>
      <c r="W701" s="13">
        <f t="shared" si="964"/>
        <v>1.5232327074518954E-2</v>
      </c>
      <c r="X701" s="13">
        <f t="shared" si="965"/>
        <v>2.0580802744815378E-2</v>
      </c>
      <c r="Y701" s="13">
        <f t="shared" si="966"/>
        <v>1.3903635326002119E-2</v>
      </c>
      <c r="Z701" s="13">
        <f t="shared" si="967"/>
        <v>3.9968573021501932E-2</v>
      </c>
      <c r="AA701" s="13">
        <f t="shared" si="968"/>
        <v>3.9152896948382192E-2</v>
      </c>
      <c r="AB701" s="13">
        <f t="shared" si="969"/>
        <v>1.9176933570107114E-2</v>
      </c>
      <c r="AC701" s="13">
        <f t="shared" si="970"/>
        <v>5.1799372242468562E-4</v>
      </c>
      <c r="AD701" s="13">
        <f t="shared" si="971"/>
        <v>3.7303666802906135E-3</v>
      </c>
      <c r="AE701" s="13">
        <f t="shared" si="972"/>
        <v>5.0401977608084854E-3</v>
      </c>
      <c r="AF701" s="13">
        <f t="shared" si="973"/>
        <v>3.4049727071441432E-3</v>
      </c>
      <c r="AG701" s="13">
        <f t="shared" si="974"/>
        <v>1.5335164328336161E-3</v>
      </c>
      <c r="AH701" s="13">
        <f t="shared" si="975"/>
        <v>1.3500650841513962E-2</v>
      </c>
      <c r="AI701" s="13">
        <f t="shared" si="976"/>
        <v>1.3225130425585112E-2</v>
      </c>
      <c r="AJ701" s="13">
        <f t="shared" si="977"/>
        <v>6.4776164063110962E-3</v>
      </c>
      <c r="AK701" s="13">
        <f t="shared" si="978"/>
        <v>2.1151405421371886E-3</v>
      </c>
      <c r="AL701" s="13">
        <f t="shared" si="979"/>
        <v>2.7423684243179404E-5</v>
      </c>
      <c r="AM701" s="13">
        <f t="shared" si="980"/>
        <v>7.3084751929734348E-4</v>
      </c>
      <c r="AN701" s="13">
        <f t="shared" si="981"/>
        <v>9.8746754567514408E-4</v>
      </c>
      <c r="AO701" s="13">
        <f t="shared" si="982"/>
        <v>6.6709684853221709E-4</v>
      </c>
      <c r="AP701" s="13">
        <f t="shared" si="983"/>
        <v>3.0044410557807317E-4</v>
      </c>
      <c r="AQ701" s="13">
        <f t="shared" si="984"/>
        <v>1.0148450795624879E-4</v>
      </c>
      <c r="AR701" s="13">
        <f t="shared" si="985"/>
        <v>3.648217774428262E-3</v>
      </c>
      <c r="AS701" s="13">
        <f t="shared" si="986"/>
        <v>3.5737651802230496E-3</v>
      </c>
      <c r="AT701" s="13">
        <f t="shared" si="987"/>
        <v>1.7504160048910798E-3</v>
      </c>
      <c r="AU701" s="13">
        <f t="shared" si="988"/>
        <v>5.7156454246715376E-4</v>
      </c>
      <c r="AV701" s="13">
        <f t="shared" si="989"/>
        <v>1.3997502249158829E-4</v>
      </c>
      <c r="AW701" s="13">
        <f t="shared" si="990"/>
        <v>1.0082415965246787E-6</v>
      </c>
      <c r="AX701" s="13">
        <f t="shared" si="991"/>
        <v>1.1932207167130918E-4</v>
      </c>
      <c r="AY701" s="13">
        <f t="shared" si="992"/>
        <v>1.6121922856278292E-4</v>
      </c>
      <c r="AZ701" s="13">
        <f t="shared" si="993"/>
        <v>1.0891379647671883E-4</v>
      </c>
      <c r="BA701" s="13">
        <f t="shared" si="994"/>
        <v>4.9052110258889594E-5</v>
      </c>
      <c r="BB701" s="13">
        <f t="shared" si="995"/>
        <v>1.6568903105158396E-5</v>
      </c>
      <c r="BC701" s="13">
        <f t="shared" si="996"/>
        <v>4.4773372425236329E-6</v>
      </c>
      <c r="BD701" s="13">
        <f t="shared" si="997"/>
        <v>8.2153403108094019E-4</v>
      </c>
      <c r="BE701" s="13">
        <f t="shared" si="998"/>
        <v>8.0476821729905123E-4</v>
      </c>
      <c r="BF701" s="13">
        <f t="shared" si="999"/>
        <v>3.9417227958441349E-4</v>
      </c>
      <c r="BG701" s="13">
        <f t="shared" si="1000"/>
        <v>1.2870934566661446E-4</v>
      </c>
      <c r="BH701" s="13">
        <f t="shared" si="1001"/>
        <v>3.1520663400139642E-5</v>
      </c>
      <c r="BI701" s="13">
        <f t="shared" si="1002"/>
        <v>6.1754783448805481E-6</v>
      </c>
      <c r="BJ701" s="14">
        <f t="shared" si="1003"/>
        <v>0.27159206481474429</v>
      </c>
      <c r="BK701" s="14">
        <f t="shared" si="1004"/>
        <v>0.27545776682775236</v>
      </c>
      <c r="BL701" s="14">
        <f t="shared" si="1005"/>
        <v>0.41256249503438047</v>
      </c>
      <c r="BM701" s="14">
        <f t="shared" si="1006"/>
        <v>0.41151121083171899</v>
      </c>
      <c r="BN701" s="14">
        <f t="shared" si="1007"/>
        <v>0.58790947787969383</v>
      </c>
    </row>
    <row r="702" spans="1:66" x14ac:dyDescent="0.25">
      <c r="A702" t="s">
        <v>13</v>
      </c>
      <c r="B702" t="s">
        <v>57</v>
      </c>
      <c r="C702" t="s">
        <v>62</v>
      </c>
      <c r="D702" t="s">
        <v>500</v>
      </c>
      <c r="E702" s="10">
        <f>VLOOKUP(A702,home!$A$2:$E$405,3,FALSE)</f>
        <v>1.4837</v>
      </c>
      <c r="F702" s="10">
        <f>VLOOKUP(B702,home!$B$2:$E$405,3,FALSE)</f>
        <v>0.55510000000000004</v>
      </c>
      <c r="G702" s="10">
        <f>VLOOKUP(C702,away!$B$2:$E$405,4,FALSE)</f>
        <v>1.1496999999999999</v>
      </c>
      <c r="H702" s="10">
        <f>VLOOKUP(A702,away!$A$2:$E$405,3,FALSE)</f>
        <v>1.2190000000000001</v>
      </c>
      <c r="I702" s="10">
        <f>VLOOKUP(C702,away!$B$2:$E$405,3,FALSE)</f>
        <v>1.3512</v>
      </c>
      <c r="J702" s="10">
        <f>VLOOKUP(B702,home!$B$2:$E$405,4,FALSE)</f>
        <v>1.1580999999999999</v>
      </c>
      <c r="K702" s="12">
        <f t="shared" si="952"/>
        <v>0.94689506993900008</v>
      </c>
      <c r="L702" s="12">
        <f t="shared" si="953"/>
        <v>1.9075213336800001</v>
      </c>
      <c r="M702" s="13">
        <f t="shared" si="954"/>
        <v>5.7589420293025682E-2</v>
      </c>
      <c r="N702" s="13">
        <f t="shared" si="955"/>
        <v>5.453113815611102E-2</v>
      </c>
      <c r="O702" s="13">
        <f t="shared" si="956"/>
        <v>0.10985304780321041</v>
      </c>
      <c r="P702" s="13">
        <f t="shared" si="957"/>
        <v>0.10401930938263323</v>
      </c>
      <c r="Q702" s="13">
        <f t="shared" si="958"/>
        <v>2.5817632939092009E-2</v>
      </c>
      <c r="R702" s="13">
        <f t="shared" si="959"/>
        <v>0.1047735161271964</v>
      </c>
      <c r="S702" s="13">
        <f t="shared" si="960"/>
        <v>4.6970505473860114E-2</v>
      </c>
      <c r="T702" s="13">
        <f t="shared" si="961"/>
        <v>4.9247685616437491E-2</v>
      </c>
      <c r="U702" s="13">
        <f t="shared" si="962"/>
        <v>9.9209525881016586E-2</v>
      </c>
      <c r="V702" s="13">
        <f t="shared" si="963"/>
        <v>9.4265762239045241E-3</v>
      </c>
      <c r="W702" s="13">
        <f t="shared" si="964"/>
        <v>8.148863115840321E-3</v>
      </c>
      <c r="X702" s="13">
        <f t="shared" si="965"/>
        <v>1.5544130238703492E-2</v>
      </c>
      <c r="Y702" s="13">
        <f t="shared" si="966"/>
        <v>1.4825380021913656E-2</v>
      </c>
      <c r="Z702" s="13">
        <f t="shared" si="967"/>
        <v>6.6619239072430905E-2</v>
      </c>
      <c r="AA702" s="13">
        <f t="shared" si="968"/>
        <v>6.3081429040772422E-2</v>
      </c>
      <c r="AB702" s="13">
        <f t="shared" si="969"/>
        <v>2.9865747081707136E-2</v>
      </c>
      <c r="AC702" s="13">
        <f t="shared" si="970"/>
        <v>1.0641559070920699E-3</v>
      </c>
      <c r="AD702" s="13">
        <f t="shared" si="971"/>
        <v>1.9290295774992393E-3</v>
      </c>
      <c r="AE702" s="13">
        <f t="shared" si="972"/>
        <v>3.6796650723795164E-3</v>
      </c>
      <c r="AF702" s="13">
        <f t="shared" si="973"/>
        <v>3.5095198131805455E-3</v>
      </c>
      <c r="AG702" s="13">
        <f t="shared" si="974"/>
        <v>2.2314946382048467E-3</v>
      </c>
      <c r="AH702" s="13">
        <f t="shared" si="975"/>
        <v>3.1769404941047547E-2</v>
      </c>
      <c r="AI702" s="13">
        <f t="shared" si="976"/>
        <v>3.0082292913573633E-2</v>
      </c>
      <c r="AJ702" s="13">
        <f t="shared" si="977"/>
        <v>1.4242387426161894E-2</v>
      </c>
      <c r="AK702" s="13">
        <f t="shared" si="978"/>
        <v>4.4953488126646349E-3</v>
      </c>
      <c r="AL702" s="13">
        <f t="shared" si="979"/>
        <v>7.6884095702260086E-5</v>
      </c>
      <c r="AM702" s="13">
        <f t="shared" si="980"/>
        <v>3.6531771934010852E-4</v>
      </c>
      <c r="AN702" s="13">
        <f t="shared" si="981"/>
        <v>6.9685134321257973E-4</v>
      </c>
      <c r="AO702" s="13">
        <f t="shared" si="982"/>
        <v>6.6462940179078003E-4</v>
      </c>
      <c r="AP702" s="13">
        <f t="shared" si="983"/>
        <v>4.225982543022965E-4</v>
      </c>
      <c r="AQ702" s="13">
        <f t="shared" si="984"/>
        <v>2.0152879641438916E-4</v>
      </c>
      <c r="AR702" s="13">
        <f t="shared" si="985"/>
        <v>1.2120163536673388E-2</v>
      </c>
      <c r="AS702" s="13">
        <f t="shared" si="986"/>
        <v>1.1476523099730466E-2</v>
      </c>
      <c r="AT702" s="13">
        <f t="shared" si="987"/>
        <v>5.4335315715879143E-3</v>
      </c>
      <c r="AU702" s="13">
        <f t="shared" si="988"/>
        <v>1.7149947524981682E-3</v>
      </c>
      <c r="AV702" s="13">
        <f t="shared" si="989"/>
        <v>4.0598001902794265E-4</v>
      </c>
      <c r="AW702" s="13">
        <f t="shared" si="990"/>
        <v>3.8574940871493439E-6</v>
      </c>
      <c r="AX702" s="13">
        <f t="shared" si="991"/>
        <v>5.765292456741799E-5</v>
      </c>
      <c r="AY702" s="13">
        <f t="shared" si="992"/>
        <v>1.0997418356139361E-4</v>
      </c>
      <c r="AZ702" s="13">
        <f t="shared" si="993"/>
        <v>1.0488905064869938E-4</v>
      </c>
      <c r="BA702" s="13">
        <f t="shared" si="994"/>
        <v>6.6692700593945384E-5</v>
      </c>
      <c r="BB702" s="13">
        <f t="shared" si="995"/>
        <v>3.1804437295920919E-5</v>
      </c>
      <c r="BC702" s="13">
        <f t="shared" si="996"/>
        <v>1.2133528529531387E-5</v>
      </c>
      <c r="BD702" s="13">
        <f t="shared" si="997"/>
        <v>3.8532450856491583E-3</v>
      </c>
      <c r="BE702" s="13">
        <f t="shared" si="998"/>
        <v>3.6486187748678675E-3</v>
      </c>
      <c r="BF702" s="13">
        <f t="shared" si="999"/>
        <v>1.727429565004629E-3</v>
      </c>
      <c r="BG702" s="13">
        <f t="shared" si="1000"/>
        <v>5.4523151292325169E-4</v>
      </c>
      <c r="BH702" s="13">
        <f t="shared" si="1001"/>
        <v>1.2906925789060229E-4</v>
      </c>
      <c r="BI702" s="13">
        <f t="shared" si="1002"/>
        <v>2.4443008795459342E-5</v>
      </c>
      <c r="BJ702" s="14">
        <f t="shared" si="1003"/>
        <v>0.18219861152961919</v>
      </c>
      <c r="BK702" s="14">
        <f t="shared" si="1004"/>
        <v>0.21925682555977929</v>
      </c>
      <c r="BL702" s="14">
        <f t="shared" si="1005"/>
        <v>0.52845193021199943</v>
      </c>
      <c r="BM702" s="14">
        <f t="shared" si="1006"/>
        <v>0.53983642498308559</v>
      </c>
      <c r="BN702" s="14">
        <f t="shared" si="1007"/>
        <v>0.45658406470126878</v>
      </c>
    </row>
    <row r="703" spans="1:66" x14ac:dyDescent="0.25">
      <c r="A703" t="s">
        <v>13</v>
      </c>
      <c r="B703" t="s">
        <v>59</v>
      </c>
      <c r="C703" t="s">
        <v>52</v>
      </c>
      <c r="D703" t="s">
        <v>500</v>
      </c>
      <c r="E703" s="10">
        <f>VLOOKUP(A703,home!$A$2:$E$405,3,FALSE)</f>
        <v>1.4837</v>
      </c>
      <c r="F703" s="10">
        <f>VLOOKUP(B703,home!$B$2:$E$405,3,FALSE)</f>
        <v>1.0705</v>
      </c>
      <c r="G703" s="10">
        <f>VLOOKUP(C703,away!$B$2:$E$405,4,FALSE)</f>
        <v>1.0705</v>
      </c>
      <c r="H703" s="10">
        <f>VLOOKUP(A703,away!$A$2:$E$405,3,FALSE)</f>
        <v>1.2190000000000001</v>
      </c>
      <c r="I703" s="10">
        <f>VLOOKUP(C703,away!$B$2:$E$405,3,FALSE)</f>
        <v>0.91690000000000005</v>
      </c>
      <c r="J703" s="10">
        <f>VLOOKUP(B703,home!$B$2:$E$405,4,FALSE)</f>
        <v>0.62729999999999997</v>
      </c>
      <c r="K703" s="12">
        <f t="shared" si="952"/>
        <v>1.700276059925</v>
      </c>
      <c r="L703" s="12">
        <f t="shared" si="953"/>
        <v>0.70113390003000009</v>
      </c>
      <c r="M703" s="13">
        <f t="shared" si="954"/>
        <v>9.0590134738768965E-2</v>
      </c>
      <c r="N703" s="13">
        <f t="shared" si="955"/>
        <v>0.15402823736170895</v>
      </c>
      <c r="O703" s="13">
        <f t="shared" si="956"/>
        <v>6.3515814473636273E-2</v>
      </c>
      <c r="P703" s="13">
        <f t="shared" si="957"/>
        <v>0.10799441877616156</v>
      </c>
      <c r="Q703" s="13">
        <f t="shared" si="958"/>
        <v>0.13094526226927961</v>
      </c>
      <c r="R703" s="13">
        <f t="shared" si="959"/>
        <v>2.2266545357741259E-2</v>
      </c>
      <c r="S703" s="13">
        <f t="shared" si="960"/>
        <v>3.2185608621823111E-2</v>
      </c>
      <c r="T703" s="13">
        <f t="shared" si="961"/>
        <v>9.1810162425311231E-2</v>
      </c>
      <c r="U703" s="13">
        <f t="shared" si="962"/>
        <v>3.7859274009001603E-2</v>
      </c>
      <c r="V703" s="13">
        <f t="shared" si="963"/>
        <v>4.2632384323255173E-3</v>
      </c>
      <c r="W703" s="13">
        <f t="shared" si="964"/>
        <v>7.4214364865685473E-2</v>
      </c>
      <c r="X703" s="13">
        <f t="shared" si="965"/>
        <v>5.2034207076527471E-2</v>
      </c>
      <c r="Y703" s="13">
        <f t="shared" si="966"/>
        <v>1.8241473271267163E-2</v>
      </c>
      <c r="Z703" s="13">
        <f t="shared" si="967"/>
        <v>5.2039432622893421E-3</v>
      </c>
      <c r="AA703" s="13">
        <f t="shared" si="968"/>
        <v>8.848140146078572E-3</v>
      </c>
      <c r="AB703" s="13">
        <f t="shared" si="969"/>
        <v>7.5221404326193467E-3</v>
      </c>
      <c r="AC703" s="13">
        <f t="shared" si="970"/>
        <v>3.1764355324868048E-4</v>
      </c>
      <c r="AD703" s="13">
        <f t="shared" si="971"/>
        <v>3.1546226970916039E-2</v>
      </c>
      <c r="AE703" s="13">
        <f t="shared" si="972"/>
        <v>2.2118129147349938E-2</v>
      </c>
      <c r="AF703" s="13">
        <f t="shared" si="973"/>
        <v>7.7538850752243392E-3</v>
      </c>
      <c r="AG703" s="13">
        <f t="shared" si="974"/>
        <v>1.8121705610588176E-3</v>
      </c>
      <c r="AH703" s="13">
        <f t="shared" si="975"/>
        <v>9.1216525875594174E-4</v>
      </c>
      <c r="AI703" s="13">
        <f t="shared" si="976"/>
        <v>1.5509327521580206E-3</v>
      </c>
      <c r="AJ703" s="13">
        <f t="shared" si="977"/>
        <v>1.3185069145239382E-3</v>
      </c>
      <c r="AK703" s="13">
        <f t="shared" si="978"/>
        <v>7.4727524720354316E-4</v>
      </c>
      <c r="AL703" s="13">
        <f t="shared" si="979"/>
        <v>1.5146784364547515E-5</v>
      </c>
      <c r="AM703" s="13">
        <f t="shared" si="980"/>
        <v>1.072745889992177E-2</v>
      </c>
      <c r="AN703" s="13">
        <f t="shared" si="981"/>
        <v>7.5213850959136843E-3</v>
      </c>
      <c r="AO703" s="13">
        <f t="shared" si="982"/>
        <v>2.6367490329627383E-3</v>
      </c>
      <c r="AP703" s="13">
        <f t="shared" si="983"/>
        <v>6.1623804429383213E-4</v>
      </c>
      <c r="AQ703" s="13">
        <f t="shared" si="984"/>
        <v>1.0801634583564859E-4</v>
      </c>
      <c r="AR703" s="13">
        <f t="shared" si="985"/>
        <v>1.2790999706868556E-4</v>
      </c>
      <c r="AS703" s="13">
        <f t="shared" si="986"/>
        <v>2.1748230584096298E-4</v>
      </c>
      <c r="AT703" s="13">
        <f t="shared" si="987"/>
        <v>1.8488997903933822E-4</v>
      </c>
      <c r="AU703" s="13">
        <f t="shared" si="988"/>
        <v>1.0478800169354057E-4</v>
      </c>
      <c r="AV703" s="13">
        <f t="shared" si="989"/>
        <v>4.4542132661726881E-5</v>
      </c>
      <c r="AW703" s="13">
        <f t="shared" si="990"/>
        <v>5.0157784794305736E-7</v>
      </c>
      <c r="AX703" s="13">
        <f t="shared" si="991"/>
        <v>3.0399402585610602E-3</v>
      </c>
      <c r="AY703" s="13">
        <f t="shared" si="992"/>
        <v>2.1314051693431231E-3</v>
      </c>
      <c r="AZ703" s="13">
        <f t="shared" si="993"/>
        <v>7.4720020946282323E-4</v>
      </c>
      <c r="BA703" s="13">
        <f t="shared" si="994"/>
        <v>1.7462913232130076E-4</v>
      </c>
      <c r="BB703" s="13">
        <f t="shared" si="995"/>
        <v>3.0609601150822133E-5</v>
      </c>
      <c r="BC703" s="13">
        <f t="shared" si="996"/>
        <v>4.2922858066477413E-6</v>
      </c>
      <c r="BD703" s="13">
        <f t="shared" si="997"/>
        <v>1.4947005849598891E-5</v>
      </c>
      <c r="BE703" s="13">
        <f t="shared" si="998"/>
        <v>2.5414036213631931E-5</v>
      </c>
      <c r="BF703" s="13">
        <f t="shared" si="999"/>
        <v>2.1605438680052686E-5</v>
      </c>
      <c r="BG703" s="13">
        <f t="shared" si="1000"/>
        <v>1.2245070050623719E-5</v>
      </c>
      <c r="BH703" s="13">
        <f t="shared" si="1001"/>
        <v>5.2049998647950341E-6</v>
      </c>
      <c r="BI703" s="13">
        <f t="shared" si="1002"/>
        <v>1.7699873324047701E-6</v>
      </c>
      <c r="BJ703" s="14">
        <f t="shared" si="1003"/>
        <v>0.61224204309990238</v>
      </c>
      <c r="BK703" s="14">
        <f t="shared" si="1004"/>
        <v>0.23749759607603552</v>
      </c>
      <c r="BL703" s="14">
        <f t="shared" si="1005"/>
        <v>0.1453015935460138</v>
      </c>
      <c r="BM703" s="14">
        <f t="shared" si="1006"/>
        <v>0.42877385941544943</v>
      </c>
      <c r="BN703" s="14">
        <f t="shared" si="1007"/>
        <v>0.56934041297729665</v>
      </c>
    </row>
    <row r="704" spans="1:66" x14ac:dyDescent="0.25">
      <c r="A704" t="s">
        <v>13</v>
      </c>
      <c r="B704" t="s">
        <v>347</v>
      </c>
      <c r="C704" t="s">
        <v>360</v>
      </c>
      <c r="D704" t="s">
        <v>500</v>
      </c>
      <c r="E704" s="10">
        <f>VLOOKUP(A704,home!$A$2:$E$405,3,FALSE)</f>
        <v>1.4837</v>
      </c>
      <c r="F704" s="10">
        <f>VLOOKUP(B704,home!$B$2:$E$405,3,FALSE)</f>
        <v>0.99170000000000003</v>
      </c>
      <c r="G704" s="10">
        <f>VLOOKUP(C704,away!$B$2:$E$405,4,FALSE)</f>
        <v>0.82640000000000002</v>
      </c>
      <c r="H704" s="10">
        <f>VLOOKUP(A704,away!$A$2:$E$405,3,FALSE)</f>
        <v>1.2190000000000001</v>
      </c>
      <c r="I704" s="10">
        <f>VLOOKUP(C704,away!$B$2:$E$405,3,FALSE)</f>
        <v>1.2395</v>
      </c>
      <c r="J704" s="10">
        <f>VLOOKUP(B704,home!$B$2:$E$405,4,FALSE)</f>
        <v>1.2395</v>
      </c>
      <c r="K704" s="12">
        <f t="shared" si="952"/>
        <v>1.2159528036559999</v>
      </c>
      <c r="L704" s="12">
        <f t="shared" si="953"/>
        <v>1.8728231447500001</v>
      </c>
      <c r="M704" s="13">
        <f t="shared" si="954"/>
        <v>4.5557685246194919E-2</v>
      </c>
      <c r="N704" s="13">
        <f t="shared" si="955"/>
        <v>5.5395995103188288E-2</v>
      </c>
      <c r="O704" s="13">
        <f t="shared" si="956"/>
        <v>8.532148735030945E-2</v>
      </c>
      <c r="P704" s="13">
        <f t="shared" si="957"/>
        <v>0.10374690175570871</v>
      </c>
      <c r="Q704" s="13">
        <f t="shared" si="958"/>
        <v>3.3679457778517927E-2</v>
      </c>
      <c r="R704" s="13">
        <f t="shared" si="959"/>
        <v>7.9896028127076968E-2</v>
      </c>
      <c r="S704" s="13">
        <f t="shared" si="960"/>
        <v>5.9064785478799453E-2</v>
      </c>
      <c r="T704" s="13">
        <f t="shared" si="961"/>
        <v>6.3075668030238799E-2</v>
      </c>
      <c r="U704" s="13">
        <f t="shared" si="962"/>
        <v>9.7149799402097864E-2</v>
      </c>
      <c r="V704" s="13">
        <f t="shared" si="963"/>
        <v>1.4945126926387182E-2</v>
      </c>
      <c r="W704" s="13">
        <f t="shared" si="964"/>
        <v>1.3650877037134251E-2</v>
      </c>
      <c r="X704" s="13">
        <f t="shared" si="965"/>
        <v>2.5565678461281331E-2</v>
      </c>
      <c r="Y704" s="13">
        <f t="shared" si="966"/>
        <v>2.3939997166762129E-2</v>
      </c>
      <c r="Z704" s="13">
        <f t="shared" si="967"/>
        <v>4.9877043549995587E-2</v>
      </c>
      <c r="AA704" s="13">
        <f t="shared" si="968"/>
        <v>6.0648130942689539E-2</v>
      </c>
      <c r="AB704" s="13">
        <f t="shared" si="969"/>
        <v>3.6872632428129784E-2</v>
      </c>
      <c r="AC704" s="13">
        <f t="shared" si="970"/>
        <v>2.1271254874170612E-3</v>
      </c>
      <c r="AD704" s="13">
        <f t="shared" si="971"/>
        <v>4.1497055514166719E-3</v>
      </c>
      <c r="AE704" s="13">
        <f t="shared" si="972"/>
        <v>7.7716646005907049E-3</v>
      </c>
      <c r="AF704" s="13">
        <f t="shared" si="973"/>
        <v>7.2774766686102711E-3</v>
      </c>
      <c r="AG704" s="13">
        <f t="shared" si="974"/>
        <v>4.5431422467838139E-3</v>
      </c>
      <c r="AH704" s="13">
        <f t="shared" si="975"/>
        <v>2.3352720388033866E-2</v>
      </c>
      <c r="AI704" s="13">
        <f t="shared" si="976"/>
        <v>2.8395805828824408E-2</v>
      </c>
      <c r="AJ704" s="13">
        <f t="shared" si="977"/>
        <v>1.7263979854815217E-2</v>
      </c>
      <c r="AK704" s="13">
        <f t="shared" si="978"/>
        <v>6.9973949022410879E-3</v>
      </c>
      <c r="AL704" s="13">
        <f t="shared" si="979"/>
        <v>1.9376109894306235E-4</v>
      </c>
      <c r="AM704" s="13">
        <f t="shared" si="980"/>
        <v>1.0091692199183937E-3</v>
      </c>
      <c r="AN704" s="13">
        <f t="shared" si="981"/>
        <v>1.8899954720324706E-3</v>
      </c>
      <c r="AO704" s="13">
        <f t="shared" si="982"/>
        <v>1.7698136317475567E-3</v>
      </c>
      <c r="AP704" s="13">
        <f t="shared" si="983"/>
        <v>1.1048493104769594E-3</v>
      </c>
      <c r="AQ704" s="13">
        <f t="shared" si="984"/>
        <v>5.1729684003058219E-4</v>
      </c>
      <c r="AR704" s="13">
        <f t="shared" si="985"/>
        <v>8.7471030471169969E-3</v>
      </c>
      <c r="AS704" s="13">
        <f t="shared" si="986"/>
        <v>1.0636064474009853E-2</v>
      </c>
      <c r="AT704" s="13">
        <f t="shared" si="987"/>
        <v>6.4664762085191304E-3</v>
      </c>
      <c r="AU704" s="13">
        <f t="shared" si="988"/>
        <v>2.6209766251745524E-3</v>
      </c>
      <c r="AV704" s="13">
        <f t="shared" si="989"/>
        <v>7.9674596892445875E-4</v>
      </c>
      <c r="AW704" s="13">
        <f t="shared" si="990"/>
        <v>1.2256813402546509E-5</v>
      </c>
      <c r="AX704" s="13">
        <f t="shared" si="991"/>
        <v>2.0451702372051815E-4</v>
      </c>
      <c r="AY704" s="13">
        <f t="shared" si="992"/>
        <v>3.8302421551917118E-4</v>
      </c>
      <c r="AZ704" s="13">
        <f t="shared" si="993"/>
        <v>3.5866830791200809E-4</v>
      </c>
      <c r="BA704" s="13">
        <f t="shared" si="994"/>
        <v>2.2390743611530944E-4</v>
      </c>
      <c r="BB704" s="13">
        <f t="shared" si="995"/>
        <v>1.0483475715959592E-4</v>
      </c>
      <c r="BC704" s="13">
        <f t="shared" si="996"/>
        <v>3.9267391916547367E-5</v>
      </c>
      <c r="BD704" s="13">
        <f t="shared" si="997"/>
        <v>2.7302961726923306E-3</v>
      </c>
      <c r="BE704" s="13">
        <f t="shared" si="998"/>
        <v>3.3199112859964852E-3</v>
      </c>
      <c r="BF704" s="13">
        <f t="shared" si="999"/>
        <v>2.0184277180483115E-3</v>
      </c>
      <c r="BG704" s="13">
        <f t="shared" si="1000"/>
        <v>8.1810428091260887E-4</v>
      </c>
      <c r="BH704" s="13">
        <f t="shared" si="1001"/>
        <v>2.4869404851466542E-4</v>
      </c>
      <c r="BI704" s="13">
        <f t="shared" si="1002"/>
        <v>6.0480045108793725E-5</v>
      </c>
      <c r="BJ704" s="14">
        <f t="shared" si="1003"/>
        <v>0.24665500625107323</v>
      </c>
      <c r="BK704" s="14">
        <f t="shared" si="1004"/>
        <v>0.22601841020896957</v>
      </c>
      <c r="BL704" s="14">
        <f t="shared" si="1005"/>
        <v>0.47436125909923649</v>
      </c>
      <c r="BM704" s="14">
        <f t="shared" si="1006"/>
        <v>0.59294339634616211</v>
      </c>
      <c r="BN704" s="14">
        <f t="shared" si="1007"/>
        <v>0.40359755536099629</v>
      </c>
    </row>
    <row r="705" spans="1:66" x14ac:dyDescent="0.25">
      <c r="A705" t="s">
        <v>145</v>
      </c>
      <c r="B705" t="s">
        <v>349</v>
      </c>
      <c r="C705" t="s">
        <v>147</v>
      </c>
      <c r="D705" t="s">
        <v>500</v>
      </c>
      <c r="E705" s="10">
        <f>VLOOKUP(A705,home!$A$2:$E$405,3,FALSE)</f>
        <v>1.4406000000000001</v>
      </c>
      <c r="F705" s="10">
        <f>VLOOKUP(B705,home!$B$2:$E$405,3,FALSE)</f>
        <v>0.87680000000000002</v>
      </c>
      <c r="G705" s="10">
        <f>VLOOKUP(C705,away!$B$2:$E$405,4,FALSE)</f>
        <v>1.4214</v>
      </c>
      <c r="H705" s="10">
        <f>VLOOKUP(A705,away!$A$2:$E$405,3,FALSE)</f>
        <v>1.2678</v>
      </c>
      <c r="I705" s="10">
        <f>VLOOKUP(C705,away!$B$2:$E$405,3,FALSE)</f>
        <v>1.0141</v>
      </c>
      <c r="J705" s="10">
        <f>VLOOKUP(B705,home!$B$2:$E$405,4,FALSE)</f>
        <v>1.1209</v>
      </c>
      <c r="K705" s="12">
        <f t="shared" si="952"/>
        <v>1.7953960389120003</v>
      </c>
      <c r="L705" s="12">
        <f t="shared" si="953"/>
        <v>1.4411142059819999</v>
      </c>
      <c r="M705" s="13">
        <f t="shared" si="954"/>
        <v>3.9300806256138035E-2</v>
      </c>
      <c r="N705" s="13">
        <f t="shared" si="955"/>
        <v>7.0560511878318188E-2</v>
      </c>
      <c r="O705" s="13">
        <f t="shared" si="956"/>
        <v>5.6636950202266778E-2</v>
      </c>
      <c r="P705" s="13">
        <f t="shared" si="957"/>
        <v>0.10168575604920597</v>
      </c>
      <c r="Q705" s="13">
        <f t="shared" si="958"/>
        <v>6.3342031764967818E-2</v>
      </c>
      <c r="R705" s="13">
        <f t="shared" si="959"/>
        <v>4.081015675999089E-2</v>
      </c>
      <c r="S705" s="13">
        <f t="shared" si="960"/>
        <v>6.5774687393873293E-2</v>
      </c>
      <c r="T705" s="13">
        <f t="shared" si="961"/>
        <v>9.1283101812258211E-2</v>
      </c>
      <c r="U705" s="13">
        <f t="shared" si="962"/>
        <v>7.327039379426542E-2</v>
      </c>
      <c r="V705" s="13">
        <f t="shared" si="963"/>
        <v>1.8909277933428292E-2</v>
      </c>
      <c r="W705" s="13">
        <f t="shared" si="964"/>
        <v>3.7908010975820444E-2</v>
      </c>
      <c r="X705" s="13">
        <f t="shared" si="965"/>
        <v>5.4629773137776408E-2</v>
      </c>
      <c r="Y705" s="13">
        <f t="shared" si="966"/>
        <v>3.9363871069211728E-2</v>
      </c>
      <c r="Z705" s="13">
        <f t="shared" si="967"/>
        <v>1.9604032218391736E-2</v>
      </c>
      <c r="AA705" s="13">
        <f t="shared" si="968"/>
        <v>3.5197001791603753E-2</v>
      </c>
      <c r="AB705" s="13">
        <f t="shared" si="969"/>
        <v>3.159627879911199E-2</v>
      </c>
      <c r="AC705" s="13">
        <f t="shared" si="970"/>
        <v>3.0578320239691638E-3</v>
      </c>
      <c r="AD705" s="13">
        <f t="shared" si="971"/>
        <v>1.7014973187255169E-2</v>
      </c>
      <c r="AE705" s="13">
        <f t="shared" si="972"/>
        <v>2.4520519574556247E-2</v>
      </c>
      <c r="AF705" s="13">
        <f t="shared" si="973"/>
        <v>1.7668434548476362E-2</v>
      </c>
      <c r="AG705" s="13">
        <f t="shared" si="974"/>
        <v>8.4874106750908156E-3</v>
      </c>
      <c r="AH705" s="13">
        <f t="shared" si="975"/>
        <v>7.0629123311132915E-3</v>
      </c>
      <c r="AI705" s="13">
        <f t="shared" si="976"/>
        <v>1.2680724822463523E-2</v>
      </c>
      <c r="AJ705" s="13">
        <f t="shared" si="977"/>
        <v>1.1383461558392047E-2</v>
      </c>
      <c r="AK705" s="13">
        <f t="shared" si="978"/>
        <v>6.8126072636813693E-3</v>
      </c>
      <c r="AL705" s="13">
        <f t="shared" si="979"/>
        <v>3.1646980390405118E-4</v>
      </c>
      <c r="AM705" s="13">
        <f t="shared" si="980"/>
        <v>6.1097230925183637E-3</v>
      </c>
      <c r="AN705" s="13">
        <f t="shared" si="981"/>
        <v>8.8048087432444893E-3</v>
      </c>
      <c r="AO705" s="13">
        <f t="shared" si="982"/>
        <v>6.344367480422078E-3</v>
      </c>
      <c r="AP705" s="13">
        <f t="shared" si="983"/>
        <v>3.0476527013354945E-3</v>
      </c>
      <c r="AQ705" s="13">
        <f t="shared" si="984"/>
        <v>1.0980039006985001E-3</v>
      </c>
      <c r="AR705" s="13">
        <f t="shared" si="985"/>
        <v>2.0356926591945587E-3</v>
      </c>
      <c r="AS705" s="13">
        <f t="shared" si="986"/>
        <v>3.6548745367601474E-3</v>
      </c>
      <c r="AT705" s="13">
        <f t="shared" si="987"/>
        <v>3.2809736330097509E-3</v>
      </c>
      <c r="AU705" s="13">
        <f t="shared" si="988"/>
        <v>1.9635490214934739E-3</v>
      </c>
      <c r="AV705" s="13">
        <f t="shared" si="989"/>
        <v>8.813370338497296E-4</v>
      </c>
      <c r="AW705" s="13">
        <f t="shared" si="990"/>
        <v>2.2745130827169285E-5</v>
      </c>
      <c r="AX705" s="13">
        <f t="shared" si="991"/>
        <v>1.8282287731927731E-3</v>
      </c>
      <c r="AY705" s="13">
        <f t="shared" si="992"/>
        <v>2.6346864568331488E-3</v>
      </c>
      <c r="AZ705" s="13">
        <f t="shared" si="993"/>
        <v>1.8984420406253164E-3</v>
      </c>
      <c r="BA705" s="13">
        <f t="shared" si="994"/>
        <v>9.1195726465953346E-4</v>
      </c>
      <c r="BB705" s="13">
        <f t="shared" si="995"/>
        <v>3.2855864233733518E-4</v>
      </c>
      <c r="BC705" s="13">
        <f t="shared" si="996"/>
        <v>9.4698105394098417E-5</v>
      </c>
      <c r="BD705" s="13">
        <f t="shared" si="997"/>
        <v>4.8894426836309146E-4</v>
      </c>
      <c r="BE705" s="13">
        <f t="shared" si="998"/>
        <v>8.7784860266782046E-4</v>
      </c>
      <c r="BF705" s="13">
        <f t="shared" si="999"/>
        <v>7.8804295199711978E-4</v>
      </c>
      <c r="BG705" s="13">
        <f t="shared" si="1000"/>
        <v>4.7161639816938283E-4</v>
      </c>
      <c r="BH705" s="13">
        <f t="shared" si="1001"/>
        <v>2.1168455328981375E-4</v>
      </c>
      <c r="BI705" s="13">
        <f t="shared" si="1002"/>
        <v>7.6011521695077547E-5</v>
      </c>
      <c r="BJ705" s="14">
        <f t="shared" si="1003"/>
        <v>0.4578797658249924</v>
      </c>
      <c r="BK705" s="14">
        <f t="shared" si="1004"/>
        <v>0.23167951591735195</v>
      </c>
      <c r="BL705" s="14">
        <f t="shared" si="1005"/>
        <v>0.29018106250337911</v>
      </c>
      <c r="BM705" s="14">
        <f t="shared" si="1006"/>
        <v>0.62439622222722158</v>
      </c>
      <c r="BN705" s="14">
        <f t="shared" si="1007"/>
        <v>0.3723362129108877</v>
      </c>
    </row>
    <row r="706" spans="1:66" x14ac:dyDescent="0.25">
      <c r="A706" t="s">
        <v>145</v>
      </c>
      <c r="B706" t="s">
        <v>366</v>
      </c>
      <c r="C706" t="s">
        <v>371</v>
      </c>
      <c r="D706" t="s">
        <v>500</v>
      </c>
      <c r="E706" s="10">
        <f>VLOOKUP(A706,home!$A$2:$E$405,3,FALSE)</f>
        <v>1.4406000000000001</v>
      </c>
      <c r="F706" s="10">
        <f>VLOOKUP(B706,home!$B$2:$E$405,3,FALSE)</f>
        <v>1.0578000000000001</v>
      </c>
      <c r="G706" s="10">
        <f>VLOOKUP(C706,away!$B$2:$E$405,4,FALSE)</f>
        <v>0.82040000000000002</v>
      </c>
      <c r="H706" s="10">
        <f>VLOOKUP(A706,away!$A$2:$E$405,3,FALSE)</f>
        <v>1.2678</v>
      </c>
      <c r="I706" s="10">
        <f>VLOOKUP(C706,away!$B$2:$E$405,3,FALSE)</f>
        <v>0.96799999999999997</v>
      </c>
      <c r="J706" s="10">
        <f>VLOOKUP(B706,home!$B$2:$E$405,4,FALSE)</f>
        <v>0.71360000000000001</v>
      </c>
      <c r="K706" s="12">
        <f t="shared" si="952"/>
        <v>1.2501802242720002</v>
      </c>
      <c r="L706" s="12">
        <f t="shared" si="953"/>
        <v>0.87575161344000008</v>
      </c>
      <c r="M706" s="13">
        <f t="shared" si="954"/>
        <v>0.11932172795983843</v>
      </c>
      <c r="N706" s="13">
        <f t="shared" si="955"/>
        <v>0.1491736646213534</v>
      </c>
      <c r="O706" s="13">
        <f t="shared" si="956"/>
        <v>0.10449619577927728</v>
      </c>
      <c r="P706" s="13">
        <f t="shared" si="957"/>
        <v>0.13063907747490769</v>
      </c>
      <c r="Q706" s="13">
        <f t="shared" si="958"/>
        <v>9.3246982745899903E-2</v>
      </c>
      <c r="R706" s="13">
        <f t="shared" si="959"/>
        <v>4.5756356026022099E-2</v>
      </c>
      <c r="S706" s="13">
        <f t="shared" si="960"/>
        <v>3.5757461895873748E-2</v>
      </c>
      <c r="T706" s="13">
        <f t="shared" si="961"/>
        <v>8.1661195588133687E-2</v>
      </c>
      <c r="U706" s="13">
        <f t="shared" si="962"/>
        <v>5.7203691438481793E-2</v>
      </c>
      <c r="V706" s="13">
        <f t="shared" si="963"/>
        <v>4.3498847050754815E-3</v>
      </c>
      <c r="W706" s="13">
        <f t="shared" si="964"/>
        <v>3.8858511267318804E-2</v>
      </c>
      <c r="X706" s="13">
        <f t="shared" si="965"/>
        <v>3.4030403938230869E-2</v>
      </c>
      <c r="Y706" s="13">
        <f t="shared" si="966"/>
        <v>1.4901090577460306E-2</v>
      </c>
      <c r="Z706" s="13">
        <f t="shared" si="967"/>
        <v>1.3357067538307975E-2</v>
      </c>
      <c r="AA706" s="13">
        <f t="shared" si="968"/>
        <v>1.6698741690658117E-2</v>
      </c>
      <c r="AB706" s="13">
        <f t="shared" si="969"/>
        <v>1.0438218315943585E-2</v>
      </c>
      <c r="AC706" s="13">
        <f t="shared" si="970"/>
        <v>2.9765373347621758E-4</v>
      </c>
      <c r="AD706" s="13">
        <f t="shared" si="971"/>
        <v>1.2145035582763166E-2</v>
      </c>
      <c r="AE706" s="13">
        <f t="shared" si="972"/>
        <v>1.0636034506891054E-2</v>
      </c>
      <c r="AF706" s="13">
        <f t="shared" si="973"/>
        <v>4.6572621900066785E-3</v>
      </c>
      <c r="AG706" s="13">
        <f t="shared" si="974"/>
        <v>1.3595349590371521E-3</v>
      </c>
      <c r="AH706" s="13">
        <f t="shared" si="975"/>
        <v>2.9243683618750647E-3</v>
      </c>
      <c r="AI706" s="13">
        <f t="shared" si="976"/>
        <v>3.6559874945029098E-3</v>
      </c>
      <c r="AJ706" s="13">
        <f t="shared" si="977"/>
        <v>2.2853216329066389E-3</v>
      </c>
      <c r="AK706" s="13">
        <f t="shared" si="978"/>
        <v>9.5235463718695802E-4</v>
      </c>
      <c r="AL706" s="13">
        <f t="shared" si="979"/>
        <v>1.3035416034666607E-5</v>
      </c>
      <c r="AM706" s="13">
        <f t="shared" si="980"/>
        <v>3.0366966617300546E-3</v>
      </c>
      <c r="AN706" s="13">
        <f t="shared" si="981"/>
        <v>2.6593920010379575E-3</v>
      </c>
      <c r="AO706" s="13">
        <f t="shared" si="982"/>
        <v>1.1644834178392107E-3</v>
      </c>
      <c r="AP706" s="13">
        <f t="shared" si="983"/>
        <v>3.3993274399893818E-4</v>
      </c>
      <c r="AQ706" s="13">
        <f t="shared" si="984"/>
        <v>7.4424162254539154E-5</v>
      </c>
      <c r="AR706" s="13">
        <f t="shared" si="985"/>
        <v>5.1220406224099571E-4</v>
      </c>
      <c r="AS706" s="13">
        <f t="shared" si="986"/>
        <v>6.4034738940547747E-4</v>
      </c>
      <c r="AT706" s="13">
        <f t="shared" si="987"/>
        <v>4.0027482144946498E-4</v>
      </c>
      <c r="AU706" s="13">
        <f t="shared" si="988"/>
        <v>1.668052220167089E-4</v>
      </c>
      <c r="AV706" s="13">
        <f t="shared" si="989"/>
        <v>5.2134147467647474E-5</v>
      </c>
      <c r="AW706" s="13">
        <f t="shared" si="990"/>
        <v>3.9643863005860618E-7</v>
      </c>
      <c r="AX706" s="13">
        <f t="shared" si="991"/>
        <v>6.3273635226795261E-4</v>
      </c>
      <c r="AY706" s="13">
        <f t="shared" si="992"/>
        <v>5.5411988138079978E-4</v>
      </c>
      <c r="AZ706" s="13">
        <f t="shared" si="993"/>
        <v>2.426356900792084E-4</v>
      </c>
      <c r="BA706" s="13">
        <f t="shared" si="994"/>
        <v>7.0829532354998201E-5</v>
      </c>
      <c r="BB706" s="13">
        <f t="shared" si="995"/>
        <v>1.5507269309772588E-5</v>
      </c>
      <c r="BC706" s="13">
        <f t="shared" si="996"/>
        <v>2.7161032236163889E-6</v>
      </c>
      <c r="BD706" s="13">
        <f t="shared" si="997"/>
        <v>7.476058898634568E-5</v>
      </c>
      <c r="BE706" s="13">
        <f t="shared" si="998"/>
        <v>9.3464209905656453E-5</v>
      </c>
      <c r="BF706" s="13">
        <f t="shared" si="999"/>
        <v>5.8423553450629469E-5</v>
      </c>
      <c r="BG706" s="13">
        <f t="shared" si="1000"/>
        <v>2.4346657051891699E-5</v>
      </c>
      <c r="BH706" s="13">
        <f t="shared" si="1001"/>
        <v>7.6094272933518593E-6</v>
      </c>
      <c r="BI706" s="13">
        <f t="shared" si="1002"/>
        <v>1.9026311040368209E-6</v>
      </c>
      <c r="BJ706" s="14">
        <f t="shared" si="1003"/>
        <v>0.4494631897925721</v>
      </c>
      <c r="BK706" s="14">
        <f t="shared" si="1004"/>
        <v>0.29093296106658706</v>
      </c>
      <c r="BL706" s="14">
        <f t="shared" si="1005"/>
        <v>0.24644350808722668</v>
      </c>
      <c r="BM706" s="14">
        <f t="shared" si="1006"/>
        <v>0.35700899843464412</v>
      </c>
      <c r="BN706" s="14">
        <f t="shared" si="1007"/>
        <v>0.6426340046072988</v>
      </c>
    </row>
    <row r="707" spans="1:66" x14ac:dyDescent="0.25">
      <c r="A707" t="s">
        <v>145</v>
      </c>
      <c r="B707" t="s">
        <v>375</v>
      </c>
      <c r="C707" t="s">
        <v>357</v>
      </c>
      <c r="D707" t="s">
        <v>500</v>
      </c>
      <c r="E707" s="10">
        <f>VLOOKUP(A707,home!$A$2:$E$405,3,FALSE)</f>
        <v>1.4406000000000001</v>
      </c>
      <c r="F707" s="10">
        <f>VLOOKUP(B707,home!$B$2:$E$405,3,FALSE)</f>
        <v>0.82640000000000002</v>
      </c>
      <c r="G707" s="10">
        <f>VLOOKUP(C707,away!$B$2:$E$405,4,FALSE)</f>
        <v>0.66259999999999997</v>
      </c>
      <c r="H707" s="10">
        <f>VLOOKUP(A707,away!$A$2:$E$405,3,FALSE)</f>
        <v>1.2678</v>
      </c>
      <c r="I707" s="10">
        <f>VLOOKUP(C707,away!$B$2:$E$405,3,FALSE)</f>
        <v>0.96799999999999997</v>
      </c>
      <c r="J707" s="10">
        <f>VLOOKUP(B707,home!$B$2:$E$405,4,FALSE)</f>
        <v>0.45069999999999999</v>
      </c>
      <c r="K707" s="12">
        <f t="shared" si="952"/>
        <v>0.78883314518400005</v>
      </c>
      <c r="L707" s="12">
        <f t="shared" si="953"/>
        <v>0.55311274127999999</v>
      </c>
      <c r="M707" s="13">
        <f t="shared" si="954"/>
        <v>0.26133664205271145</v>
      </c>
      <c r="N707" s="13">
        <f t="shared" si="955"/>
        <v>0.20615100530226554</v>
      </c>
      <c r="O707" s="13">
        <f t="shared" si="956"/>
        <v>0.14454862648268532</v>
      </c>
      <c r="P707" s="13">
        <f t="shared" si="957"/>
        <v>0.1140247476603639</v>
      </c>
      <c r="Q707" s="13">
        <f t="shared" si="958"/>
        <v>8.13093729477148E-2</v>
      </c>
      <c r="R707" s="13">
        <f t="shared" si="959"/>
        <v>3.9975843521048438E-2</v>
      </c>
      <c r="S707" s="13">
        <f t="shared" si="960"/>
        <v>1.2437638840927672E-2</v>
      </c>
      <c r="T707" s="13">
        <f t="shared" si="961"/>
        <v>4.4973250162868399E-2</v>
      </c>
      <c r="U707" s="13">
        <f t="shared" si="962"/>
        <v>3.1534270376092063E-2</v>
      </c>
      <c r="V707" s="13">
        <f t="shared" si="963"/>
        <v>6.0296797400558651E-4</v>
      </c>
      <c r="W707" s="13">
        <f t="shared" si="964"/>
        <v>2.137984279842824E-2</v>
      </c>
      <c r="X707" s="13">
        <f t="shared" si="965"/>
        <v>1.1825463458374109E-2</v>
      </c>
      <c r="Y707" s="13">
        <f t="shared" si="966"/>
        <v>3.2704072551838857E-3</v>
      </c>
      <c r="Z707" s="13">
        <f t="shared" si="967"/>
        <v>7.3703827983024762E-3</v>
      </c>
      <c r="AA707" s="13">
        <f t="shared" si="968"/>
        <v>5.814002243994993E-3</v>
      </c>
      <c r="AB707" s="13">
        <f t="shared" si="969"/>
        <v>2.2931388381187022E-3</v>
      </c>
      <c r="AC707" s="13">
        <f t="shared" si="970"/>
        <v>1.6442697851139918E-5</v>
      </c>
      <c r="AD707" s="13">
        <f t="shared" si="971"/>
        <v>4.2162821595559102E-3</v>
      </c>
      <c r="AE707" s="13">
        <f t="shared" si="972"/>
        <v>2.3320793832819274E-3</v>
      </c>
      <c r="AF707" s="13">
        <f t="shared" si="973"/>
        <v>6.4495141028481919E-4</v>
      </c>
      <c r="AG707" s="13">
        <f t="shared" si="974"/>
        <v>1.189102808450128E-4</v>
      </c>
      <c r="AH707" s="13">
        <f t="shared" si="975"/>
        <v>1.0191631584630097E-3</v>
      </c>
      <c r="AI707" s="13">
        <f t="shared" si="976"/>
        <v>8.0394967974603516E-4</v>
      </c>
      <c r="AJ707" s="13">
        <f t="shared" si="977"/>
        <v>3.1709107722186722E-4</v>
      </c>
      <c r="AK707" s="13">
        <f t="shared" si="978"/>
        <v>8.3377317251569401E-5</v>
      </c>
      <c r="AL707" s="13">
        <f t="shared" si="979"/>
        <v>2.8696694938839497E-7</v>
      </c>
      <c r="AM707" s="13">
        <f t="shared" si="980"/>
        <v>6.6518862338113549E-4</v>
      </c>
      <c r="AN707" s="13">
        <f t="shared" si="981"/>
        <v>3.6792430294660931E-4</v>
      </c>
      <c r="AO707" s="13">
        <f t="shared" si="982"/>
        <v>1.0175180989316612E-4</v>
      </c>
      <c r="AP707" s="13">
        <f t="shared" si="983"/>
        <v>1.8760074166736846E-5</v>
      </c>
      <c r="AQ707" s="13">
        <f t="shared" si="984"/>
        <v>2.5941090122449809E-6</v>
      </c>
      <c r="AR707" s="13">
        <f t="shared" si="985"/>
        <v>1.1274242567781168E-4</v>
      </c>
      <c r="AS707" s="13">
        <f t="shared" si="986"/>
        <v>8.893496224310155E-5</v>
      </c>
      <c r="AT707" s="13">
        <f t="shared" si="987"/>
        <v>3.5077422991523044E-5</v>
      </c>
      <c r="AU707" s="13">
        <f t="shared" si="988"/>
        <v>9.2234113011175604E-6</v>
      </c>
      <c r="AV707" s="13">
        <f t="shared" si="989"/>
        <v>1.8189331364965536E-6</v>
      </c>
      <c r="AW707" s="13">
        <f t="shared" si="990"/>
        <v>3.4779889151850136E-9</v>
      </c>
      <c r="AX707" s="13">
        <f t="shared" si="991"/>
        <v>8.7453805653726042E-5</v>
      </c>
      <c r="AY707" s="13">
        <f t="shared" si="992"/>
        <v>4.8371814180500764E-5</v>
      </c>
      <c r="AZ707" s="13">
        <f t="shared" si="993"/>
        <v>1.3377533371031775E-5</v>
      </c>
      <c r="BA707" s="13">
        <f t="shared" si="994"/>
        <v>2.4664280514720218E-6</v>
      </c>
      <c r="BB707" s="13">
        <f t="shared" si="995"/>
        <v>3.4105319517989455E-7</v>
      </c>
      <c r="BC707" s="13">
        <f t="shared" si="996"/>
        <v>3.7728173541650886E-8</v>
      </c>
      <c r="BD707" s="13">
        <f t="shared" si="997"/>
        <v>1.039321202086851E-5</v>
      </c>
      <c r="BE707" s="13">
        <f t="shared" si="998"/>
        <v>8.1985101269858634E-6</v>
      </c>
      <c r="BF707" s="13">
        <f t="shared" si="999"/>
        <v>3.2336282646465672E-6</v>
      </c>
      <c r="BG707" s="13">
        <f t="shared" si="1000"/>
        <v>8.5026438478567739E-7</v>
      </c>
      <c r="BH707" s="13">
        <f t="shared" si="1001"/>
        <v>1.6767918222210615E-7</v>
      </c>
      <c r="BI707" s="13">
        <f t="shared" si="1002"/>
        <v>2.6454179338829022E-8</v>
      </c>
      <c r="BJ707" s="14">
        <f t="shared" si="1003"/>
        <v>0.37752983244082799</v>
      </c>
      <c r="BK707" s="14">
        <f t="shared" si="1004"/>
        <v>0.38846709800698964</v>
      </c>
      <c r="BL707" s="14">
        <f t="shared" si="1005"/>
        <v>0.22666012959813095</v>
      </c>
      <c r="BM707" s="14">
        <f t="shared" si="1006"/>
        <v>0.15263283654127</v>
      </c>
      <c r="BN707" s="14">
        <f t="shared" si="1007"/>
        <v>0.84734623796678943</v>
      </c>
    </row>
    <row r="708" spans="1:66" x14ac:dyDescent="0.25">
      <c r="A708" t="s">
        <v>145</v>
      </c>
      <c r="B708" t="s">
        <v>146</v>
      </c>
      <c r="C708" t="s">
        <v>388</v>
      </c>
      <c r="D708" t="s">
        <v>500</v>
      </c>
      <c r="E708" s="10">
        <f>VLOOKUP(A708,home!$A$2:$E$405,3,FALSE)</f>
        <v>1.4406000000000001</v>
      </c>
      <c r="F708" s="10">
        <f>VLOOKUP(B708,home!$B$2:$E$405,3,FALSE)</f>
        <v>0.99170000000000003</v>
      </c>
      <c r="G708" s="10">
        <f>VLOOKUP(C708,away!$B$2:$E$405,4,FALSE)</f>
        <v>0.79330000000000001</v>
      </c>
      <c r="H708" s="10">
        <f>VLOOKUP(A708,away!$A$2:$E$405,3,FALSE)</f>
        <v>1.2678</v>
      </c>
      <c r="I708" s="10">
        <f>VLOOKUP(C708,away!$B$2:$E$405,3,FALSE)</f>
        <v>1.1268</v>
      </c>
      <c r="J708" s="10">
        <f>VLOOKUP(B708,home!$B$2:$E$405,4,FALSE)</f>
        <v>1.2770999999999999</v>
      </c>
      <c r="K708" s="12">
        <f t="shared" si="952"/>
        <v>1.1333425077660002</v>
      </c>
      <c r="L708" s="12">
        <f t="shared" si="953"/>
        <v>1.824410195784</v>
      </c>
      <c r="M708" s="13">
        <f t="shared" si="954"/>
        <v>5.193550059101646E-2</v>
      </c>
      <c r="N708" s="13">
        <f t="shared" si="955"/>
        <v>5.8860710481905179E-2</v>
      </c>
      <c r="O708" s="13">
        <f t="shared" si="956"/>
        <v>9.4751656801396383E-2</v>
      </c>
      <c r="P708" s="13">
        <f t="shared" si="957"/>
        <v>0.10738608033427796</v>
      </c>
      <c r="Q708" s="13">
        <f t="shared" si="958"/>
        <v>3.3354672613225465E-2</v>
      </c>
      <c r="R708" s="13">
        <f t="shared" si="959"/>
        <v>8.643294436794699E-2</v>
      </c>
      <c r="S708" s="13">
        <f t="shared" si="960"/>
        <v>5.5510056311822258E-2</v>
      </c>
      <c r="T708" s="13">
        <f t="shared" si="961"/>
        <v>6.0852604792605888E-2</v>
      </c>
      <c r="U708" s="13">
        <f t="shared" si="962"/>
        <v>9.7958129923568227E-2</v>
      </c>
      <c r="V708" s="13">
        <f t="shared" si="963"/>
        <v>1.2753013724558915E-2</v>
      </c>
      <c r="W708" s="13">
        <f t="shared" si="964"/>
        <v>1.2600756101728955E-2</v>
      </c>
      <c r="X708" s="13">
        <f t="shared" si="965"/>
        <v>2.2988947906581753E-2</v>
      </c>
      <c r="Y708" s="13">
        <f t="shared" si="966"/>
        <v>2.0970635475557504E-2</v>
      </c>
      <c r="Z708" s="13">
        <f t="shared" si="967"/>
        <v>5.2563048318837902E-2</v>
      </c>
      <c r="AA708" s="13">
        <f t="shared" si="968"/>
        <v>5.9571936997497195E-2</v>
      </c>
      <c r="AB708" s="13">
        <f t="shared" si="969"/>
        <v>3.3757704234610823E-2</v>
      </c>
      <c r="AC708" s="13">
        <f t="shared" si="970"/>
        <v>1.6480732600353066E-3</v>
      </c>
      <c r="AD708" s="13">
        <f t="shared" si="971"/>
        <v>3.5702431300203056E-3</v>
      </c>
      <c r="AE708" s="13">
        <f t="shared" si="972"/>
        <v>6.5135879678368258E-3</v>
      </c>
      <c r="AF708" s="13">
        <f t="shared" si="973"/>
        <v>5.9417281498287469E-3</v>
      </c>
      <c r="AG708" s="13">
        <f t="shared" si="974"/>
        <v>3.613383139041455E-3</v>
      </c>
      <c r="AH708" s="13">
        <f t="shared" si="975"/>
        <v>2.3974140318593733E-2</v>
      </c>
      <c r="AI708" s="13">
        <f t="shared" si="976"/>
        <v>2.7170912310208996E-2</v>
      </c>
      <c r="AJ708" s="13">
        <f t="shared" si="977"/>
        <v>1.539697494797118E-2</v>
      </c>
      <c r="AK708" s="13">
        <f t="shared" si="978"/>
        <v>5.8166820665146437E-3</v>
      </c>
      <c r="AL708" s="13">
        <f t="shared" si="979"/>
        <v>1.3630763195496371E-4</v>
      </c>
      <c r="AM708" s="13">
        <f t="shared" si="980"/>
        <v>8.0926166046230901E-4</v>
      </c>
      <c r="AN708" s="13">
        <f t="shared" si="981"/>
        <v>1.476425224404526E-3</v>
      </c>
      <c r="AO708" s="13">
        <f t="shared" si="982"/>
        <v>1.346802616358149E-3</v>
      </c>
      <c r="AP708" s="13">
        <f t="shared" si="983"/>
        <v>8.1904014166412449E-4</v>
      </c>
      <c r="AQ708" s="13">
        <f t="shared" si="984"/>
        <v>3.7356629630210019E-4</v>
      </c>
      <c r="AR708" s="13">
        <f t="shared" si="985"/>
        <v>8.7477332064797384E-3</v>
      </c>
      <c r="AS708" s="13">
        <f t="shared" si="986"/>
        <v>9.9141778894996611E-3</v>
      </c>
      <c r="AT708" s="13">
        <f t="shared" si="987"/>
        <v>5.6180796158618899E-3</v>
      </c>
      <c r="AU708" s="13">
        <f t="shared" si="988"/>
        <v>2.1224028135566533E-3</v>
      </c>
      <c r="AV708" s="13">
        <f t="shared" si="989"/>
        <v>6.0135233180147799E-4</v>
      </c>
      <c r="AW708" s="13">
        <f t="shared" si="990"/>
        <v>7.8289107261883486E-6</v>
      </c>
      <c r="AX708" s="13">
        <f t="shared" si="991"/>
        <v>1.5286177328453847E-4</v>
      </c>
      <c r="AY708" s="13">
        <f t="shared" si="992"/>
        <v>2.7888257772593425E-4</v>
      </c>
      <c r="AZ708" s="13">
        <f t="shared" si="993"/>
        <v>2.5439810911485921E-4</v>
      </c>
      <c r="BA708" s="13">
        <f t="shared" si="994"/>
        <v>1.5470883468577317E-4</v>
      </c>
      <c r="BB708" s="13">
        <f t="shared" si="995"/>
        <v>7.0563093844646499E-5</v>
      </c>
      <c r="BC708" s="13">
        <f t="shared" si="996"/>
        <v>2.5747205571247263E-5</v>
      </c>
      <c r="BD708" s="13">
        <f t="shared" si="997"/>
        <v>2.659908941983315E-3</v>
      </c>
      <c r="BE708" s="13">
        <f t="shared" si="998"/>
        <v>3.0145878707365788E-3</v>
      </c>
      <c r="BF708" s="13">
        <f t="shared" si="999"/>
        <v>1.708280288650781E-3</v>
      </c>
      <c r="BG708" s="13">
        <f t="shared" si="1000"/>
        <v>6.4535555543556746E-4</v>
      </c>
      <c r="BH708" s="13">
        <f t="shared" si="1001"/>
        <v>1.8285222089951648E-4</v>
      </c>
      <c r="BI708" s="13">
        <f t="shared" si="1002"/>
        <v>4.1446838916968109E-5</v>
      </c>
      <c r="BJ708" s="14">
        <f t="shared" si="1003"/>
        <v>0.23502952729175025</v>
      </c>
      <c r="BK708" s="14">
        <f t="shared" si="1004"/>
        <v>0.22964791443139179</v>
      </c>
      <c r="BL708" s="14">
        <f t="shared" si="1005"/>
        <v>0.48008725954213033</v>
      </c>
      <c r="BM708" s="14">
        <f t="shared" si="1006"/>
        <v>0.5643351307273422</v>
      </c>
      <c r="BN708" s="14">
        <f t="shared" si="1007"/>
        <v>0.43272156518976845</v>
      </c>
    </row>
    <row r="709" spans="1:66" x14ac:dyDescent="0.25">
      <c r="A709" t="s">
        <v>145</v>
      </c>
      <c r="B709" t="s">
        <v>404</v>
      </c>
      <c r="C709" t="s">
        <v>433</v>
      </c>
      <c r="D709" t="s">
        <v>500</v>
      </c>
      <c r="E709" s="10">
        <f>VLOOKUP(A709,home!$A$2:$E$405,3,FALSE)</f>
        <v>1.4406000000000001</v>
      </c>
      <c r="F709" s="10">
        <f>VLOOKUP(B709,home!$B$2:$E$405,3,FALSE)</f>
        <v>1.0908</v>
      </c>
      <c r="G709" s="10">
        <f>VLOOKUP(C709,away!$B$2:$E$405,4,FALSE)</f>
        <v>1.0759000000000001</v>
      </c>
      <c r="H709" s="10">
        <f>VLOOKUP(A709,away!$A$2:$E$405,3,FALSE)</f>
        <v>1.2678</v>
      </c>
      <c r="I709" s="10">
        <f>VLOOKUP(C709,away!$B$2:$E$405,3,FALSE)</f>
        <v>0.78879999999999995</v>
      </c>
      <c r="J709" s="10">
        <f>VLOOKUP(B709,home!$B$2:$E$405,4,FALSE)</f>
        <v>0.75119999999999998</v>
      </c>
      <c r="K709" s="12">
        <f t="shared" si="952"/>
        <v>1.6906762318320001</v>
      </c>
      <c r="L709" s="12">
        <f t="shared" si="953"/>
        <v>0.75123052876799989</v>
      </c>
      <c r="M709" s="13">
        <f t="shared" si="954"/>
        <v>8.6994814930814443E-2</v>
      </c>
      <c r="N709" s="13">
        <f t="shared" si="955"/>
        <v>0.14708006589615158</v>
      </c>
      <c r="O709" s="13">
        <f t="shared" si="956"/>
        <v>6.5353160820550024E-2</v>
      </c>
      <c r="P709" s="13">
        <f t="shared" si="957"/>
        <v>0.11049103567439822</v>
      </c>
      <c r="Q709" s="13">
        <f t="shared" si="958"/>
        <v>0.12433238579345393</v>
      </c>
      <c r="R709" s="13">
        <f t="shared" si="959"/>
        <v>2.4547644779940959E-2</v>
      </c>
      <c r="S709" s="13">
        <f t="shared" si="960"/>
        <v>3.5083323569658084E-2</v>
      </c>
      <c r="T709" s="13">
        <f t="shared" si="961"/>
        <v>9.3402283922603357E-2</v>
      </c>
      <c r="U709" s="13">
        <f t="shared" si="962"/>
        <v>4.1502119576901045E-2</v>
      </c>
      <c r="V709" s="13">
        <f t="shared" si="963"/>
        <v>4.9509882465656515E-3</v>
      </c>
      <c r="W709" s="13">
        <f t="shared" si="964"/>
        <v>7.0068603169319718E-2</v>
      </c>
      <c r="X709" s="13">
        <f t="shared" si="965"/>
        <v>5.2637673808923209E-2</v>
      </c>
      <c r="Y709" s="13">
        <f t="shared" si="966"/>
        <v>1.9771513764297435E-2</v>
      </c>
      <c r="Z709" s="13">
        <f t="shared" si="967"/>
        <v>6.1469800560146944E-3</v>
      </c>
      <c r="AA709" s="13">
        <f t="shared" si="968"/>
        <v>1.039255307824938E-2</v>
      </c>
      <c r="AB709" s="13">
        <f t="shared" si="969"/>
        <v>8.785221238724359E-3</v>
      </c>
      <c r="AC709" s="13">
        <f t="shared" si="970"/>
        <v>3.9301179861255485E-4</v>
      </c>
      <c r="AD709" s="13">
        <f t="shared" si="971"/>
        <v>2.9615830494009305E-2</v>
      </c>
      <c r="AE709" s="13">
        <f t="shared" si="972"/>
        <v>2.2248316001918067E-2</v>
      </c>
      <c r="AF709" s="13">
        <f t="shared" si="973"/>
        <v>8.3568070971592294E-3</v>
      </c>
      <c r="AG709" s="13">
        <f t="shared" si="974"/>
        <v>2.0926295381370344E-3</v>
      </c>
      <c r="AH709" s="13">
        <f t="shared" si="975"/>
        <v>1.1544497694515668E-3</v>
      </c>
      <c r="AI709" s="13">
        <f t="shared" si="976"/>
        <v>1.9518007860556963E-3</v>
      </c>
      <c r="AJ709" s="13">
        <f t="shared" si="977"/>
        <v>1.6499315991276907E-3</v>
      </c>
      <c r="AK709" s="13">
        <f t="shared" si="978"/>
        <v>9.2983337959791649E-4</v>
      </c>
      <c r="AL709" s="13">
        <f t="shared" si="979"/>
        <v>1.9966376476802127E-5</v>
      </c>
      <c r="AM709" s="13">
        <f t="shared" si="980"/>
        <v>1.0014156140437373E-2</v>
      </c>
      <c r="AN709" s="13">
        <f t="shared" si="981"/>
        <v>7.522939812546081E-3</v>
      </c>
      <c r="AO709" s="13">
        <f t="shared" si="982"/>
        <v>2.8257310266344145E-3</v>
      </c>
      <c r="AP709" s="13">
        <f t="shared" si="983"/>
        <v>7.0759180443157163E-4</v>
      </c>
      <c r="AQ709" s="13">
        <f t="shared" si="984"/>
        <v>1.3289114134875816E-4</v>
      </c>
      <c r="AR709" s="13">
        <f t="shared" si="985"/>
        <v>1.7345158214823929E-4</v>
      </c>
      <c r="AS709" s="13">
        <f t="shared" si="986"/>
        <v>2.9325046731168381E-4</v>
      </c>
      <c r="AT709" s="13">
        <f t="shared" si="987"/>
        <v>2.4789579752874539E-4</v>
      </c>
      <c r="AU709" s="13">
        <f t="shared" si="988"/>
        <v>1.3970384428429588E-4</v>
      </c>
      <c r="AV709" s="13">
        <f t="shared" si="989"/>
        <v>5.9048492256754477E-5</v>
      </c>
      <c r="AW709" s="13">
        <f t="shared" si="990"/>
        <v>7.0441797701177426E-7</v>
      </c>
      <c r="AX709" s="13">
        <f t="shared" si="991"/>
        <v>2.8217826280819902E-3</v>
      </c>
      <c r="AY709" s="13">
        <f t="shared" si="992"/>
        <v>2.1198092557623903E-3</v>
      </c>
      <c r="AZ709" s="13">
        <f t="shared" si="993"/>
        <v>7.9623271404684012E-4</v>
      </c>
      <c r="BA709" s="13">
        <f t="shared" si="994"/>
        <v>1.9938477426526249E-4</v>
      </c>
      <c r="BB709" s="13">
        <f t="shared" si="995"/>
        <v>3.7445982349895349E-5</v>
      </c>
      <c r="BC709" s="13">
        <f t="shared" si="996"/>
        <v>5.6261130241898176E-6</v>
      </c>
      <c r="BD709" s="13">
        <f t="shared" si="997"/>
        <v>2.1717020628811317E-5</v>
      </c>
      <c r="BE709" s="13">
        <f t="shared" si="998"/>
        <v>3.671645060333653E-5</v>
      </c>
      <c r="BF709" s="13">
        <f t="shared" si="999"/>
        <v>3.1037815176147397E-5</v>
      </c>
      <c r="BG709" s="13">
        <f t="shared" si="1000"/>
        <v>1.7491632135435643E-5</v>
      </c>
      <c r="BH709" s="13">
        <f t="shared" si="1001"/>
        <v>7.3931716768324648E-6</v>
      </c>
      <c r="BI709" s="13">
        <f t="shared" si="1002"/>
        <v>2.4998919263748347E-6</v>
      </c>
      <c r="BJ709" s="14">
        <f t="shared" si="1003"/>
        <v>0.59678970087890149</v>
      </c>
      <c r="BK709" s="14">
        <f t="shared" si="1004"/>
        <v>0.24005294985228817</v>
      </c>
      <c r="BL709" s="14">
        <f t="shared" si="1005"/>
        <v>0.1572969211942753</v>
      </c>
      <c r="BM709" s="14">
        <f t="shared" si="1006"/>
        <v>0.4393683392483852</v>
      </c>
      <c r="BN709" s="14">
        <f t="shared" si="1007"/>
        <v>0.55879910789530918</v>
      </c>
    </row>
    <row r="710" spans="1:66" x14ac:dyDescent="0.25">
      <c r="A710" t="s">
        <v>145</v>
      </c>
      <c r="B710" t="s">
        <v>423</v>
      </c>
      <c r="C710" t="s">
        <v>434</v>
      </c>
      <c r="D710" t="s">
        <v>500</v>
      </c>
      <c r="E710" s="10">
        <f>VLOOKUP(A710,home!$A$2:$E$405,3,FALSE)</f>
        <v>1.4406000000000001</v>
      </c>
      <c r="F710" s="10">
        <f>VLOOKUP(B710,home!$B$2:$E$405,3,FALSE)</f>
        <v>1.0728</v>
      </c>
      <c r="G710" s="10">
        <f>VLOOKUP(C710,away!$B$2:$E$405,4,FALSE)</f>
        <v>1.0728</v>
      </c>
      <c r="H710" s="10">
        <f>VLOOKUP(A710,away!$A$2:$E$405,3,FALSE)</f>
        <v>1.2678</v>
      </c>
      <c r="I710" s="10">
        <f>VLOOKUP(C710,away!$B$2:$E$405,3,FALSE)</f>
        <v>0.71709999999999996</v>
      </c>
      <c r="J710" s="10">
        <f>VLOOKUP(B710,home!$B$2:$E$405,4,FALSE)</f>
        <v>0.5736</v>
      </c>
      <c r="K710" s="12">
        <f t="shared" si="952"/>
        <v>1.6579863095039999</v>
      </c>
      <c r="L710" s="12">
        <f t="shared" si="953"/>
        <v>0.521482348368</v>
      </c>
      <c r="M710" s="13">
        <f t="shared" si="954"/>
        <v>0.11310161032791374</v>
      </c>
      <c r="N710" s="13">
        <f t="shared" si="955"/>
        <v>0.18752092150653715</v>
      </c>
      <c r="O710" s="13">
        <f t="shared" si="956"/>
        <v>5.89804933580029E-2</v>
      </c>
      <c r="P710" s="13">
        <f t="shared" si="957"/>
        <v>9.778885051536039E-2</v>
      </c>
      <c r="Q710" s="13">
        <f t="shared" si="958"/>
        <v>0.15545356030170646</v>
      </c>
      <c r="R710" s="13">
        <f t="shared" si="959"/>
        <v>1.5378643092117287E-2</v>
      </c>
      <c r="S710" s="13">
        <f t="shared" si="960"/>
        <v>2.1137319038585383E-2</v>
      </c>
      <c r="T710" s="13">
        <f t="shared" si="961"/>
        <v>8.1066287688300376E-2</v>
      </c>
      <c r="U710" s="13">
        <f t="shared" si="962"/>
        <v>2.549757970547872E-2</v>
      </c>
      <c r="V710" s="13">
        <f t="shared" si="963"/>
        <v>2.0306166638485558E-3</v>
      </c>
      <c r="W710" s="13">
        <f t="shared" si="964"/>
        <v>8.5913291581294599E-2</v>
      </c>
      <c r="X710" s="13">
        <f t="shared" si="965"/>
        <v>4.4802265049838232E-2</v>
      </c>
      <c r="Y710" s="13">
        <f t="shared" si="966"/>
        <v>1.1681795195197605E-2</v>
      </c>
      <c r="Z710" s="13">
        <f t="shared" si="967"/>
        <v>2.6732303047968821E-3</v>
      </c>
      <c r="AA710" s="13">
        <f t="shared" si="968"/>
        <v>4.4321792475044341E-3</v>
      </c>
      <c r="AB710" s="13">
        <f t="shared" si="969"/>
        <v>3.6742462568150479E-3</v>
      </c>
      <c r="AC710" s="13">
        <f t="shared" si="970"/>
        <v>1.0973079252550571E-4</v>
      </c>
      <c r="AD710" s="13">
        <f t="shared" si="971"/>
        <v>3.5610765311552946E-2</v>
      </c>
      <c r="AE710" s="13">
        <f t="shared" si="972"/>
        <v>1.8570385521850342E-2</v>
      </c>
      <c r="AF710" s="13">
        <f t="shared" si="973"/>
        <v>4.8420641260168108E-3</v>
      </c>
      <c r="AG710" s="13">
        <f t="shared" si="974"/>
        <v>8.4168365712789829E-4</v>
      </c>
      <c r="AH710" s="13">
        <f t="shared" si="975"/>
        <v>3.4851060426849555E-4</v>
      </c>
      <c r="AI710" s="13">
        <f t="shared" si="976"/>
        <v>5.7782581059413177E-4</v>
      </c>
      <c r="AJ710" s="13">
        <f t="shared" si="977"/>
        <v>4.7901364162156114E-4</v>
      </c>
      <c r="AK710" s="13">
        <f t="shared" si="978"/>
        <v>2.6473268662473455E-4</v>
      </c>
      <c r="AL710" s="13">
        <f t="shared" si="979"/>
        <v>3.794976229285535E-6</v>
      </c>
      <c r="AM710" s="13">
        <f t="shared" si="980"/>
        <v>1.1808432271502935E-2</v>
      </c>
      <c r="AN710" s="13">
        <f t="shared" si="981"/>
        <v>6.157888991487827E-3</v>
      </c>
      <c r="AO710" s="13">
        <f t="shared" si="982"/>
        <v>1.6056152061352633E-3</v>
      </c>
      <c r="AP710" s="13">
        <f t="shared" si="983"/>
        <v>2.7909999609026257E-4</v>
      </c>
      <c r="AQ710" s="13">
        <f t="shared" si="984"/>
        <v>3.6386430347662433E-5</v>
      </c>
      <c r="AR710" s="13">
        <f t="shared" si="985"/>
        <v>3.634842566901717E-5</v>
      </c>
      <c r="AS710" s="13">
        <f t="shared" si="986"/>
        <v>6.0265192131254232E-5</v>
      </c>
      <c r="AT710" s="13">
        <f t="shared" si="987"/>
        <v>4.9959431746623866E-5</v>
      </c>
      <c r="AU710" s="13">
        <f t="shared" si="988"/>
        <v>2.7610684622167292E-5</v>
      </c>
      <c r="AV710" s="13">
        <f t="shared" si="989"/>
        <v>1.1444534274896505E-5</v>
      </c>
      <c r="AW710" s="13">
        <f t="shared" si="990"/>
        <v>9.1143795909370995E-8</v>
      </c>
      <c r="AX710" s="13">
        <f t="shared" si="991"/>
        <v>3.2630365071428451E-3</v>
      </c>
      <c r="AY710" s="13">
        <f t="shared" si="992"/>
        <v>1.701615940555367E-3</v>
      </c>
      <c r="AZ710" s="13">
        <f t="shared" si="993"/>
        <v>4.4368133835061789E-4</v>
      </c>
      <c r="BA710" s="13">
        <f t="shared" si="994"/>
        <v>7.712399541671249E-5</v>
      </c>
      <c r="BB710" s="13">
        <f t="shared" si="995"/>
        <v>1.0054700561357522E-5</v>
      </c>
      <c r="BC710" s="13">
        <f t="shared" si="996"/>
        <v>1.0486697721747542E-6</v>
      </c>
      <c r="BD710" s="13">
        <f t="shared" si="997"/>
        <v>3.1591770628931257E-6</v>
      </c>
      <c r="BE710" s="13">
        <f t="shared" si="998"/>
        <v>5.2378723195758582E-6</v>
      </c>
      <c r="BF710" s="13">
        <f t="shared" si="999"/>
        <v>4.3421602983933683E-6</v>
      </c>
      <c r="BG710" s="13">
        <f t="shared" si="1000"/>
        <v>2.3997474428026692E-6</v>
      </c>
      <c r="BH710" s="13">
        <f t="shared" si="1001"/>
        <v>9.9468710160851513E-7</v>
      </c>
      <c r="BI710" s="13">
        <f t="shared" si="1002"/>
        <v>3.2983551934142621E-7</v>
      </c>
      <c r="BJ710" s="14">
        <f t="shared" si="1003"/>
        <v>0.65168700398678536</v>
      </c>
      <c r="BK710" s="14">
        <f t="shared" si="1004"/>
        <v>0.23587353825501819</v>
      </c>
      <c r="BL710" s="14">
        <f t="shared" si="1005"/>
        <v>0.10983531615121588</v>
      </c>
      <c r="BM710" s="14">
        <f t="shared" si="1006"/>
        <v>0.370143484799419</v>
      </c>
      <c r="BN710" s="14">
        <f t="shared" si="1007"/>
        <v>0.62822407910163802</v>
      </c>
    </row>
    <row r="711" spans="1:66" x14ac:dyDescent="0.25">
      <c r="A711" t="s">
        <v>145</v>
      </c>
      <c r="B711" t="s">
        <v>427</v>
      </c>
      <c r="C711" t="s">
        <v>355</v>
      </c>
      <c r="D711" t="s">
        <v>500</v>
      </c>
      <c r="E711" s="10">
        <f>VLOOKUP(A711,home!$A$2:$E$405,3,FALSE)</f>
        <v>1.4406000000000001</v>
      </c>
      <c r="F711" s="10">
        <f>VLOOKUP(B711,home!$B$2:$E$405,3,FALSE)</f>
        <v>1.1358999999999999</v>
      </c>
      <c r="G711" s="10">
        <f>VLOOKUP(C711,away!$B$2:$E$405,4,FALSE)</f>
        <v>1.6407</v>
      </c>
      <c r="H711" s="10">
        <f>VLOOKUP(A711,away!$A$2:$E$405,3,FALSE)</f>
        <v>1.2678</v>
      </c>
      <c r="I711" s="10">
        <f>VLOOKUP(C711,away!$B$2:$E$405,3,FALSE)</f>
        <v>0.78879999999999995</v>
      </c>
      <c r="J711" s="10">
        <f>VLOOKUP(B711,home!$B$2:$E$405,4,FALSE)</f>
        <v>0.71709999999999996</v>
      </c>
      <c r="K711" s="12">
        <f t="shared" si="952"/>
        <v>2.6848046298780002</v>
      </c>
      <c r="L711" s="12">
        <f t="shared" si="953"/>
        <v>0.71712914294399988</v>
      </c>
      <c r="M711" s="13">
        <f t="shared" si="954"/>
        <v>3.3308795996986121E-2</v>
      </c>
      <c r="N711" s="13">
        <f t="shared" si="955"/>
        <v>8.9427609708370145E-2</v>
      </c>
      <c r="O711" s="13">
        <f t="shared" si="956"/>
        <v>2.3886708325815194E-2</v>
      </c>
      <c r="P711" s="13">
        <f t="shared" si="957"/>
        <v>6.413114510569401E-2</v>
      </c>
      <c r="Q711" s="13">
        <f t="shared" si="958"/>
        <v>0.12004783029197749</v>
      </c>
      <c r="R711" s="13">
        <f t="shared" si="959"/>
        <v>8.564927334722576E-3</v>
      </c>
      <c r="S711" s="13">
        <f t="shared" si="960"/>
        <v>3.0868751402330169E-2</v>
      </c>
      <c r="T711" s="13">
        <f t="shared" si="961"/>
        <v>8.6089797649572572E-2</v>
      </c>
      <c r="U711" s="13">
        <f t="shared" si="962"/>
        <v>2.2995156562831815E-2</v>
      </c>
      <c r="V711" s="13">
        <f t="shared" si="963"/>
        <v>6.603689026211162E-3</v>
      </c>
      <c r="W711" s="13">
        <f t="shared" si="964"/>
        <v>0.10743499019156988</v>
      </c>
      <c r="X711" s="13">
        <f t="shared" si="965"/>
        <v>7.7044762438277556E-2</v>
      </c>
      <c r="Y711" s="13">
        <f t="shared" si="966"/>
        <v>2.7625522227843018E-2</v>
      </c>
      <c r="Z711" s="13">
        <f t="shared" si="967"/>
        <v>2.0473863329757464E-3</v>
      </c>
      <c r="AA711" s="13">
        <f t="shared" si="968"/>
        <v>5.4968323059222252E-3</v>
      </c>
      <c r="AB711" s="13">
        <f t="shared" si="969"/>
        <v>7.3789604123014772E-3</v>
      </c>
      <c r="AC711" s="13">
        <f t="shared" si="970"/>
        <v>7.9465146986089418E-4</v>
      </c>
      <c r="AD711" s="13">
        <f t="shared" si="971"/>
        <v>7.2110489769306091E-2</v>
      </c>
      <c r="AE711" s="13">
        <f t="shared" si="972"/>
        <v>5.1712533725534554E-2</v>
      </c>
      <c r="AF711" s="13">
        <f t="shared" si="973"/>
        <v>1.8542282495027637E-2</v>
      </c>
      <c r="AG711" s="13">
        <f t="shared" si="974"/>
        <v>4.4324037179615675E-3</v>
      </c>
      <c r="AH711" s="13">
        <f t="shared" si="975"/>
        <v>3.6706010156053884E-4</v>
      </c>
      <c r="AI711" s="13">
        <f t="shared" si="976"/>
        <v>9.8548466011322386E-4</v>
      </c>
      <c r="AJ711" s="13">
        <f t="shared" si="977"/>
        <v>1.3229168890728654E-3</v>
      </c>
      <c r="AK711" s="13">
        <f t="shared" si="978"/>
        <v>1.1839244629088766E-3</v>
      </c>
      <c r="AL711" s="13">
        <f t="shared" si="979"/>
        <v>6.1199340530607261E-5</v>
      </c>
      <c r="AM711" s="13">
        <f t="shared" si="980"/>
        <v>3.8720515359080623E-2</v>
      </c>
      <c r="AN711" s="13">
        <f t="shared" si="981"/>
        <v>2.7767609993807476E-2</v>
      </c>
      <c r="AO711" s="13">
        <f t="shared" si="982"/>
        <v>9.9564811782311986E-3</v>
      </c>
      <c r="AP711" s="13">
        <f t="shared" si="983"/>
        <v>2.3800276046943352E-3</v>
      </c>
      <c r="AQ711" s="13">
        <f t="shared" si="984"/>
        <v>4.2669678908437733E-4</v>
      </c>
      <c r="AR711" s="13">
        <f t="shared" si="985"/>
        <v>5.2645899208209366E-5</v>
      </c>
      <c r="AS711" s="13">
        <f t="shared" si="986"/>
        <v>1.4134395393829106E-4</v>
      </c>
      <c r="AT711" s="13">
        <f t="shared" si="987"/>
        <v>1.8974045096939335E-4</v>
      </c>
      <c r="AU711" s="13">
        <f t="shared" si="988"/>
        <v>1.6980534707925567E-4</v>
      </c>
      <c r="AV711" s="13">
        <f t="shared" si="989"/>
        <v>1.139735455041066E-4</v>
      </c>
      <c r="AW711" s="13">
        <f t="shared" si="990"/>
        <v>3.2730625236985088E-6</v>
      </c>
      <c r="AX711" s="13">
        <f t="shared" si="991"/>
        <v>1.7326169817886976E-2</v>
      </c>
      <c r="AY711" s="13">
        <f t="shared" si="992"/>
        <v>1.2425101312003486E-2</v>
      </c>
      <c r="AZ711" s="13">
        <f t="shared" si="993"/>
        <v>4.4552011274347127E-3</v>
      </c>
      <c r="BA711" s="13">
        <f t="shared" si="994"/>
        <v>1.0649848553867993E-3</v>
      </c>
      <c r="BB711" s="13">
        <f t="shared" si="995"/>
        <v>1.9093291914796875E-4</v>
      </c>
      <c r="BC711" s="13">
        <f t="shared" si="996"/>
        <v>2.7384712133675777E-5</v>
      </c>
      <c r="BD711" s="13">
        <f t="shared" si="997"/>
        <v>6.2923180964498942E-6</v>
      </c>
      <c r="BE711" s="13">
        <f t="shared" si="998"/>
        <v>1.6893644758013804E-5</v>
      </c>
      <c r="BF711" s="13">
        <f t="shared" si="999"/>
        <v>2.2678067830914834E-5</v>
      </c>
      <c r="BG711" s="13">
        <f t="shared" si="1000"/>
        <v>2.0295393836375833E-5</v>
      </c>
      <c r="BH711" s="13">
        <f t="shared" si="1001"/>
        <v>1.3622291834274815E-5</v>
      </c>
      <c r="BI711" s="13">
        <f t="shared" si="1002"/>
        <v>7.3146384372420589E-6</v>
      </c>
      <c r="BJ711" s="14">
        <f t="shared" si="1003"/>
        <v>0.76920932788433205</v>
      </c>
      <c r="BK711" s="14">
        <f t="shared" si="1004"/>
        <v>0.14819333365361648</v>
      </c>
      <c r="BL711" s="14">
        <f t="shared" si="1005"/>
        <v>7.2936576606741299E-2</v>
      </c>
      <c r="BM711" s="14">
        <f t="shared" si="1006"/>
        <v>0.64059777946462038</v>
      </c>
      <c r="BN711" s="14">
        <f t="shared" si="1007"/>
        <v>0.33936701676356551</v>
      </c>
    </row>
    <row r="712" spans="1:66" x14ac:dyDescent="0.25">
      <c r="A712" t="s">
        <v>145</v>
      </c>
      <c r="B712" t="s">
        <v>432</v>
      </c>
      <c r="C712" t="s">
        <v>419</v>
      </c>
      <c r="D712" t="s">
        <v>500</v>
      </c>
      <c r="E712" s="10">
        <f>VLOOKUP(A712,home!$A$2:$E$405,3,FALSE)</f>
        <v>1.4406000000000001</v>
      </c>
      <c r="F712" s="10">
        <f>VLOOKUP(B712,home!$B$2:$E$405,3,FALSE)</f>
        <v>1.0578000000000001</v>
      </c>
      <c r="G712" s="10">
        <f>VLOOKUP(C712,away!$B$2:$E$405,4,FALSE)</f>
        <v>1.0246999999999999</v>
      </c>
      <c r="H712" s="10">
        <f>VLOOKUP(A712,away!$A$2:$E$405,3,FALSE)</f>
        <v>1.2678</v>
      </c>
      <c r="I712" s="10">
        <f>VLOOKUP(C712,away!$B$2:$E$405,3,FALSE)</f>
        <v>0.82630000000000003</v>
      </c>
      <c r="J712" s="10">
        <f>VLOOKUP(B712,home!$B$2:$E$405,4,FALSE)</f>
        <v>1.9156</v>
      </c>
      <c r="K712" s="12">
        <f t="shared" si="952"/>
        <v>1.5615061869960001</v>
      </c>
      <c r="L712" s="12">
        <f t="shared" si="953"/>
        <v>2.0067502629839997</v>
      </c>
      <c r="M712" s="13">
        <f t="shared" si="954"/>
        <v>2.8204987640859335E-2</v>
      </c>
      <c r="N712" s="13">
        <f t="shared" si="955"/>
        <v>4.4042262705347564E-2</v>
      </c>
      <c r="O712" s="13">
        <f t="shared" si="956"/>
        <v>5.6600366365754939E-2</v>
      </c>
      <c r="P712" s="13">
        <f t="shared" si="957"/>
        <v>8.8381822266366636E-2</v>
      </c>
      <c r="Q712" s="13">
        <f t="shared" si="958"/>
        <v>3.4386132851851721E-2</v>
      </c>
      <c r="R712" s="13">
        <f t="shared" si="959"/>
        <v>5.6791400044734736E-2</v>
      </c>
      <c r="S712" s="13">
        <f t="shared" si="960"/>
        <v>6.9237280003339452E-2</v>
      </c>
      <c r="T712" s="13">
        <f t="shared" si="961"/>
        <v>6.9004381143456195E-2</v>
      </c>
      <c r="U712" s="13">
        <f t="shared" si="962"/>
        <v>8.8680122538018186E-2</v>
      </c>
      <c r="V712" s="13">
        <f t="shared" si="963"/>
        <v>2.4106520344638227E-2</v>
      </c>
      <c r="W712" s="13">
        <f t="shared" si="964"/>
        <v>1.7898053065010956E-2</v>
      </c>
      <c r="X712" s="13">
        <f t="shared" si="965"/>
        <v>3.5916922695112326E-2</v>
      </c>
      <c r="Y712" s="13">
        <f t="shared" si="966"/>
        <v>3.6038147031996329E-2</v>
      </c>
      <c r="Z712" s="13">
        <f t="shared" si="967"/>
        <v>3.7988718991666989E-2</v>
      </c>
      <c r="AA712" s="13">
        <f t="shared" si="968"/>
        <v>5.9319619741540444E-2</v>
      </c>
      <c r="AB712" s="13">
        <f t="shared" si="969"/>
        <v>4.6313976618332753E-2</v>
      </c>
      <c r="AC712" s="13">
        <f t="shared" si="970"/>
        <v>4.7211911233784156E-3</v>
      </c>
      <c r="AD712" s="13">
        <f t="shared" si="971"/>
        <v>6.9869801490493339E-3</v>
      </c>
      <c r="AE712" s="13">
        <f t="shared" si="972"/>
        <v>1.4021124251568737E-2</v>
      </c>
      <c r="AF712" s="13">
        <f t="shared" si="973"/>
        <v>1.4068447389583452E-2</v>
      </c>
      <c r="AG712" s="13">
        <f t="shared" si="974"/>
        <v>9.4106201662743864E-3</v>
      </c>
      <c r="AH712" s="13">
        <f t="shared" si="975"/>
        <v>1.9058467956738257E-2</v>
      </c>
      <c r="AI712" s="13">
        <f t="shared" si="976"/>
        <v>2.9759915629111799E-2</v>
      </c>
      <c r="AJ712" s="13">
        <f t="shared" si="977"/>
        <v>2.3235146189668526E-2</v>
      </c>
      <c r="AK712" s="13">
        <f t="shared" si="978"/>
        <v>1.209394151030798E-2</v>
      </c>
      <c r="AL712" s="13">
        <f t="shared" si="979"/>
        <v>5.9176409515244944E-4</v>
      </c>
      <c r="AM712" s="13">
        <f t="shared" si="980"/>
        <v>2.1820425462317533E-3</v>
      </c>
      <c r="AN712" s="13">
        <f t="shared" si="981"/>
        <v>4.3788144534928474E-3</v>
      </c>
      <c r="AO712" s="13">
        <f t="shared" si="982"/>
        <v>4.3935935280524563E-3</v>
      </c>
      <c r="AP712" s="13">
        <f t="shared" si="983"/>
        <v>2.9389483226213552E-3</v>
      </c>
      <c r="AQ712" s="13">
        <f t="shared" si="984"/>
        <v>1.4744338298291978E-3</v>
      </c>
      <c r="AR712" s="13">
        <f t="shared" si="985"/>
        <v>7.6491171168513224E-3</v>
      </c>
      <c r="AS712" s="13">
        <f t="shared" si="986"/>
        <v>1.1944143703020344E-2</v>
      </c>
      <c r="AT712" s="13">
        <f t="shared" si="987"/>
        <v>9.325427145317795E-3</v>
      </c>
      <c r="AU712" s="13">
        <f t="shared" si="988"/>
        <v>4.8539040612647277E-3</v>
      </c>
      <c r="AV712" s="13">
        <f t="shared" si="989"/>
        <v>1.8948503056874712E-3</v>
      </c>
      <c r="AW712" s="13">
        <f t="shared" si="990"/>
        <v>5.1509003525018884E-5</v>
      </c>
      <c r="AX712" s="13">
        <f t="shared" si="991"/>
        <v>5.6787882270489755E-4</v>
      </c>
      <c r="AY712" s="13">
        <f t="shared" si="992"/>
        <v>1.1395909768060974E-3</v>
      </c>
      <c r="AZ712" s="13">
        <f t="shared" si="993"/>
        <v>1.1434372461999148E-3</v>
      </c>
      <c r="BA712" s="13">
        <f t="shared" si="994"/>
        <v>7.6486433150579317E-4</v>
      </c>
      <c r="BB712" s="13">
        <f t="shared" si="995"/>
        <v>3.8372292459908303E-4</v>
      </c>
      <c r="BC712" s="13">
        <f t="shared" si="996"/>
        <v>1.5400721597043981E-4</v>
      </c>
      <c r="BD712" s="13">
        <f t="shared" si="997"/>
        <v>2.558311297639464E-3</v>
      </c>
      <c r="BE712" s="13">
        <f t="shared" si="998"/>
        <v>3.9948189195257878E-3</v>
      </c>
      <c r="BF712" s="13">
        <f t="shared" si="999"/>
        <v>3.1189672293840979E-3</v>
      </c>
      <c r="BG712" s="13">
        <f t="shared" si="1000"/>
        <v>1.6234288752403471E-3</v>
      </c>
      <c r="BH712" s="13">
        <f t="shared" si="1001"/>
        <v>6.3374855820894007E-4</v>
      </c>
      <c r="BI712" s="13">
        <f t="shared" si="1002"/>
        <v>1.9792045892861083E-4</v>
      </c>
      <c r="BJ712" s="14">
        <f t="shared" si="1003"/>
        <v>0.30129440564726484</v>
      </c>
      <c r="BK712" s="14">
        <f t="shared" si="1004"/>
        <v>0.2163831564505406</v>
      </c>
      <c r="BL712" s="14">
        <f t="shared" si="1005"/>
        <v>0.43964759426527655</v>
      </c>
      <c r="BM712" s="14">
        <f t="shared" si="1006"/>
        <v>0.68581882150655316</v>
      </c>
      <c r="BN712" s="14">
        <f t="shared" si="1007"/>
        <v>0.30840697187491495</v>
      </c>
    </row>
    <row r="713" spans="1:66" x14ac:dyDescent="0.25">
      <c r="A713" t="s">
        <v>145</v>
      </c>
      <c r="B713" t="s">
        <v>148</v>
      </c>
      <c r="C713" t="s">
        <v>391</v>
      </c>
      <c r="D713" t="s">
        <v>500</v>
      </c>
      <c r="E713" s="10">
        <f>VLOOKUP(A713,home!$A$2:$E$405,3,FALSE)</f>
        <v>1.4406000000000001</v>
      </c>
      <c r="F713" s="10">
        <f>VLOOKUP(B713,home!$B$2:$E$405,3,FALSE)</f>
        <v>1.1043000000000001</v>
      </c>
      <c r="G713" s="10">
        <f>VLOOKUP(C713,away!$B$2:$E$405,4,FALSE)</f>
        <v>1.9501999999999999</v>
      </c>
      <c r="H713" s="10">
        <f>VLOOKUP(A713,away!$A$2:$E$405,3,FALSE)</f>
        <v>1.2678</v>
      </c>
      <c r="I713" s="10">
        <f>VLOOKUP(C713,away!$B$2:$E$405,3,FALSE)</f>
        <v>0.82630000000000003</v>
      </c>
      <c r="J713" s="10">
        <f>VLOOKUP(B713,home!$B$2:$E$405,4,FALSE)</f>
        <v>0.64539999999999997</v>
      </c>
      <c r="K713" s="12">
        <f t="shared" si="952"/>
        <v>3.1024846019160002</v>
      </c>
      <c r="L713" s="12">
        <f t="shared" si="953"/>
        <v>0.67611015855599998</v>
      </c>
      <c r="M713" s="13">
        <f t="shared" si="954"/>
        <v>2.2854785317740826E-2</v>
      </c>
      <c r="N713" s="13">
        <f t="shared" si="955"/>
        <v>7.0906619528386783E-2</v>
      </c>
      <c r="O713" s="13">
        <f t="shared" si="956"/>
        <v>1.5452352524941091E-2</v>
      </c>
      <c r="P713" s="13">
        <f t="shared" si="957"/>
        <v>4.7940685772007559E-2</v>
      </c>
      <c r="Q713" s="13">
        <f t="shared" si="958"/>
        <v>0.10999334763036819</v>
      </c>
      <c r="R713" s="13">
        <f t="shared" si="959"/>
        <v>5.2237462578505625E-3</v>
      </c>
      <c r="S713" s="13">
        <f t="shared" si="960"/>
        <v>2.5140351575588037E-2</v>
      </c>
      <c r="T713" s="13">
        <f t="shared" si="961"/>
        <v>7.4367619706473473E-2</v>
      </c>
      <c r="U713" s="13">
        <f t="shared" si="962"/>
        <v>1.6206592329297696E-2</v>
      </c>
      <c r="V713" s="13">
        <f t="shared" si="963"/>
        <v>5.8594375961436461E-3</v>
      </c>
      <c r="W713" s="13">
        <f t="shared" si="964"/>
        <v>0.11375088911213703</v>
      </c>
      <c r="X713" s="13">
        <f t="shared" si="965"/>
        <v>7.6908131673492947E-2</v>
      </c>
      <c r="Y713" s="13">
        <f t="shared" si="966"/>
        <v>2.5999184550005511E-2</v>
      </c>
      <c r="Z713" s="13">
        <f t="shared" si="967"/>
        <v>1.1772759702172188E-3</v>
      </c>
      <c r="AA713" s="13">
        <f t="shared" si="968"/>
        <v>3.652480569804641E-3</v>
      </c>
      <c r="AB713" s="13">
        <f t="shared" si="969"/>
        <v>5.6658823633081385E-3</v>
      </c>
      <c r="AC713" s="13">
        <f t="shared" si="970"/>
        <v>7.6818008978233384E-4</v>
      </c>
      <c r="AD713" s="13">
        <f t="shared" si="971"/>
        <v>8.8227595481164892E-2</v>
      </c>
      <c r="AE713" s="13">
        <f t="shared" si="972"/>
        <v>5.9651573569785024E-2</v>
      </c>
      <c r="AF713" s="13">
        <f t="shared" si="973"/>
        <v>2.0165517432191121E-2</v>
      </c>
      <c r="AG713" s="13">
        <f t="shared" si="974"/>
        <v>4.5447037294808418E-3</v>
      </c>
      <c r="AH713" s="13">
        <f t="shared" si="975"/>
        <v>1.9899206072193306E-4</v>
      </c>
      <c r="AI713" s="13">
        <f t="shared" si="976"/>
        <v>6.1736980429333104E-4</v>
      </c>
      <c r="AJ713" s="13">
        <f t="shared" si="977"/>
        <v>9.5769015575397707E-4</v>
      </c>
      <c r="AK713" s="13">
        <f t="shared" si="978"/>
        <v>9.9040632054441663E-4</v>
      </c>
      <c r="AL713" s="13">
        <f t="shared" si="979"/>
        <v>6.4454038466912588E-5</v>
      </c>
      <c r="AM713" s="13">
        <f t="shared" si="980"/>
        <v>5.4744951288877512E-2</v>
      </c>
      <c r="AN713" s="13">
        <f t="shared" si="981"/>
        <v>3.7013617696063476E-2</v>
      </c>
      <c r="AO713" s="13">
        <f t="shared" si="982"/>
        <v>1.2512641464608319E-2</v>
      </c>
      <c r="AP713" s="13">
        <f t="shared" si="983"/>
        <v>2.8199746681969043E-3</v>
      </c>
      <c r="AQ713" s="13">
        <f t="shared" si="984"/>
        <v>4.7665338000962794E-4</v>
      </c>
      <c r="AR713" s="13">
        <f t="shared" si="985"/>
        <v>2.6908110745218277E-5</v>
      </c>
      <c r="AS713" s="13">
        <f t="shared" si="986"/>
        <v>8.3481999253690164E-5</v>
      </c>
      <c r="AT713" s="13">
        <f t="shared" si="987"/>
        <v>1.2950080861086837E-4</v>
      </c>
      <c r="AU713" s="13">
        <f t="shared" si="988"/>
        <v>1.3392475488363005E-4</v>
      </c>
      <c r="AV713" s="13">
        <f t="shared" si="989"/>
        <v>1.0387487246045923E-4</v>
      </c>
      <c r="AW713" s="13">
        <f t="shared" si="990"/>
        <v>3.7555602104530546E-6</v>
      </c>
      <c r="AX713" s="13">
        <f t="shared" si="991"/>
        <v>2.8307561401064035E-2</v>
      </c>
      <c r="AY713" s="13">
        <f t="shared" si="992"/>
        <v>1.913902982720711E-2</v>
      </c>
      <c r="AZ713" s="13">
        <f t="shared" si="993"/>
        <v>6.4700462455405047E-3</v>
      </c>
      <c r="BA713" s="13">
        <f t="shared" si="994"/>
        <v>1.4581546643123481E-3</v>
      </c>
      <c r="BB713" s="13">
        <f t="shared" si="995"/>
        <v>2.464682953218481E-4</v>
      </c>
      <c r="BC713" s="13">
        <f t="shared" si="996"/>
        <v>3.3327943645816355E-5</v>
      </c>
      <c r="BD713" s="13">
        <f t="shared" si="997"/>
        <v>3.0321411703986558E-6</v>
      </c>
      <c r="BE713" s="13">
        <f t="shared" si="998"/>
        <v>9.4071712919973877E-6</v>
      </c>
      <c r="BF713" s="13">
        <f t="shared" si="999"/>
        <v>1.4592802040504071E-5</v>
      </c>
      <c r="BG713" s="13">
        <f t="shared" si="1000"/>
        <v>1.5091314543157423E-5</v>
      </c>
      <c r="BH713" s="13">
        <f t="shared" si="1001"/>
        <v>1.1705142748204227E-5</v>
      </c>
      <c r="BI713" s="13">
        <f t="shared" si="1002"/>
        <v>7.2630050279064653E-6</v>
      </c>
      <c r="BJ713" s="14">
        <f t="shared" si="1003"/>
        <v>0.80773760928833305</v>
      </c>
      <c r="BK713" s="14">
        <f t="shared" si="1004"/>
        <v>0.12176692421693643</v>
      </c>
      <c r="BL713" s="14">
        <f t="shared" si="1005"/>
        <v>4.9504294509291828E-2</v>
      </c>
      <c r="BM713" s="14">
        <f t="shared" si="1006"/>
        <v>0.68867929268648675</v>
      </c>
      <c r="BN713" s="14">
        <f t="shared" si="1007"/>
        <v>0.27237153703129496</v>
      </c>
    </row>
    <row r="714" spans="1:66" x14ac:dyDescent="0.25">
      <c r="A714" t="s">
        <v>145</v>
      </c>
      <c r="B714" t="s">
        <v>326</v>
      </c>
      <c r="C714" t="s">
        <v>293</v>
      </c>
      <c r="D714" t="s">
        <v>500</v>
      </c>
      <c r="E714" s="10">
        <f>VLOOKUP(A714,home!$A$2:$E$405,3,FALSE)</f>
        <v>1.4406000000000001</v>
      </c>
      <c r="F714" s="10">
        <f>VLOOKUP(B714,home!$B$2:$E$405,3,FALSE)</f>
        <v>0.71199999999999997</v>
      </c>
      <c r="G714" s="10">
        <f>VLOOKUP(C714,away!$B$2:$E$405,4,FALSE)</f>
        <v>0.90620000000000001</v>
      </c>
      <c r="H714" s="10">
        <f>VLOOKUP(A714,away!$A$2:$E$405,3,FALSE)</f>
        <v>1.2678</v>
      </c>
      <c r="I714" s="10">
        <f>VLOOKUP(C714,away!$B$2:$E$405,3,FALSE)</f>
        <v>0.66420000000000001</v>
      </c>
      <c r="J714" s="10">
        <f>VLOOKUP(B714,home!$B$2:$E$405,4,FALSE)</f>
        <v>1.1808000000000001</v>
      </c>
      <c r="K714" s="12">
        <f t="shared" si="952"/>
        <v>0.92949586464</v>
      </c>
      <c r="L714" s="12">
        <f t="shared" si="953"/>
        <v>0.9943195150080002</v>
      </c>
      <c r="M714" s="13">
        <f t="shared" si="954"/>
        <v>0.14604866664266797</v>
      </c>
      <c r="N714" s="13">
        <f t="shared" si="955"/>
        <v>0.1357516316805458</v>
      </c>
      <c r="O714" s="13">
        <f t="shared" si="956"/>
        <v>0.1452190393837027</v>
      </c>
      <c r="P714" s="13">
        <f t="shared" si="957"/>
        <v>0.13498049657414496</v>
      </c>
      <c r="Q714" s="13">
        <f t="shared" si="958"/>
        <v>6.3090290132599841E-2</v>
      </c>
      <c r="R714" s="13">
        <f t="shared" si="959"/>
        <v>7.219706240496547E-2</v>
      </c>
      <c r="S714" s="13">
        <f t="shared" si="960"/>
        <v>3.1187779515954642E-2</v>
      </c>
      <c r="T714" s="13">
        <f t="shared" si="961"/>
        <v>6.2731906686360694E-2</v>
      </c>
      <c r="U714" s="13">
        <f t="shared" si="962"/>
        <v>6.710687094457142E-2</v>
      </c>
      <c r="V714" s="13">
        <f t="shared" si="963"/>
        <v>3.202693445259685E-3</v>
      </c>
      <c r="W714" s="13">
        <f t="shared" si="964"/>
        <v>1.9547387925729787E-2</v>
      </c>
      <c r="X714" s="13">
        <f t="shared" si="965"/>
        <v>1.9436349281984882E-2</v>
      </c>
      <c r="Y714" s="13">
        <f t="shared" si="966"/>
        <v>9.6629706957946492E-3</v>
      </c>
      <c r="Z714" s="13">
        <f t="shared" si="967"/>
        <v>2.3928982691835864E-2</v>
      </c>
      <c r="AA714" s="13">
        <f t="shared" si="968"/>
        <v>2.2241890457103574E-2</v>
      </c>
      <c r="AB714" s="13">
        <f t="shared" si="969"/>
        <v>1.0336872600826823E-2</v>
      </c>
      <c r="AC714" s="13">
        <f t="shared" si="970"/>
        <v>1.8499875827076491E-4</v>
      </c>
      <c r="AD714" s="13">
        <f t="shared" si="971"/>
        <v>4.5423040603699257E-3</v>
      </c>
      <c r="AE714" s="13">
        <f t="shared" si="972"/>
        <v>4.516501570325895E-3</v>
      </c>
      <c r="AF714" s="13">
        <f t="shared" si="973"/>
        <v>2.2454228254696574E-3</v>
      </c>
      <c r="AG714" s="13">
        <f t="shared" si="974"/>
        <v>7.4422257826962782E-4</v>
      </c>
      <c r="AH714" s="13">
        <f t="shared" si="975"/>
        <v>5.9482636161952663E-3</v>
      </c>
      <c r="AI714" s="13">
        <f t="shared" si="976"/>
        <v>5.528886433042072E-3</v>
      </c>
      <c r="AJ714" s="13">
        <f t="shared" si="977"/>
        <v>2.5695385377884025E-3</v>
      </c>
      <c r="AK714" s="13">
        <f t="shared" si="978"/>
        <v>7.9612514830247768E-4</v>
      </c>
      <c r="AL714" s="13">
        <f t="shared" si="979"/>
        <v>6.8391515872128487E-6</v>
      </c>
      <c r="AM714" s="13">
        <f t="shared" si="980"/>
        <v>8.4441056801026564E-4</v>
      </c>
      <c r="AN714" s="13">
        <f t="shared" si="981"/>
        <v>8.3961390645159728E-4</v>
      </c>
      <c r="AO714" s="13">
        <f t="shared" si="982"/>
        <v>4.1742224612846231E-4</v>
      </c>
      <c r="AP714" s="13">
        <f t="shared" si="983"/>
        <v>1.383503617746676E-4</v>
      </c>
      <c r="AQ714" s="13">
        <f t="shared" si="984"/>
        <v>3.4391116155242207E-5</v>
      </c>
      <c r="AR714" s="13">
        <f t="shared" si="985"/>
        <v>1.1828949187990025E-3</v>
      </c>
      <c r="AS714" s="13">
        <f t="shared" si="986"/>
        <v>1.0994959353273414E-3</v>
      </c>
      <c r="AT714" s="13">
        <f t="shared" si="987"/>
        <v>5.1098846253762624E-4</v>
      </c>
      <c r="AU714" s="13">
        <f t="shared" si="988"/>
        <v>1.5832055426915842E-4</v>
      </c>
      <c r="AV714" s="13">
        <f t="shared" si="989"/>
        <v>3.6789575120173859E-5</v>
      </c>
      <c r="AW714" s="13">
        <f t="shared" si="990"/>
        <v>1.7557923567705998E-7</v>
      </c>
      <c r="AX714" s="13">
        <f t="shared" si="991"/>
        <v>1.3081268850397584E-4</v>
      </c>
      <c r="AY714" s="13">
        <f t="shared" si="992"/>
        <v>1.3006960899016588E-4</v>
      </c>
      <c r="AZ714" s="13">
        <f t="shared" si="993"/>
        <v>6.466537526419097E-5</v>
      </c>
      <c r="BA714" s="13">
        <f t="shared" si="994"/>
        <v>2.1432681523500236E-5</v>
      </c>
      <c r="BB714" s="13">
        <f t="shared" si="995"/>
        <v>5.3277333744419191E-6</v>
      </c>
      <c r="BC714" s="13">
        <f t="shared" si="996"/>
        <v>1.0594938529934054E-6</v>
      </c>
      <c r="BD714" s="13">
        <f t="shared" si="997"/>
        <v>1.9602925032760857E-4</v>
      </c>
      <c r="BE714" s="13">
        <f t="shared" si="998"/>
        <v>1.8220837752799154E-4</v>
      </c>
      <c r="BF714" s="13">
        <f t="shared" si="999"/>
        <v>8.4680966707515994E-5</v>
      </c>
      <c r="BG714" s="13">
        <f t="shared" si="1000"/>
        <v>2.6236869456117882E-5</v>
      </c>
      <c r="BH714" s="13">
        <f t="shared" si="1001"/>
        <v>6.096765415140274E-6</v>
      </c>
      <c r="BI714" s="13">
        <f t="shared" si="1002"/>
        <v>1.1333836482106118E-6</v>
      </c>
      <c r="BJ714" s="14">
        <f t="shared" si="1003"/>
        <v>0.32489654321748013</v>
      </c>
      <c r="BK714" s="14">
        <f t="shared" si="1004"/>
        <v>0.3157415436968754</v>
      </c>
      <c r="BL714" s="14">
        <f t="shared" si="1005"/>
        <v>0.33542942458563402</v>
      </c>
      <c r="BM714" s="14">
        <f t="shared" si="1006"/>
        <v>0.30257941334344418</v>
      </c>
      <c r="BN714" s="14">
        <f t="shared" si="1007"/>
        <v>0.69728718681862678</v>
      </c>
    </row>
    <row r="715" spans="1:66" x14ac:dyDescent="0.25">
      <c r="A715" t="s">
        <v>24</v>
      </c>
      <c r="B715" t="s">
        <v>288</v>
      </c>
      <c r="C715" t="s">
        <v>287</v>
      </c>
      <c r="D715" t="s">
        <v>500</v>
      </c>
      <c r="E715" s="10">
        <f>VLOOKUP(A715,home!$A$2:$E$405,3,FALSE)</f>
        <v>1.6263000000000001</v>
      </c>
      <c r="F715" s="10">
        <f>VLOOKUP(B715,home!$B$2:$E$405,3,FALSE)</f>
        <v>0.74429999999999996</v>
      </c>
      <c r="G715" s="10">
        <f>VLOOKUP(C715,away!$B$2:$E$405,4,FALSE)</f>
        <v>1.1003000000000001</v>
      </c>
      <c r="H715" s="10">
        <f>VLOOKUP(A715,away!$A$2:$E$405,3,FALSE)</f>
        <v>1.4262999999999999</v>
      </c>
      <c r="I715" s="10">
        <f>VLOOKUP(C715,away!$B$2:$E$405,3,FALSE)</f>
        <v>0.81179999999999997</v>
      </c>
      <c r="J715" s="10">
        <f>VLOOKUP(B715,home!$B$2:$E$405,4,FALSE)</f>
        <v>1.2915000000000001</v>
      </c>
      <c r="K715" s="12">
        <f t="shared" si="952"/>
        <v>1.331863735527</v>
      </c>
      <c r="L715" s="12">
        <f t="shared" si="953"/>
        <v>1.49538954411</v>
      </c>
      <c r="M715" s="13">
        <f t="shared" si="954"/>
        <v>5.9175168290689965E-2</v>
      </c>
      <c r="N715" s="13">
        <f t="shared" si="955"/>
        <v>7.8813260690077228E-2</v>
      </c>
      <c r="O715" s="13">
        <f t="shared" si="956"/>
        <v>8.8489927932847393E-2</v>
      </c>
      <c r="P715" s="13">
        <f t="shared" si="957"/>
        <v>0.11785652597315717</v>
      </c>
      <c r="Q715" s="13">
        <f t="shared" si="958"/>
        <v>5.2484261895874768E-2</v>
      </c>
      <c r="R715" s="13">
        <f t="shared" si="959"/>
        <v>6.616345649491373E-2</v>
      </c>
      <c r="S715" s="13">
        <f t="shared" si="960"/>
        <v>5.8682387881974191E-2</v>
      </c>
      <c r="T715" s="13">
        <f t="shared" si="961"/>
        <v>7.8484416469422003E-2</v>
      </c>
      <c r="U715" s="13">
        <f t="shared" si="962"/>
        <v>8.8120708322693961E-2</v>
      </c>
      <c r="V715" s="13">
        <f t="shared" si="963"/>
        <v>1.298611970631623E-2</v>
      </c>
      <c r="W715" s="13">
        <f t="shared" si="964"/>
        <v>2.3300628368339047E-2</v>
      </c>
      <c r="X715" s="13">
        <f t="shared" si="965"/>
        <v>3.484351603320706E-2</v>
      </c>
      <c r="Y715" s="13">
        <f t="shared" si="966"/>
        <v>2.6052314778043501E-2</v>
      </c>
      <c r="Z715" s="13">
        <f t="shared" si="967"/>
        <v>3.2980047014890296E-2</v>
      </c>
      <c r="AA715" s="13">
        <f t="shared" si="968"/>
        <v>4.3924928615107876E-2</v>
      </c>
      <c r="AB715" s="13">
        <f t="shared" si="969"/>
        <v>2.9251009754037199E-2</v>
      </c>
      <c r="AC715" s="13">
        <f t="shared" si="970"/>
        <v>1.6164919748724027E-3</v>
      </c>
      <c r="AD715" s="13">
        <f t="shared" si="971"/>
        <v>7.7583154846956118E-3</v>
      </c>
      <c r="AE715" s="13">
        <f t="shared" si="972"/>
        <v>1.1601703855720524E-2</v>
      </c>
      <c r="AF715" s="13">
        <f t="shared" si="973"/>
        <v>8.6745333198525749E-3</v>
      </c>
      <c r="AG715" s="13">
        <f t="shared" si="974"/>
        <v>4.323935475513783E-3</v>
      </c>
      <c r="AH715" s="13">
        <f t="shared" si="975"/>
        <v>1.2329504367580789E-2</v>
      </c>
      <c r="AI715" s="13">
        <f t="shared" si="976"/>
        <v>1.6421219744202614E-2</v>
      </c>
      <c r="AJ715" s="13">
        <f t="shared" si="977"/>
        <v>1.093541353521171E-2</v>
      </c>
      <c r="AK715" s="13">
        <f t="shared" si="978"/>
        <v>4.854826906846528E-3</v>
      </c>
      <c r="AL715" s="13">
        <f t="shared" si="979"/>
        <v>1.2877977971170244E-4</v>
      </c>
      <c r="AM715" s="13">
        <f t="shared" si="980"/>
        <v>2.066603808568733E-3</v>
      </c>
      <c r="AN715" s="13">
        <f t="shared" si="981"/>
        <v>3.0903777271515873E-3</v>
      </c>
      <c r="AO715" s="13">
        <f t="shared" si="982"/>
        <v>2.310659270266456E-3</v>
      </c>
      <c r="AP715" s="13">
        <f t="shared" si="983"/>
        <v>1.1517785709191004E-3</v>
      </c>
      <c r="AQ715" s="13">
        <f t="shared" si="984"/>
        <v>4.3058940802059517E-4</v>
      </c>
      <c r="AR715" s="13">
        <f t="shared" si="985"/>
        <v>3.6874823830677752E-3</v>
      </c>
      <c r="AS715" s="13">
        <f t="shared" si="986"/>
        <v>4.9112240614026517E-3</v>
      </c>
      <c r="AT715" s="13">
        <f t="shared" si="987"/>
        <v>3.2705406122149104E-3</v>
      </c>
      <c r="AU715" s="13">
        <f t="shared" si="988"/>
        <v>1.4519714789924373E-3</v>
      </c>
      <c r="AV715" s="13">
        <f t="shared" si="989"/>
        <v>4.8345703947238284E-4</v>
      </c>
      <c r="AW715" s="13">
        <f t="shared" si="990"/>
        <v>7.1245807108801435E-6</v>
      </c>
      <c r="AX715" s="13">
        <f t="shared" si="991"/>
        <v>4.587391113891124E-4</v>
      </c>
      <c r="AY715" s="13">
        <f t="shared" si="992"/>
        <v>6.8599367064559123E-4</v>
      </c>
      <c r="AZ715" s="13">
        <f t="shared" si="993"/>
        <v>5.1291388120452833E-4</v>
      </c>
      <c r="BA715" s="13">
        <f t="shared" si="994"/>
        <v>2.5566868499404344E-4</v>
      </c>
      <c r="BB715" s="13">
        <f t="shared" si="995"/>
        <v>9.5581069574111451E-5</v>
      </c>
      <c r="BC715" s="13">
        <f t="shared" si="996"/>
        <v>2.8586186411195322E-5</v>
      </c>
      <c r="BD715" s="13">
        <f t="shared" si="997"/>
        <v>9.190370999548964E-4</v>
      </c>
      <c r="BE715" s="13">
        <f t="shared" si="998"/>
        <v>1.2240321850338295E-3</v>
      </c>
      <c r="BF715" s="13">
        <f t="shared" si="999"/>
        <v>8.1512203918221611E-4</v>
      </c>
      <c r="BG715" s="13">
        <f t="shared" si="1000"/>
        <v>3.6187716133853729E-4</v>
      </c>
      <c r="BH715" s="13">
        <f t="shared" si="1001"/>
        <v>1.2049276697556284E-4</v>
      </c>
      <c r="BI715" s="13">
        <f t="shared" si="1002"/>
        <v>3.2095989345611495E-5</v>
      </c>
      <c r="BJ715" s="14">
        <f t="shared" si="1003"/>
        <v>0.33742437775989115</v>
      </c>
      <c r="BK715" s="14">
        <f t="shared" si="1004"/>
        <v>0.25113146727736724</v>
      </c>
      <c r="BL715" s="14">
        <f t="shared" si="1005"/>
        <v>0.37776832849042269</v>
      </c>
      <c r="BM715" s="14">
        <f t="shared" si="1006"/>
        <v>0.53564275017507634</v>
      </c>
      <c r="BN715" s="14">
        <f t="shared" si="1007"/>
        <v>0.46298260127756019</v>
      </c>
    </row>
    <row r="716" spans="1:66" x14ac:dyDescent="0.25">
      <c r="A716" t="s">
        <v>24</v>
      </c>
      <c r="B716" t="s">
        <v>184</v>
      </c>
      <c r="C716" t="s">
        <v>291</v>
      </c>
      <c r="D716" t="s">
        <v>500</v>
      </c>
      <c r="E716" s="10">
        <f>VLOOKUP(A716,home!$A$2:$E$405,3,FALSE)</f>
        <v>1.6263000000000001</v>
      </c>
      <c r="F716" s="10">
        <f>VLOOKUP(B716,home!$B$2:$E$405,3,FALSE)</f>
        <v>1.0356000000000001</v>
      </c>
      <c r="G716" s="10">
        <f>VLOOKUP(C716,away!$B$2:$E$405,4,FALSE)</f>
        <v>1.4239999999999999</v>
      </c>
      <c r="H716" s="10">
        <f>VLOOKUP(A716,away!$A$2:$E$405,3,FALSE)</f>
        <v>1.4262999999999999</v>
      </c>
      <c r="I716" s="10">
        <f>VLOOKUP(C716,away!$B$2:$E$405,3,FALSE)</f>
        <v>0.84870000000000001</v>
      </c>
      <c r="J716" s="10">
        <f>VLOOKUP(B716,home!$B$2:$E$405,4,FALSE)</f>
        <v>0.95940000000000003</v>
      </c>
      <c r="K716" s="12">
        <f t="shared" si="952"/>
        <v>2.3982955027199999</v>
      </c>
      <c r="L716" s="12">
        <f t="shared" si="953"/>
        <v>1.1613544771139999</v>
      </c>
      <c r="M716" s="13">
        <f t="shared" si="954"/>
        <v>2.844878061861383E-2</v>
      </c>
      <c r="N716" s="13">
        <f t="shared" si="955"/>
        <v>6.8228582615489447E-2</v>
      </c>
      <c r="O716" s="13">
        <f t="shared" si="956"/>
        <v>3.3039118739861158E-2</v>
      </c>
      <c r="P716" s="13">
        <f t="shared" si="957"/>
        <v>7.9237569887641093E-2</v>
      </c>
      <c r="Q716" s="13">
        <f t="shared" si="958"/>
        <v>8.181615142184416E-2</v>
      </c>
      <c r="R716" s="13">
        <f t="shared" si="959"/>
        <v>1.9185064234219409E-2</v>
      </c>
      <c r="S716" s="13">
        <f t="shared" si="960"/>
        <v>5.5174530728311522E-2</v>
      </c>
      <c r="T716" s="13">
        <f t="shared" si="961"/>
        <v>9.5017553753995676E-2</v>
      </c>
      <c r="U716" s="13">
        <f t="shared" si="962"/>
        <v>4.6011453272322735E-2</v>
      </c>
      <c r="V716" s="13">
        <f t="shared" si="963"/>
        <v>1.7075114720936931E-2</v>
      </c>
      <c r="W716" s="13">
        <f t="shared" si="964"/>
        <v>6.5406436001622451E-2</v>
      </c>
      <c r="X716" s="13">
        <f t="shared" si="965"/>
        <v>7.5960057282554547E-2</v>
      </c>
      <c r="Y716" s="13">
        <f t="shared" si="966"/>
        <v>4.4108276303465317E-2</v>
      </c>
      <c r="Z716" s="13">
        <f t="shared" si="967"/>
        <v>7.4268867473767947E-3</v>
      </c>
      <c r="AA716" s="13">
        <f t="shared" si="968"/>
        <v>1.7811869085444538E-2</v>
      </c>
      <c r="AB716" s="13">
        <f t="shared" si="969"/>
        <v>2.1359062761329515E-2</v>
      </c>
      <c r="AC716" s="13">
        <f t="shared" si="970"/>
        <v>2.972426600145908E-3</v>
      </c>
      <c r="AD716" s="13">
        <f t="shared" si="971"/>
        <v>3.9215990327908672E-2</v>
      </c>
      <c r="AE716" s="13">
        <f t="shared" si="972"/>
        <v>4.5543665941776057E-2</v>
      </c>
      <c r="AF716" s="13">
        <f t="shared" si="973"/>
        <v>2.6446170172833017E-2</v>
      </c>
      <c r="AG716" s="13">
        <f t="shared" si="974"/>
        <v>1.0237792710912783E-2</v>
      </c>
      <c r="AH716" s="13">
        <f t="shared" si="975"/>
        <v>2.1563120437711682E-3</v>
      </c>
      <c r="AI716" s="13">
        <f t="shared" si="976"/>
        <v>5.1714734770373638E-3</v>
      </c>
      <c r="AJ716" s="13">
        <f t="shared" si="977"/>
        <v>6.2013607912072364E-3</v>
      </c>
      <c r="AK716" s="13">
        <f t="shared" si="978"/>
        <v>4.9575652320988173E-3</v>
      </c>
      <c r="AL716" s="13">
        <f t="shared" si="979"/>
        <v>3.3116057046162558E-4</v>
      </c>
      <c r="AM716" s="13">
        <f t="shared" si="980"/>
        <v>1.8810306647626882E-2</v>
      </c>
      <c r="AN716" s="13">
        <f t="shared" si="981"/>
        <v>2.1845433841108715E-2</v>
      </c>
      <c r="AO716" s="13">
        <f t="shared" si="982"/>
        <v>1.2685146197934647E-2</v>
      </c>
      <c r="AP716" s="13">
        <f t="shared" si="983"/>
        <v>4.910650443272345E-3</v>
      </c>
      <c r="AQ716" s="13">
        <f t="shared" si="984"/>
        <v>1.4257514694590463E-3</v>
      </c>
      <c r="AR716" s="13">
        <f t="shared" si="985"/>
        <v>5.0084852921769704E-4</v>
      </c>
      <c r="AS716" s="13">
        <f t="shared" si="986"/>
        <v>1.2011827751667295E-3</v>
      </c>
      <c r="AT716" s="13">
        <f t="shared" si="987"/>
        <v>1.440395623813548E-3</v>
      </c>
      <c r="AU716" s="13">
        <f t="shared" si="988"/>
        <v>1.1514981155765335E-3</v>
      </c>
      <c r="AV716" s="13">
        <f t="shared" si="989"/>
        <v>6.9040818799443913E-4</v>
      </c>
      <c r="AW716" s="13">
        <f t="shared" si="990"/>
        <v>2.5621444609684929E-5</v>
      </c>
      <c r="AX716" s="13">
        <f t="shared" si="991"/>
        <v>7.5187789729646059E-3</v>
      </c>
      <c r="AY716" s="13">
        <f t="shared" si="992"/>
        <v>8.7319676226830477E-3</v>
      </c>
      <c r="AZ716" s="13">
        <f t="shared" si="993"/>
        <v>5.0704548463087248E-3</v>
      </c>
      <c r="BA716" s="13">
        <f t="shared" si="994"/>
        <v>1.9628651455883385E-3</v>
      </c>
      <c r="BB716" s="13">
        <f t="shared" si="995"/>
        <v>5.6989555620001004E-4</v>
      </c>
      <c r="BC716" s="13">
        <f t="shared" si="996"/>
        <v>1.3237015113605095E-4</v>
      </c>
      <c r="BD716" s="13">
        <f t="shared" si="997"/>
        <v>9.6943780293822391E-5</v>
      </c>
      <c r="BE716" s="13">
        <f t="shared" si="998"/>
        <v>2.3249983229535001E-4</v>
      </c>
      <c r="BF716" s="13">
        <f t="shared" si="999"/>
        <v>2.788016510885461E-4</v>
      </c>
      <c r="BG716" s="13">
        <f t="shared" si="1000"/>
        <v>2.2288291531885685E-4</v>
      </c>
      <c r="BH716" s="13">
        <f t="shared" si="1001"/>
        <v>1.336347733605843E-4</v>
      </c>
      <c r="BI716" s="13">
        <f t="shared" si="1002"/>
        <v>6.4099135191539167E-5</v>
      </c>
      <c r="BJ716" s="14">
        <f t="shared" si="1003"/>
        <v>0.63564429742668438</v>
      </c>
      <c r="BK716" s="14">
        <f t="shared" si="1004"/>
        <v>0.19197155074879393</v>
      </c>
      <c r="BL716" s="14">
        <f t="shared" si="1005"/>
        <v>0.16190647495660954</v>
      </c>
      <c r="BM716" s="14">
        <f t="shared" si="1006"/>
        <v>0.67828759618372247</v>
      </c>
      <c r="BN716" s="14">
        <f t="shared" si="1007"/>
        <v>0.30995526751766911</v>
      </c>
    </row>
    <row r="717" spans="1:66" x14ac:dyDescent="0.25">
      <c r="A717" t="s">
        <v>24</v>
      </c>
      <c r="B717" t="s">
        <v>365</v>
      </c>
      <c r="C717" t="s">
        <v>356</v>
      </c>
      <c r="D717" t="s">
        <v>500</v>
      </c>
      <c r="E717" s="10">
        <f>VLOOKUP(A717,home!$A$2:$E$405,3,FALSE)</f>
        <v>1.6263000000000001</v>
      </c>
      <c r="F717" s="10">
        <f>VLOOKUP(B717,home!$B$2:$E$405,3,FALSE)</f>
        <v>1.1538999999999999</v>
      </c>
      <c r="G717" s="10">
        <f>VLOOKUP(C717,away!$B$2:$E$405,4,FALSE)</f>
        <v>1.1153999999999999</v>
      </c>
      <c r="H717" s="10">
        <f>VLOOKUP(A717,away!$A$2:$E$405,3,FALSE)</f>
        <v>1.4262999999999999</v>
      </c>
      <c r="I717" s="10">
        <f>VLOOKUP(C717,away!$B$2:$E$405,3,FALSE)</f>
        <v>1.0623</v>
      </c>
      <c r="J717" s="10">
        <f>VLOOKUP(B717,home!$B$2:$E$405,4,FALSE)</f>
        <v>1.3855999999999999</v>
      </c>
      <c r="K717" s="12">
        <f t="shared" si="952"/>
        <v>2.0931457755779999</v>
      </c>
      <c r="L717" s="12">
        <f t="shared" si="953"/>
        <v>2.0994036037439998</v>
      </c>
      <c r="M717" s="13">
        <f t="shared" si="954"/>
        <v>1.5107720426175168E-2</v>
      </c>
      <c r="N717" s="13">
        <f t="shared" si="955"/>
        <v>3.1622661188662013E-2</v>
      </c>
      <c r="O717" s="13">
        <f t="shared" si="956"/>
        <v>3.1717202707068987E-2</v>
      </c>
      <c r="P717" s="13">
        <f t="shared" si="957"/>
        <v>6.6388728859452545E-2</v>
      </c>
      <c r="Q717" s="13">
        <f t="shared" si="958"/>
        <v>3.309541983979114E-2</v>
      </c>
      <c r="R717" s="13">
        <f t="shared" si="959"/>
        <v>3.3293604831949791E-2</v>
      </c>
      <c r="S717" s="13">
        <f t="shared" si="960"/>
        <v>7.2933956865154775E-2</v>
      </c>
      <c r="T717" s="13">
        <f t="shared" si="961"/>
        <v>6.9480643679078191E-2</v>
      </c>
      <c r="U717" s="13">
        <f t="shared" si="962"/>
        <v>6.9688368307758999E-2</v>
      </c>
      <c r="V717" s="13">
        <f t="shared" si="963"/>
        <v>3.5610877899801635E-2</v>
      </c>
      <c r="W717" s="13">
        <f t="shared" si="964"/>
        <v>2.3091179409546383E-2</v>
      </c>
      <c r="X717" s="13">
        <f t="shared" si="965"/>
        <v>4.8477705267100928E-2</v>
      </c>
      <c r="Y717" s="13">
        <f t="shared" si="966"/>
        <v>5.088713456949559E-2</v>
      </c>
      <c r="Z717" s="13">
        <f t="shared" si="967"/>
        <v>2.3298904655274677E-2</v>
      </c>
      <c r="AA717" s="13">
        <f t="shared" si="968"/>
        <v>4.8768003854782783E-2</v>
      </c>
      <c r="AB717" s="13">
        <f t="shared" si="969"/>
        <v>5.1039270626005113E-2</v>
      </c>
      <c r="AC717" s="13">
        <f t="shared" si="970"/>
        <v>9.7804336567916678E-3</v>
      </c>
      <c r="AD717" s="13">
        <f t="shared" si="971"/>
        <v>1.2083301158551421E-2</v>
      </c>
      <c r="AE717" s="13">
        <f t="shared" si="972"/>
        <v>2.5367725997386903E-2</v>
      </c>
      <c r="AF717" s="13">
        <f t="shared" si="973"/>
        <v>2.6628547688852214E-2</v>
      </c>
      <c r="AG717" s="13">
        <f t="shared" si="974"/>
        <v>1.8634689660148428E-2</v>
      </c>
      <c r="AH717" s="13">
        <f t="shared" si="975"/>
        <v>1.2228451099142881E-2</v>
      </c>
      <c r="AI717" s="13">
        <f t="shared" si="976"/>
        <v>2.5595930760033071E-2</v>
      </c>
      <c r="AJ717" s="13">
        <f t="shared" si="977"/>
        <v>2.6788007171175108E-2</v>
      </c>
      <c r="AK717" s="13">
        <f t="shared" si="978"/>
        <v>1.8690401348832784E-2</v>
      </c>
      <c r="AL717" s="13">
        <f t="shared" si="979"/>
        <v>1.7191489909851141E-3</v>
      </c>
      <c r="AM717" s="13">
        <f t="shared" si="980"/>
        <v>5.0584221550117317E-3</v>
      </c>
      <c r="AN717" s="13">
        <f t="shared" si="981"/>
        <v>1.0619669701490121E-2</v>
      </c>
      <c r="AO717" s="13">
        <f t="shared" si="982"/>
        <v>1.1147486420939665E-2</v>
      </c>
      <c r="AP717" s="13">
        <f t="shared" si="983"/>
        <v>7.8010243882693439E-3</v>
      </c>
      <c r="AQ717" s="13">
        <f t="shared" si="984"/>
        <v>4.0943746784068745E-3</v>
      </c>
      <c r="AR717" s="13">
        <f t="shared" si="985"/>
        <v>5.1344908611495668E-3</v>
      </c>
      <c r="AS717" s="13">
        <f t="shared" si="986"/>
        <v>1.0747237855759062E-2</v>
      </c>
      <c r="AT717" s="13">
        <f t="shared" si="987"/>
        <v>1.1247767758457023E-2</v>
      </c>
      <c r="AU717" s="13">
        <f t="shared" si="988"/>
        <v>7.8477391894322488E-3</v>
      </c>
      <c r="AV717" s="13">
        <f t="shared" si="989"/>
        <v>4.1066155330495057E-3</v>
      </c>
      <c r="AW717" s="13">
        <f t="shared" si="990"/>
        <v>2.0984877086377779E-4</v>
      </c>
      <c r="AX717" s="13">
        <f t="shared" si="991"/>
        <v>1.764669160808828E-3</v>
      </c>
      <c r="AY717" s="13">
        <f t="shared" si="992"/>
        <v>3.7047527956179539E-3</v>
      </c>
      <c r="AZ717" s="13">
        <f t="shared" si="993"/>
        <v>3.8888856850504958E-3</v>
      </c>
      <c r="BA717" s="13">
        <f t="shared" si="994"/>
        <v>2.7214468739144874E-3</v>
      </c>
      <c r="BB717" s="13">
        <f t="shared" si="995"/>
        <v>1.4283538436234799E-3</v>
      </c>
      <c r="BC717" s="13">
        <f t="shared" si="996"/>
        <v>5.9973824134494527E-4</v>
      </c>
      <c r="BD717" s="13">
        <f t="shared" si="997"/>
        <v>1.7965614362146719E-3</v>
      </c>
      <c r="BE717" s="13">
        <f t="shared" si="998"/>
        <v>3.7604649807790849E-3</v>
      </c>
      <c r="BF717" s="13">
        <f t="shared" si="999"/>
        <v>3.9356006943633741E-3</v>
      </c>
      <c r="BG717" s="13">
        <f t="shared" si="1000"/>
        <v>2.7459286559228463E-3</v>
      </c>
      <c r="BH717" s="13">
        <f t="shared" si="1001"/>
        <v>1.4369072415458697E-3</v>
      </c>
      <c r="BI717" s="13">
        <f t="shared" si="1002"/>
        <v>6.0153126450783478E-4</v>
      </c>
      <c r="BJ717" s="14">
        <f t="shared" si="1003"/>
        <v>0.3921978324030912</v>
      </c>
      <c r="BK717" s="14">
        <f t="shared" si="1004"/>
        <v>0.20524561949397885</v>
      </c>
      <c r="BL717" s="14">
        <f t="shared" si="1005"/>
        <v>0.37117008617793062</v>
      </c>
      <c r="BM717" s="14">
        <f t="shared" si="1006"/>
        <v>0.7771922008524218</v>
      </c>
      <c r="BN717" s="14">
        <f t="shared" si="1007"/>
        <v>0.21122533785309963</v>
      </c>
    </row>
    <row r="718" spans="1:66" x14ac:dyDescent="0.25">
      <c r="A718" t="s">
        <v>340</v>
      </c>
      <c r="B718" t="s">
        <v>377</v>
      </c>
      <c r="C718" t="s">
        <v>354</v>
      </c>
      <c r="D718" t="s">
        <v>500</v>
      </c>
      <c r="E718" s="10">
        <f>VLOOKUP(A718,home!$A$2:$E$405,3,FALSE)</f>
        <v>1.3684000000000001</v>
      </c>
      <c r="F718" s="10">
        <f>VLOOKUP(B718,home!$B$2:$E$405,3,FALSE)</f>
        <v>0.46150000000000002</v>
      </c>
      <c r="G718" s="10">
        <f>VLOOKUP(C718,away!$B$2:$E$405,4,FALSE)</f>
        <v>0.69230000000000003</v>
      </c>
      <c r="H718" s="10">
        <f>VLOOKUP(A718,away!$A$2:$E$405,3,FALSE)</f>
        <v>1.1395</v>
      </c>
      <c r="I718" s="10">
        <f>VLOOKUP(C718,away!$B$2:$E$405,3,FALSE)</f>
        <v>1.8936999999999999</v>
      </c>
      <c r="J718" s="10">
        <f>VLOOKUP(B718,home!$B$2:$E$405,4,FALSE)</f>
        <v>0.97</v>
      </c>
      <c r="K718" s="12">
        <f t="shared" si="952"/>
        <v>0.43719894218000011</v>
      </c>
      <c r="L718" s="12">
        <f t="shared" si="953"/>
        <v>2.0931350155000001</v>
      </c>
      <c r="M718" s="13">
        <f t="shared" si="954"/>
        <v>7.9632421985892737E-2</v>
      </c>
      <c r="N718" s="13">
        <f t="shared" si="955"/>
        <v>3.4815210655463683E-2</v>
      </c>
      <c r="O718" s="13">
        <f t="shared" si="956"/>
        <v>0.16668141082774413</v>
      </c>
      <c r="P718" s="13">
        <f t="shared" si="957"/>
        <v>7.2872936494959739E-2</v>
      </c>
      <c r="Q718" s="13">
        <f t="shared" si="958"/>
        <v>7.6105866351712948E-3</v>
      </c>
      <c r="R718" s="13">
        <f t="shared" si="959"/>
        <v>0.1744433487182461</v>
      </c>
      <c r="S718" s="13">
        <f t="shared" si="960"/>
        <v>1.6671805091961197E-2</v>
      </c>
      <c r="T718" s="13">
        <f t="shared" si="961"/>
        <v>1.5929985374573359E-2</v>
      </c>
      <c r="U718" s="13">
        <f t="shared" si="962"/>
        <v>7.6266447529954068E-2</v>
      </c>
      <c r="V718" s="13">
        <f t="shared" si="963"/>
        <v>1.6951825001045484E-3</v>
      </c>
      <c r="W718" s="13">
        <f t="shared" si="964"/>
        <v>1.1091134754220454E-3</v>
      </c>
      <c r="X718" s="13">
        <f t="shared" si="965"/>
        <v>2.3215242515687816E-3</v>
      </c>
      <c r="Y718" s="13">
        <f t="shared" si="966"/>
        <v>2.4296318501455245E-3</v>
      </c>
      <c r="Z718" s="13">
        <f t="shared" si="967"/>
        <v>0.12171116047441263</v>
      </c>
      <c r="AA718" s="13">
        <f t="shared" si="968"/>
        <v>5.3211990610913439E-2</v>
      </c>
      <c r="AB718" s="13">
        <f t="shared" si="969"/>
        <v>1.1632113003191724E-2</v>
      </c>
      <c r="AC718" s="13">
        <f t="shared" si="970"/>
        <v>9.6955583226021266E-5</v>
      </c>
      <c r="AD718" s="13">
        <f t="shared" si="971"/>
        <v>1.2122580955302542E-4</v>
      </c>
      <c r="AE718" s="13">
        <f t="shared" si="972"/>
        <v>2.5374198675777188E-4</v>
      </c>
      <c r="AF718" s="13">
        <f t="shared" si="973"/>
        <v>2.6555811869261492E-4</v>
      </c>
      <c r="AG718" s="13">
        <f t="shared" si="974"/>
        <v>1.8528299896193912E-4</v>
      </c>
      <c r="AH718" s="13">
        <f t="shared" si="975"/>
        <v>6.3689472941533196E-2</v>
      </c>
      <c r="AI718" s="13">
        <f t="shared" si="976"/>
        <v>2.784497019804005E-2</v>
      </c>
      <c r="AJ718" s="13">
        <f t="shared" si="977"/>
        <v>6.0868957578083683E-3</v>
      </c>
      <c r="AK718" s="13">
        <f t="shared" si="978"/>
        <v>8.8706146215791607E-4</v>
      </c>
      <c r="AL718" s="13">
        <f t="shared" si="979"/>
        <v>3.5490258279540014E-6</v>
      </c>
      <c r="AM718" s="13">
        <f t="shared" si="980"/>
        <v>1.0599959140299379E-5</v>
      </c>
      <c r="AN718" s="13">
        <f t="shared" si="981"/>
        <v>2.2187145639429908E-5</v>
      </c>
      <c r="AO718" s="13">
        <f t="shared" si="982"/>
        <v>2.3220345715944446E-5</v>
      </c>
      <c r="AP718" s="13">
        <f t="shared" si="983"/>
        <v>1.6201106230019579E-5</v>
      </c>
      <c r="AQ718" s="13">
        <f t="shared" si="984"/>
        <v>8.4777756849722971E-6</v>
      </c>
      <c r="AR718" s="13">
        <f t="shared" si="985"/>
        <v>2.6662133186532575E-2</v>
      </c>
      <c r="AS718" s="13">
        <f t="shared" si="986"/>
        <v>1.1656656425414316E-2</v>
      </c>
      <c r="AT718" s="13">
        <f t="shared" si="987"/>
        <v>2.5481389292734196E-3</v>
      </c>
      <c r="AU718" s="13">
        <f t="shared" si="988"/>
        <v>3.7134788146867237E-4</v>
      </c>
      <c r="AV718" s="13">
        <f t="shared" si="989"/>
        <v>4.0588225239721898E-5</v>
      </c>
      <c r="AW718" s="13">
        <f t="shared" si="990"/>
        <v>9.0215883084963338E-8</v>
      </c>
      <c r="AX718" s="13">
        <f t="shared" si="991"/>
        <v>7.7238182054835115E-7</v>
      </c>
      <c r="AY718" s="13">
        <f t="shared" si="992"/>
        <v>1.616699433925391E-6</v>
      </c>
      <c r="AZ718" s="13">
        <f t="shared" si="993"/>
        <v>1.6919850973441329E-6</v>
      </c>
      <c r="BA718" s="13">
        <f t="shared" si="994"/>
        <v>1.1805177509850601E-6</v>
      </c>
      <c r="BB718" s="13">
        <f t="shared" si="995"/>
        <v>6.1774576025153502E-7</v>
      </c>
      <c r="BC718" s="13">
        <f t="shared" si="996"/>
        <v>2.5860505629183109E-7</v>
      </c>
      <c r="BD718" s="13">
        <f t="shared" si="997"/>
        <v>9.3012407601093163E-3</v>
      </c>
      <c r="BE718" s="13">
        <f t="shared" si="998"/>
        <v>4.0664926212812926E-3</v>
      </c>
      <c r="BF718" s="13">
        <f t="shared" si="999"/>
        <v>8.8893313620347835E-4</v>
      </c>
      <c r="BG718" s="13">
        <f t="shared" si="1000"/>
        <v>1.2954687560563687E-4</v>
      </c>
      <c r="BH718" s="13">
        <f t="shared" si="1001"/>
        <v>1.4159439244377125E-5</v>
      </c>
      <c r="BI718" s="13">
        <f t="shared" si="1002"/>
        <v>1.2380983719007325E-6</v>
      </c>
      <c r="BJ718" s="14">
        <f t="shared" si="1003"/>
        <v>6.5128685423640018E-2</v>
      </c>
      <c r="BK718" s="14">
        <f t="shared" si="1004"/>
        <v>0.17097446738140615</v>
      </c>
      <c r="BL718" s="14">
        <f t="shared" si="1005"/>
        <v>0.63642418662833367</v>
      </c>
      <c r="BM718" s="14">
        <f t="shared" si="1006"/>
        <v>0.45818105810676402</v>
      </c>
      <c r="BN718" s="14">
        <f t="shared" si="1007"/>
        <v>0.53605591531747765</v>
      </c>
    </row>
    <row r="719" spans="1:66" x14ac:dyDescent="0.25">
      <c r="A719" t="s">
        <v>340</v>
      </c>
      <c r="B719" t="s">
        <v>378</v>
      </c>
      <c r="C719" t="s">
        <v>352</v>
      </c>
      <c r="D719" t="s">
        <v>500</v>
      </c>
      <c r="E719" s="10">
        <f>VLOOKUP(A719,home!$A$2:$E$405,3,FALSE)</f>
        <v>1.3684000000000001</v>
      </c>
      <c r="F719" s="10">
        <f>VLOOKUP(B719,home!$B$2:$E$405,3,FALSE)</f>
        <v>0.69230000000000003</v>
      </c>
      <c r="G719" s="10">
        <f>VLOOKUP(C719,away!$B$2:$E$405,4,FALSE)</f>
        <v>0.88460000000000005</v>
      </c>
      <c r="H719" s="10">
        <f>VLOOKUP(A719,away!$A$2:$E$405,3,FALSE)</f>
        <v>1.1395</v>
      </c>
      <c r="I719" s="10">
        <f>VLOOKUP(C719,away!$B$2:$E$405,3,FALSE)</f>
        <v>0.78520000000000001</v>
      </c>
      <c r="J719" s="10">
        <f>VLOOKUP(B719,home!$B$2:$E$405,4,FALSE)</f>
        <v>1.0623</v>
      </c>
      <c r="K719" s="12">
        <f t="shared" si="952"/>
        <v>0.83801990087200018</v>
      </c>
      <c r="L719" s="12">
        <f t="shared" si="953"/>
        <v>0.95047741541999997</v>
      </c>
      <c r="M719" s="13">
        <f t="shared" si="954"/>
        <v>0.16721124659124045</v>
      </c>
      <c r="N719" s="13">
        <f t="shared" si="955"/>
        <v>0.14012635229307488</v>
      </c>
      <c r="O719" s="13">
        <f t="shared" si="956"/>
        <v>0.15893051348919851</v>
      </c>
      <c r="P719" s="13">
        <f t="shared" si="957"/>
        <v>0.13318693315975422</v>
      </c>
      <c r="Q719" s="13">
        <f t="shared" si="958"/>
        <v>5.8714335929098797E-2</v>
      </c>
      <c r="R719" s="13">
        <f t="shared" si="959"/>
        <v>7.5529931846293405E-2</v>
      </c>
      <c r="S719" s="13">
        <f t="shared" si="960"/>
        <v>2.6521480352132754E-2</v>
      </c>
      <c r="T719" s="13">
        <f t="shared" si="961"/>
        <v>5.5806650261991469E-2</v>
      </c>
      <c r="U719" s="13">
        <f t="shared" si="962"/>
        <v>6.3295585998699722E-2</v>
      </c>
      <c r="V719" s="13">
        <f t="shared" si="963"/>
        <v>2.3472069698704939E-3</v>
      </c>
      <c r="W719" s="13">
        <f t="shared" si="964"/>
        <v>1.6401260658356231E-2</v>
      </c>
      <c r="X719" s="13">
        <f t="shared" si="965"/>
        <v>1.558902784018416E-2</v>
      </c>
      <c r="Y719" s="13">
        <f t="shared" si="966"/>
        <v>7.4085094452243311E-3</v>
      </c>
      <c r="Z719" s="13">
        <f t="shared" si="967"/>
        <v>2.3929831469371238E-2</v>
      </c>
      <c r="AA719" s="13">
        <f t="shared" si="968"/>
        <v>2.0053674995846153E-2</v>
      </c>
      <c r="AB719" s="13">
        <f t="shared" si="969"/>
        <v>8.4026893660691521E-3</v>
      </c>
      <c r="AC719" s="13">
        <f t="shared" si="970"/>
        <v>1.1684968272964966E-4</v>
      </c>
      <c r="AD719" s="13">
        <f t="shared" si="971"/>
        <v>3.4361457077728809E-3</v>
      </c>
      <c r="AE719" s="13">
        <f t="shared" si="972"/>
        <v>3.2659788913304948E-3</v>
      </c>
      <c r="AF719" s="13">
        <f t="shared" si="973"/>
        <v>1.5521195877240424E-3</v>
      </c>
      <c r="AG719" s="13">
        <f t="shared" si="974"/>
        <v>4.9175153805423475E-4</v>
      </c>
      <c r="AH719" s="13">
        <f t="shared" si="975"/>
        <v>5.6861910916110375E-3</v>
      </c>
      <c r="AI719" s="13">
        <f t="shared" si="976"/>
        <v>4.7651412949311312E-3</v>
      </c>
      <c r="AJ719" s="13">
        <f t="shared" si="977"/>
        <v>1.9966416178096307E-3</v>
      </c>
      <c r="AK719" s="13">
        <f t="shared" si="978"/>
        <v>5.5774180354457902E-4</v>
      </c>
      <c r="AL719" s="13">
        <f t="shared" si="979"/>
        <v>3.7229196482212273E-6</v>
      </c>
      <c r="AM719" s="13">
        <f t="shared" si="980"/>
        <v>5.7591169708191587E-4</v>
      </c>
      <c r="AN719" s="13">
        <f t="shared" si="981"/>
        <v>5.4739106135256543E-4</v>
      </c>
      <c r="AO719" s="13">
        <f t="shared" si="982"/>
        <v>2.6014142060919843E-4</v>
      </c>
      <c r="AP719" s="13">
        <f t="shared" si="983"/>
        <v>8.2419515034772695E-5</v>
      </c>
      <c r="AQ719" s="13">
        <f t="shared" si="984"/>
        <v>1.958447190760514E-5</v>
      </c>
      <c r="AR719" s="13">
        <f t="shared" si="985"/>
        <v>1.0809192424677378E-3</v>
      </c>
      <c r="AS719" s="13">
        <f t="shared" si="986"/>
        <v>9.0583183642345096E-4</v>
      </c>
      <c r="AT719" s="13">
        <f t="shared" si="987"/>
        <v>3.7955255288314114E-4</v>
      </c>
      <c r="AU719" s="13">
        <f t="shared" si="988"/>
        <v>1.060241975809482E-4</v>
      </c>
      <c r="AV719" s="13">
        <f t="shared" si="989"/>
        <v>2.2212596886704891E-5</v>
      </c>
      <c r="AW719" s="13">
        <f t="shared" si="990"/>
        <v>8.2371561000270005E-8</v>
      </c>
      <c r="AX719" s="13">
        <f t="shared" si="991"/>
        <v>8.043757721660206E-5</v>
      </c>
      <c r="AY719" s="13">
        <f t="shared" si="992"/>
        <v>7.6454100495482606E-5</v>
      </c>
      <c r="AZ719" s="13">
        <f t="shared" si="993"/>
        <v>3.6333947918603616E-5</v>
      </c>
      <c r="BA719" s="13">
        <f t="shared" si="994"/>
        <v>1.151153230322642E-5</v>
      </c>
      <c r="BB719" s="13">
        <f t="shared" si="995"/>
        <v>2.7353628677736212E-6</v>
      </c>
      <c r="BC719" s="13">
        <f t="shared" si="996"/>
        <v>5.1998012575946224E-7</v>
      </c>
      <c r="BD719" s="13">
        <f t="shared" si="997"/>
        <v>1.7123155464307988E-4</v>
      </c>
      <c r="BE719" s="13">
        <f t="shared" si="998"/>
        <v>1.4349545044815227E-4</v>
      </c>
      <c r="BF719" s="13">
        <f t="shared" si="999"/>
        <v>6.0126021580071788E-5</v>
      </c>
      <c r="BG719" s="13">
        <f t="shared" si="1000"/>
        <v>1.679560088145317E-5</v>
      </c>
      <c r="BH719" s="13">
        <f t="shared" si="1001"/>
        <v>3.5187619464402656E-6</v>
      </c>
      <c r="BI719" s="13">
        <f t="shared" si="1002"/>
        <v>5.8975850750960773E-7</v>
      </c>
      <c r="BJ719" s="14">
        <f t="shared" si="1003"/>
        <v>0.30448557281972505</v>
      </c>
      <c r="BK719" s="14">
        <f t="shared" si="1004"/>
        <v>0.32946389377587132</v>
      </c>
      <c r="BL719" s="14">
        <f t="shared" si="1005"/>
        <v>0.34210840907825207</v>
      </c>
      <c r="BM719" s="14">
        <f t="shared" si="1006"/>
        <v>0.26621202210562483</v>
      </c>
      <c r="BN719" s="14">
        <f t="shared" si="1007"/>
        <v>0.73369931330866034</v>
      </c>
    </row>
    <row r="720" spans="1:66" x14ac:dyDescent="0.25">
      <c r="A720" t="s">
        <v>340</v>
      </c>
      <c r="B720" t="s">
        <v>390</v>
      </c>
      <c r="C720" t="s">
        <v>428</v>
      </c>
      <c r="D720" t="s">
        <v>500</v>
      </c>
      <c r="E720" s="10">
        <f>VLOOKUP(A720,home!$A$2:$E$405,3,FALSE)</f>
        <v>1.3684000000000001</v>
      </c>
      <c r="F720" s="10">
        <f>VLOOKUP(B720,home!$B$2:$E$405,3,FALSE)</f>
        <v>0.65390000000000004</v>
      </c>
      <c r="G720" s="10">
        <f>VLOOKUP(C720,away!$B$2:$E$405,4,FALSE)</f>
        <v>1.1538999999999999</v>
      </c>
      <c r="H720" s="10">
        <f>VLOOKUP(A720,away!$A$2:$E$405,3,FALSE)</f>
        <v>1.1395</v>
      </c>
      <c r="I720" s="10">
        <f>VLOOKUP(C720,away!$B$2:$E$405,3,FALSE)</f>
        <v>0.73899999999999999</v>
      </c>
      <c r="J720" s="10">
        <f>VLOOKUP(B720,home!$B$2:$E$405,4,FALSE)</f>
        <v>0.97</v>
      </c>
      <c r="K720" s="12">
        <f t="shared" si="952"/>
        <v>1.0325059813640001</v>
      </c>
      <c r="L720" s="12">
        <f t="shared" si="953"/>
        <v>0.81682778499999997</v>
      </c>
      <c r="M720" s="13">
        <f t="shared" si="954"/>
        <v>0.15734195790662095</v>
      </c>
      <c r="N720" s="13">
        <f t="shared" si="955"/>
        <v>0.16245651265810887</v>
      </c>
      <c r="O720" s="13">
        <f t="shared" si="956"/>
        <v>0.12852128296442841</v>
      </c>
      <c r="P720" s="13">
        <f t="shared" si="957"/>
        <v>0.13269899339334751</v>
      </c>
      <c r="Q720" s="13">
        <f t="shared" si="958"/>
        <v>8.3868660515516877E-2</v>
      </c>
      <c r="R720" s="13">
        <f t="shared" si="959"/>
        <v>5.2489877444596142E-2</v>
      </c>
      <c r="S720" s="13">
        <f t="shared" si="960"/>
        <v>2.79789051215097E-2</v>
      </c>
      <c r="T720" s="13">
        <f t="shared" si="961"/>
        <v>6.8506252199806605E-2</v>
      </c>
      <c r="U720" s="13">
        <f t="shared" si="962"/>
        <v>5.4196112422608834E-2</v>
      </c>
      <c r="V720" s="13">
        <f t="shared" si="963"/>
        <v>2.6218707861734463E-3</v>
      </c>
      <c r="W720" s="13">
        <f t="shared" si="964"/>
        <v>2.8864964543752647E-2</v>
      </c>
      <c r="X720" s="13">
        <f t="shared" si="965"/>
        <v>2.3577705052377006E-2</v>
      </c>
      <c r="Y720" s="13">
        <f t="shared" si="966"/>
        <v>9.6294622966582085E-3</v>
      </c>
      <c r="Z720" s="13">
        <f t="shared" si="967"/>
        <v>1.4291730109330311E-2</v>
      </c>
      <c r="AA720" s="13">
        <f t="shared" si="968"/>
        <v>1.4756296821923521E-2</v>
      </c>
      <c r="AB720" s="13">
        <f t="shared" si="969"/>
        <v>7.6179823657093089E-3</v>
      </c>
      <c r="AC720" s="13">
        <f t="shared" si="970"/>
        <v>1.3820201663052411E-4</v>
      </c>
      <c r="AD720" s="13">
        <f t="shared" si="971"/>
        <v>7.4508121358210968E-3</v>
      </c>
      <c r="AE720" s="13">
        <f t="shared" si="972"/>
        <v>6.0860303733538653E-3</v>
      </c>
      <c r="AF720" s="13">
        <f t="shared" si="973"/>
        <v>2.4856193546546799E-3</v>
      </c>
      <c r="AG720" s="13">
        <f t="shared" si="974"/>
        <v>6.7677431727190395E-4</v>
      </c>
      <c r="AH720" s="13">
        <f t="shared" si="975"/>
        <v>2.9184705622555206E-3</v>
      </c>
      <c r="AI720" s="13">
        <f t="shared" si="976"/>
        <v>3.0133383119635817E-3</v>
      </c>
      <c r="AJ720" s="13">
        <f t="shared" si="977"/>
        <v>1.5556449154878484E-3</v>
      </c>
      <c r="AK720" s="13">
        <f t="shared" si="978"/>
        <v>5.3540422670656602E-4</v>
      </c>
      <c r="AL720" s="13">
        <f t="shared" si="979"/>
        <v>4.6622703151273076E-6</v>
      </c>
      <c r="AM720" s="13">
        <f t="shared" si="980"/>
        <v>1.5386016192509529E-3</v>
      </c>
      <c r="AN720" s="13">
        <f t="shared" si="981"/>
        <v>1.2567725526501691E-3</v>
      </c>
      <c r="AO720" s="13">
        <f t="shared" si="982"/>
        <v>5.1328337021501675E-4</v>
      </c>
      <c r="AP720" s="13">
        <f t="shared" si="983"/>
        <v>1.3975470612335571E-4</v>
      </c>
      <c r="AQ720" s="13">
        <f t="shared" si="984"/>
        <v>2.8538881761516637E-5</v>
      </c>
      <c r="AR720" s="13">
        <f t="shared" si="985"/>
        <v>4.7677756899097641E-4</v>
      </c>
      <c r="AS720" s="13">
        <f t="shared" si="986"/>
        <v>4.9227569176337035E-4</v>
      </c>
      <c r="AT720" s="13">
        <f t="shared" si="987"/>
        <v>2.5413879811289034E-4</v>
      </c>
      <c r="AU720" s="13">
        <f t="shared" si="988"/>
        <v>8.746660971607245E-5</v>
      </c>
      <c r="AV720" s="13">
        <f t="shared" si="989"/>
        <v>2.2577449425368839E-5</v>
      </c>
      <c r="AW720" s="13">
        <f t="shared" si="990"/>
        <v>1.0922398753086339E-7</v>
      </c>
      <c r="AX720" s="13">
        <f t="shared" si="991"/>
        <v>2.6476922913549068E-4</v>
      </c>
      <c r="AY720" s="13">
        <f t="shared" si="992"/>
        <v>2.1627086297090029E-4</v>
      </c>
      <c r="AZ720" s="13">
        <f t="shared" si="993"/>
        <v>8.8328024980279495E-5</v>
      </c>
      <c r="BA720" s="13">
        <f t="shared" si="994"/>
        <v>2.4049594999355456E-5</v>
      </c>
      <c r="BB720" s="13">
        <f t="shared" si="995"/>
        <v>4.9110943533676475E-6</v>
      </c>
      <c r="BC720" s="13">
        <f t="shared" si="996"/>
        <v>8.0230366451746077E-7</v>
      </c>
      <c r="BD720" s="13">
        <f t="shared" si="997"/>
        <v>6.4907527602763975E-5</v>
      </c>
      <c r="BE720" s="13">
        <f t="shared" si="998"/>
        <v>6.7017410485402748E-5</v>
      </c>
      <c r="BF720" s="13">
        <f t="shared" si="999"/>
        <v>3.4597938590852386E-5</v>
      </c>
      <c r="BG720" s="13">
        <f t="shared" si="1000"/>
        <v>1.1907526179306487E-5</v>
      </c>
      <c r="BH720" s="13">
        <f t="shared" si="1001"/>
        <v>3.073648000845591E-6</v>
      </c>
      <c r="BI720" s="13">
        <f t="shared" si="1002"/>
        <v>6.3471198909611496E-7</v>
      </c>
      <c r="BJ720" s="14">
        <f t="shared" si="1003"/>
        <v>0.39767887568742666</v>
      </c>
      <c r="BK720" s="14">
        <f t="shared" si="1004"/>
        <v>0.32100086235756808</v>
      </c>
      <c r="BL720" s="14">
        <f t="shared" si="1005"/>
        <v>0.2671197849165366</v>
      </c>
      <c r="BM720" s="14">
        <f t="shared" si="1006"/>
        <v>0.28249780654925966</v>
      </c>
      <c r="BN720" s="14">
        <f t="shared" si="1007"/>
        <v>0.71737728488261865</v>
      </c>
    </row>
    <row r="721" spans="1:66" x14ac:dyDescent="0.25">
      <c r="A721" t="s">
        <v>340</v>
      </c>
      <c r="B721" t="s">
        <v>405</v>
      </c>
      <c r="C721" t="s">
        <v>418</v>
      </c>
      <c r="D721" t="s">
        <v>500</v>
      </c>
      <c r="E721" s="10">
        <f>VLOOKUP(A721,home!$A$2:$E$405,3,FALSE)</f>
        <v>1.3684000000000001</v>
      </c>
      <c r="F721" s="10">
        <f>VLOOKUP(B721,home!$B$2:$E$405,3,FALSE)</f>
        <v>0.80769999999999997</v>
      </c>
      <c r="G721" s="10">
        <f>VLOOKUP(C721,away!$B$2:$E$405,4,FALSE)</f>
        <v>0.65390000000000004</v>
      </c>
      <c r="H721" s="10">
        <f>VLOOKUP(A721,away!$A$2:$E$405,3,FALSE)</f>
        <v>1.1395</v>
      </c>
      <c r="I721" s="10">
        <f>VLOOKUP(C721,away!$B$2:$E$405,3,FALSE)</f>
        <v>1.1547000000000001</v>
      </c>
      <c r="J721" s="10">
        <f>VLOOKUP(B721,home!$B$2:$E$405,4,FALSE)</f>
        <v>1.0623</v>
      </c>
      <c r="K721" s="12">
        <f t="shared" si="952"/>
        <v>0.72272734305200015</v>
      </c>
      <c r="L721" s="12">
        <f t="shared" si="953"/>
        <v>1.3977537844950001</v>
      </c>
      <c r="M721" s="13">
        <f t="shared" si="954"/>
        <v>0.11997389187892453</v>
      </c>
      <c r="N721" s="13">
        <f t="shared" si="955"/>
        <v>8.6708412113263064E-2</v>
      </c>
      <c r="O721" s="13">
        <f t="shared" si="956"/>
        <v>0.16769396141436071</v>
      </c>
      <c r="P721" s="13">
        <f t="shared" si="957"/>
        <v>0.12119701117886555</v>
      </c>
      <c r="Q721" s="13">
        <f t="shared" si="958"/>
        <v>3.1333270153438238E-2</v>
      </c>
      <c r="R721" s="13">
        <f t="shared" si="959"/>
        <v>0.11719743460194063</v>
      </c>
      <c r="S721" s="13">
        <f t="shared" si="960"/>
        <v>3.0608150007990172E-2</v>
      </c>
      <c r="T721" s="13">
        <f t="shared" si="961"/>
        <v>4.3796196937572522E-2</v>
      </c>
      <c r="U721" s="13">
        <f t="shared" si="962"/>
        <v>8.470179052237109E-2</v>
      </c>
      <c r="V721" s="13">
        <f t="shared" si="963"/>
        <v>3.4355773767720658E-3</v>
      </c>
      <c r="W721" s="13">
        <f t="shared" si="964"/>
        <v>7.5484703623749858E-3</v>
      </c>
      <c r="X721" s="13">
        <f t="shared" si="965"/>
        <v>1.0550903016157982E-2</v>
      </c>
      <c r="Y721" s="13">
        <f t="shared" si="966"/>
        <v>7.373782310337266E-3</v>
      </c>
      <c r="Z721" s="13">
        <f t="shared" si="967"/>
        <v>5.4604385915989255E-2</v>
      </c>
      <c r="AA721" s="13">
        <f t="shared" si="968"/>
        <v>3.9464082752048969E-2</v>
      </c>
      <c r="AB721" s="13">
        <f t="shared" si="969"/>
        <v>1.4260885836686308E-2</v>
      </c>
      <c r="AC721" s="13">
        <f t="shared" si="970"/>
        <v>2.1691266700691144E-4</v>
      </c>
      <c r="AD721" s="13">
        <f t="shared" si="971"/>
        <v>1.3638714822765102E-3</v>
      </c>
      <c r="AE721" s="13">
        <f t="shared" si="972"/>
        <v>1.9063565259167976E-3</v>
      </c>
      <c r="AF721" s="13">
        <f t="shared" si="973"/>
        <v>1.3323085243484726E-3</v>
      </c>
      <c r="AG721" s="13">
        <f t="shared" si="974"/>
        <v>6.2074642734100875E-4</v>
      </c>
      <c r="AH721" s="13">
        <f t="shared" si="975"/>
        <v>1.9080871766024871E-2</v>
      </c>
      <c r="AI721" s="13">
        <f t="shared" si="976"/>
        <v>1.379026775457508E-2</v>
      </c>
      <c r="AJ721" s="13">
        <f t="shared" si="977"/>
        <v>4.9833017871198596E-3</v>
      </c>
      <c r="AK721" s="13">
        <f t="shared" si="978"/>
        <v>1.2005228200771402E-3</v>
      </c>
      <c r="AL721" s="13">
        <f t="shared" si="979"/>
        <v>8.7649626152345557E-6</v>
      </c>
      <c r="AM721" s="13">
        <f t="shared" si="980"/>
        <v>1.9714144253001915E-4</v>
      </c>
      <c r="AN721" s="13">
        <f t="shared" si="981"/>
        <v>2.7555519737713783E-4</v>
      </c>
      <c r="AO721" s="13">
        <f t="shared" si="982"/>
        <v>1.925791599855806E-4</v>
      </c>
      <c r="AP721" s="13">
        <f t="shared" si="983"/>
        <v>8.9726083228237779E-5</v>
      </c>
      <c r="AQ721" s="13">
        <f t="shared" si="984"/>
        <v>3.1353743100045686E-5</v>
      </c>
      <c r="AR721" s="13">
        <f t="shared" si="985"/>
        <v>5.3340721444850017E-3</v>
      </c>
      <c r="AS721" s="13">
        <f t="shared" si="986"/>
        <v>3.8550797886313299E-3</v>
      </c>
      <c r="AT721" s="13">
        <f t="shared" si="987"/>
        <v>1.3930857864454937E-3</v>
      </c>
      <c r="AU721" s="13">
        <f t="shared" si="988"/>
        <v>3.3560706302708597E-4</v>
      </c>
      <c r="AV721" s="13">
        <f t="shared" si="989"/>
        <v>6.0638100242762731E-5</v>
      </c>
      <c r="AW721" s="13">
        <f t="shared" si="990"/>
        <v>2.4595334299273183E-7</v>
      </c>
      <c r="AX721" s="13">
        <f t="shared" si="991"/>
        <v>2.3746585160859874E-5</v>
      </c>
      <c r="AY721" s="13">
        <f t="shared" si="992"/>
        <v>3.3191879277424702E-5</v>
      </c>
      <c r="AZ721" s="13">
        <f t="shared" si="993"/>
        <v>2.3197037437260775E-5</v>
      </c>
      <c r="BA721" s="13">
        <f t="shared" si="994"/>
        <v>1.0807915622334481E-5</v>
      </c>
      <c r="BB721" s="13">
        <f t="shared" si="995"/>
        <v>3.7767012409051649E-6</v>
      </c>
      <c r="BC721" s="13">
        <f t="shared" si="996"/>
        <v>1.0557796904764295E-6</v>
      </c>
      <c r="BD721" s="13">
        <f t="shared" si="997"/>
        <v>1.242619921120547E-3</v>
      </c>
      <c r="BE721" s="13">
        <f t="shared" si="998"/>
        <v>8.9807539401493886E-4</v>
      </c>
      <c r="BF721" s="13">
        <f t="shared" si="999"/>
        <v>3.2453182168839742E-4</v>
      </c>
      <c r="BG721" s="13">
        <f t="shared" si="1000"/>
        <v>7.8182673741560336E-5</v>
      </c>
      <c r="BH721" s="13">
        <f t="shared" si="1001"/>
        <v>1.4126189016484817E-5</v>
      </c>
      <c r="BI721" s="13">
        <f t="shared" si="1002"/>
        <v>2.0418766110668845E-6</v>
      </c>
      <c r="BJ721" s="14">
        <f t="shared" si="1003"/>
        <v>0.19341644937767716</v>
      </c>
      <c r="BK721" s="14">
        <f t="shared" si="1004"/>
        <v>0.27547349995145193</v>
      </c>
      <c r="BL721" s="14">
        <f t="shared" si="1005"/>
        <v>0.47591118001422933</v>
      </c>
      <c r="BM721" s="14">
        <f t="shared" si="1006"/>
        <v>0.35526858799262045</v>
      </c>
      <c r="BN721" s="14">
        <f t="shared" si="1007"/>
        <v>0.64410398134079283</v>
      </c>
    </row>
    <row r="722" spans="1:66" x14ac:dyDescent="0.25">
      <c r="A722" t="s">
        <v>340</v>
      </c>
      <c r="B722" t="s">
        <v>413</v>
      </c>
      <c r="C722" t="s">
        <v>431</v>
      </c>
      <c r="D722" t="s">
        <v>500</v>
      </c>
      <c r="E722" s="10">
        <f>VLOOKUP(A722,home!$A$2:$E$405,3,FALSE)</f>
        <v>1.3684000000000001</v>
      </c>
      <c r="F722" s="10">
        <f>VLOOKUP(B722,home!$B$2:$E$405,3,FALSE)</f>
        <v>1.2693000000000001</v>
      </c>
      <c r="G722" s="10">
        <f>VLOOKUP(C722,away!$B$2:$E$405,4,FALSE)</f>
        <v>0.80769999999999997</v>
      </c>
      <c r="H722" s="10">
        <f>VLOOKUP(A722,away!$A$2:$E$405,3,FALSE)</f>
        <v>1.1395</v>
      </c>
      <c r="I722" s="10">
        <f>VLOOKUP(C722,away!$B$2:$E$405,3,FALSE)</f>
        <v>1.4318</v>
      </c>
      <c r="J722" s="10">
        <f>VLOOKUP(B722,home!$B$2:$E$405,4,FALSE)</f>
        <v>0.60040000000000004</v>
      </c>
      <c r="K722" s="12">
        <f t="shared" si="952"/>
        <v>1.4029023039240001</v>
      </c>
      <c r="L722" s="12">
        <f t="shared" si="953"/>
        <v>0.97957427444</v>
      </c>
      <c r="M722" s="13">
        <f t="shared" si="954"/>
        <v>9.2321652345069311E-2</v>
      </c>
      <c r="N722" s="13">
        <f t="shared" si="955"/>
        <v>0.12951825877696832</v>
      </c>
      <c r="O722" s="13">
        <f t="shared" si="956"/>
        <v>9.043591561102321E-2</v>
      </c>
      <c r="P722" s="13">
        <f t="shared" si="957"/>
        <v>0.12687275436818091</v>
      </c>
      <c r="Q722" s="13">
        <f t="shared" si="958"/>
        <v>9.0850731819216851E-2</v>
      </c>
      <c r="R722" s="13">
        <f t="shared" si="959"/>
        <v>4.4294348208992564E-2</v>
      </c>
      <c r="S722" s="13">
        <f t="shared" si="960"/>
        <v>4.3588625723477027E-2</v>
      </c>
      <c r="T722" s="13">
        <f t="shared" si="961"/>
        <v>8.8995039704152373E-2</v>
      </c>
      <c r="U722" s="13">
        <f t="shared" si="962"/>
        <v>6.2140643153207574E-2</v>
      </c>
      <c r="V722" s="13">
        <f t="shared" si="963"/>
        <v>6.6557264907683737E-3</v>
      </c>
      <c r="W722" s="13">
        <f t="shared" si="964"/>
        <v>4.2484900327453605E-2</v>
      </c>
      <c r="X722" s="13">
        <f t="shared" si="965"/>
        <v>4.1617115412921082E-2</v>
      </c>
      <c r="Y722" s="13">
        <f t="shared" si="966"/>
        <v>2.0383527817448958E-2</v>
      </c>
      <c r="Z722" s="13">
        <f t="shared" si="967"/>
        <v>1.4463201336205536E-2</v>
      </c>
      <c r="AA722" s="13">
        <f t="shared" si="968"/>
        <v>2.0290458476679422E-2</v>
      </c>
      <c r="AB722" s="13">
        <f t="shared" si="969"/>
        <v>1.4232765472303911E-2</v>
      </c>
      <c r="AC722" s="13">
        <f t="shared" si="970"/>
        <v>5.7166326286657218E-4</v>
      </c>
      <c r="AD722" s="13">
        <f t="shared" si="971"/>
        <v>1.4900541137841545E-2</v>
      </c>
      <c r="AE722" s="13">
        <f t="shared" si="972"/>
        <v>1.4596186773864504E-2</v>
      </c>
      <c r="AF722" s="13">
        <f t="shared" si="973"/>
        <v>7.1490245342995234E-3</v>
      </c>
      <c r="AG722" s="13">
        <f t="shared" si="974"/>
        <v>2.3343335070467384E-3</v>
      </c>
      <c r="AH722" s="13">
        <f t="shared" si="975"/>
        <v>3.5419449887482933E-3</v>
      </c>
      <c r="AI722" s="13">
        <f t="shared" si="976"/>
        <v>4.9690027850870476E-3</v>
      </c>
      <c r="AJ722" s="13">
        <f t="shared" si="977"/>
        <v>3.4855127277016963E-3</v>
      </c>
      <c r="AK722" s="13">
        <f t="shared" si="978"/>
        <v>1.6299446120163789E-3</v>
      </c>
      <c r="AL722" s="13">
        <f t="shared" si="979"/>
        <v>3.1424261108280291E-5</v>
      </c>
      <c r="AM722" s="13">
        <f t="shared" si="980"/>
        <v>4.1808006983984451E-3</v>
      </c>
      <c r="AN722" s="13">
        <f t="shared" si="981"/>
        <v>4.0954048107119025E-3</v>
      </c>
      <c r="AO722" s="13">
        <f t="shared" si="982"/>
        <v>2.0058765979955985E-3</v>
      </c>
      <c r="AP722" s="13">
        <f t="shared" si="983"/>
        <v>6.5496837103257144E-4</v>
      </c>
      <c r="AQ722" s="13">
        <f t="shared" si="984"/>
        <v>1.6039754170884494E-4</v>
      </c>
      <c r="AR722" s="13">
        <f t="shared" si="985"/>
        <v>6.9391963849190082E-4</v>
      </c>
      <c r="AS722" s="13">
        <f t="shared" si="986"/>
        <v>9.7350145957839692E-4</v>
      </c>
      <c r="AT722" s="13">
        <f t="shared" si="987"/>
        <v>6.8286372025795497E-4</v>
      </c>
      <c r="AU722" s="13">
        <f t="shared" si="988"/>
        <v>3.1933036213866638E-4</v>
      </c>
      <c r="AV722" s="13">
        <f t="shared" si="989"/>
        <v>1.1199732518930512E-4</v>
      </c>
      <c r="AW722" s="13">
        <f t="shared" si="990"/>
        <v>1.1995749099664414E-6</v>
      </c>
      <c r="AX722" s="13">
        <f t="shared" si="991"/>
        <v>9.7754248867170865E-4</v>
      </c>
      <c r="AY722" s="13">
        <f t="shared" si="992"/>
        <v>9.5757547407486097E-4</v>
      </c>
      <c r="AZ722" s="13">
        <f t="shared" si="993"/>
        <v>4.690081501192105E-4</v>
      </c>
      <c r="BA722" s="13">
        <f t="shared" si="994"/>
        <v>1.5314277278649077E-4</v>
      </c>
      <c r="BB722" s="13">
        <f t="shared" si="995"/>
        <v>3.7503680134514107E-5</v>
      </c>
      <c r="BC722" s="13">
        <f t="shared" si="996"/>
        <v>7.3475280513193007E-6</v>
      </c>
      <c r="BD722" s="13">
        <f t="shared" si="997"/>
        <v>1.132909710658951E-4</v>
      </c>
      <c r="BE722" s="13">
        <f t="shared" si="998"/>
        <v>1.5893616432213146E-4</v>
      </c>
      <c r="BF722" s="13">
        <f t="shared" si="999"/>
        <v>1.1148595555218086E-4</v>
      </c>
      <c r="BG722" s="13">
        <f t="shared" si="1000"/>
        <v>5.2134634633107743E-5</v>
      </c>
      <c r="BH722" s="13">
        <f t="shared" si="1001"/>
        <v>1.8284949760255708E-5</v>
      </c>
      <c r="BI722" s="13">
        <f t="shared" si="1002"/>
        <v>5.1303996291594602E-6</v>
      </c>
      <c r="BJ722" s="14">
        <f t="shared" si="1003"/>
        <v>0.46652922792489893</v>
      </c>
      <c r="BK722" s="14">
        <f t="shared" si="1004"/>
        <v>0.27099942192554538</v>
      </c>
      <c r="BL722" s="14">
        <f t="shared" si="1005"/>
        <v>0.24826141161637902</v>
      </c>
      <c r="BM722" s="14">
        <f t="shared" si="1006"/>
        <v>0.42500322577441274</v>
      </c>
      <c r="BN722" s="14">
        <f t="shared" si="1007"/>
        <v>0.57429366112945124</v>
      </c>
    </row>
    <row r="723" spans="1:66" x14ac:dyDescent="0.25">
      <c r="A723" t="s">
        <v>340</v>
      </c>
      <c r="B723" t="s">
        <v>429</v>
      </c>
      <c r="C723" t="s">
        <v>353</v>
      </c>
      <c r="D723" t="s">
        <v>500</v>
      </c>
      <c r="E723" s="10">
        <f>VLOOKUP(A723,home!$A$2:$E$405,3,FALSE)</f>
        <v>1.3684000000000001</v>
      </c>
      <c r="F723" s="10">
        <f>VLOOKUP(B723,home!$B$2:$E$405,3,FALSE)</f>
        <v>0.73080000000000001</v>
      </c>
      <c r="G723" s="10">
        <f>VLOOKUP(C723,away!$B$2:$E$405,4,FALSE)</f>
        <v>0.53849999999999998</v>
      </c>
      <c r="H723" s="10">
        <f>VLOOKUP(A723,away!$A$2:$E$405,3,FALSE)</f>
        <v>1.1395</v>
      </c>
      <c r="I723" s="10">
        <f>VLOOKUP(C723,away!$B$2:$E$405,3,FALSE)</f>
        <v>1.2009000000000001</v>
      </c>
      <c r="J723" s="10">
        <f>VLOOKUP(B723,home!$B$2:$E$405,4,FALSE)</f>
        <v>1.3855999999999999</v>
      </c>
      <c r="K723" s="12">
        <f t="shared" si="952"/>
        <v>0.53851438872000001</v>
      </c>
      <c r="L723" s="12">
        <f t="shared" si="953"/>
        <v>1.89609044208</v>
      </c>
      <c r="M723" s="13">
        <f t="shared" si="954"/>
        <v>8.7632369820156444E-2</v>
      </c>
      <c r="N723" s="13">
        <f t="shared" si="955"/>
        <v>4.7191292065786518E-2</v>
      </c>
      <c r="O723" s="13">
        <f t="shared" si="956"/>
        <v>0.16615889883281845</v>
      </c>
      <c r="P723" s="13">
        <f t="shared" si="957"/>
        <v>8.9478957835343542E-2</v>
      </c>
      <c r="Q723" s="13">
        <f t="shared" si="958"/>
        <v>1.2706594899857006E-2</v>
      </c>
      <c r="R723" s="13">
        <f t="shared" si="959"/>
        <v>0.15752614997172243</v>
      </c>
      <c r="S723" s="13">
        <f t="shared" si="960"/>
        <v>2.2841114281544884E-2</v>
      </c>
      <c r="T723" s="13">
        <f t="shared" si="961"/>
        <v>2.4092853141001343E-2</v>
      </c>
      <c r="U723" s="13">
        <f t="shared" si="962"/>
        <v>8.4830098359437139E-2</v>
      </c>
      <c r="V723" s="13">
        <f t="shared" si="963"/>
        <v>2.5913802119582148E-3</v>
      </c>
      <c r="W723" s="13">
        <f t="shared" si="964"/>
        <v>2.2808947284030556E-3</v>
      </c>
      <c r="X723" s="13">
        <f t="shared" si="965"/>
        <v>4.3247826939156906E-3</v>
      </c>
      <c r="Y723" s="13">
        <f t="shared" si="966"/>
        <v>4.1000895650032693E-3</v>
      </c>
      <c r="Z723" s="13">
        <f t="shared" si="967"/>
        <v>9.9561275779681185E-2</v>
      </c>
      <c r="AA723" s="13">
        <f t="shared" si="968"/>
        <v>5.3615179566678356E-2</v>
      </c>
      <c r="AB723" s="13">
        <f t="shared" si="969"/>
        <v>1.4436272825231414E-2</v>
      </c>
      <c r="AC723" s="13">
        <f t="shared" si="970"/>
        <v>1.6537410861778028E-4</v>
      </c>
      <c r="AD723" s="13">
        <f t="shared" si="971"/>
        <v>3.0707365760016046E-4</v>
      </c>
      <c r="AE723" s="13">
        <f t="shared" si="972"/>
        <v>5.8223942719021074E-4</v>
      </c>
      <c r="AF723" s="13">
        <f t="shared" si="973"/>
        <v>5.519893064487465E-4</v>
      </c>
      <c r="AG723" s="13">
        <f t="shared" si="974"/>
        <v>3.4887388269594545E-4</v>
      </c>
      <c r="AH723" s="13">
        <f t="shared" si="975"/>
        <v>4.7194295851786111E-2</v>
      </c>
      <c r="AI723" s="13">
        <f t="shared" si="976"/>
        <v>2.541480738169543E-2</v>
      </c>
      <c r="AJ723" s="13">
        <f t="shared" si="977"/>
        <v>6.8431197307951292E-3</v>
      </c>
      <c r="AK723" s="13">
        <f t="shared" si="978"/>
        <v>1.2283728129223034E-3</v>
      </c>
      <c r="AL723" s="13">
        <f t="shared" si="979"/>
        <v>6.7543547766361128E-6</v>
      </c>
      <c r="AM723" s="13">
        <f t="shared" si="980"/>
        <v>3.3072716602913013E-5</v>
      </c>
      <c r="AN723" s="13">
        <f t="shared" si="981"/>
        <v>6.2708861844403878E-5</v>
      </c>
      <c r="AO723" s="13">
        <f t="shared" si="982"/>
        <v>5.9450836788444717E-5</v>
      </c>
      <c r="AP723" s="13">
        <f t="shared" si="983"/>
        <v>3.7574721136076028E-5</v>
      </c>
      <c r="AQ723" s="13">
        <f t="shared" si="984"/>
        <v>1.7811267402483775E-5</v>
      </c>
      <c r="AR723" s="13">
        <f t="shared" si="985"/>
        <v>1.7896930657053493E-2</v>
      </c>
      <c r="AS723" s="13">
        <f t="shared" si="986"/>
        <v>9.6377546727473892E-3</v>
      </c>
      <c r="AT723" s="13">
        <f t="shared" si="987"/>
        <v>2.5950347831139422E-3</v>
      </c>
      <c r="AU723" s="13">
        <f t="shared" si="988"/>
        <v>4.6582118997858088E-4</v>
      </c>
      <c r="AV723" s="13">
        <f t="shared" si="989"/>
        <v>6.2712853343534607E-5</v>
      </c>
      <c r="AW723" s="13">
        <f t="shared" si="990"/>
        <v>1.915745122695523E-7</v>
      </c>
      <c r="AX723" s="13">
        <f t="shared" si="991"/>
        <v>2.9683556274545822E-6</v>
      </c>
      <c r="AY723" s="13">
        <f t="shared" si="992"/>
        <v>5.628270733911014E-6</v>
      </c>
      <c r="AZ723" s="13">
        <f t="shared" si="993"/>
        <v>5.3358551720036325E-6</v>
      </c>
      <c r="BA723" s="13">
        <f t="shared" si="994"/>
        <v>3.372421330653074E-6</v>
      </c>
      <c r="BB723" s="13">
        <f t="shared" si="995"/>
        <v>1.5986039629295018E-6</v>
      </c>
      <c r="BC723" s="13">
        <f t="shared" si="996"/>
        <v>6.0621953895636802E-7</v>
      </c>
      <c r="BD723" s="13">
        <f t="shared" si="997"/>
        <v>5.655699860234612E-3</v>
      </c>
      <c r="BE723" s="13">
        <f t="shared" si="998"/>
        <v>3.045675753018031E-3</v>
      </c>
      <c r="BF723" s="13">
        <f t="shared" si="999"/>
        <v>8.2007010818791544E-4</v>
      </c>
      <c r="BG723" s="13">
        <f t="shared" si="1000"/>
        <v>1.4720651767278654E-4</v>
      </c>
      <c r="BH723" s="13">
        <f t="shared" si="1001"/>
        <v>1.9818206970040128E-5</v>
      </c>
      <c r="BI723" s="13">
        <f t="shared" si="1002"/>
        <v>2.1344779223995215E-6</v>
      </c>
      <c r="BJ723" s="14">
        <f t="shared" si="1003"/>
        <v>9.6716811498042163E-2</v>
      </c>
      <c r="BK723" s="14">
        <f t="shared" si="1004"/>
        <v>0.20272157888313139</v>
      </c>
      <c r="BL723" s="14">
        <f t="shared" si="1005"/>
        <v>0.59759605441332964</v>
      </c>
      <c r="BM723" s="14">
        <f t="shared" si="1006"/>
        <v>0.43589602045227821</v>
      </c>
      <c r="BN723" s="14">
        <f t="shared" si="1007"/>
        <v>0.5606942634256844</v>
      </c>
    </row>
    <row r="724" spans="1:66" x14ac:dyDescent="0.25">
      <c r="A724" t="s">
        <v>340</v>
      </c>
      <c r="B724" t="s">
        <v>63</v>
      </c>
      <c r="C724" t="s">
        <v>257</v>
      </c>
      <c r="D724" t="s">
        <v>501</v>
      </c>
      <c r="E724" s="10">
        <f>VLOOKUP(A724,home!$A$2:$E$405,3,FALSE)</f>
        <v>1.3684000000000001</v>
      </c>
      <c r="F724" s="10">
        <f>VLOOKUP(B724,home!$B$2:$E$405,3,FALSE)</f>
        <v>1.4371</v>
      </c>
      <c r="G724" s="10">
        <f>VLOOKUP(C724,away!$B$2:$E$405,4,FALSE)</f>
        <v>1.4012</v>
      </c>
      <c r="H724" s="10">
        <f>VLOOKUP(A724,away!$A$2:$E$405,3,FALSE)</f>
        <v>1.1395</v>
      </c>
      <c r="I724" s="10">
        <f>VLOOKUP(C724,away!$B$2:$E$405,3,FALSE)</f>
        <v>0.53069999999999995</v>
      </c>
      <c r="J724" s="10">
        <f>VLOOKUP(B724,home!$B$2:$E$405,4,FALSE)</f>
        <v>0.70760000000000001</v>
      </c>
      <c r="K724" s="12">
        <f t="shared" si="952"/>
        <v>2.7554985291680003</v>
      </c>
      <c r="L724" s="12">
        <f t="shared" si="953"/>
        <v>0.42790882313999989</v>
      </c>
      <c r="M724" s="13">
        <f t="shared" si="954"/>
        <v>4.1444199275027356E-2</v>
      </c>
      <c r="N724" s="13">
        <f t="shared" si="955"/>
        <v>0.11419943014488337</v>
      </c>
      <c r="O724" s="13">
        <f t="shared" si="956"/>
        <v>1.7734338537756592E-2</v>
      </c>
      <c r="P724" s="13">
        <f t="shared" si="957"/>
        <v>4.8866943756555675E-2</v>
      </c>
      <c r="Q724" s="13">
        <f t="shared" si="958"/>
        <v>0.15733818089802501</v>
      </c>
      <c r="R724" s="13">
        <f t="shared" si="959"/>
        <v>3.7943399664288847E-3</v>
      </c>
      <c r="S724" s="13">
        <f t="shared" si="960"/>
        <v>1.4404779401452194E-2</v>
      </c>
      <c r="T724" s="13">
        <f t="shared" si="961"/>
        <v>6.7326395823062296E-2</v>
      </c>
      <c r="U724" s="13">
        <f t="shared" si="962"/>
        <v>1.0455298196658152E-2</v>
      </c>
      <c r="V724" s="13">
        <f t="shared" si="963"/>
        <v>1.887189568275747E-3</v>
      </c>
      <c r="W724" s="13">
        <f t="shared" si="964"/>
        <v>0.1445150420154922</v>
      </c>
      <c r="X724" s="13">
        <f t="shared" si="965"/>
        <v>6.1839261554876908E-2</v>
      </c>
      <c r="Y724" s="13">
        <f t="shared" si="966"/>
        <v>1.3230782817897009E-2</v>
      </c>
      <c r="Z724" s="13">
        <f t="shared" si="967"/>
        <v>5.4121051654255035E-4</v>
      </c>
      <c r="AA724" s="13">
        <f t="shared" si="968"/>
        <v>1.4913047823032512E-3</v>
      </c>
      <c r="AB724" s="13">
        <f t="shared" si="969"/>
        <v>2.0546440670889073E-3</v>
      </c>
      <c r="AC724" s="13">
        <f t="shared" si="970"/>
        <v>1.390743278071643E-4</v>
      </c>
      <c r="AD724" s="13">
        <f t="shared" si="971"/>
        <v>9.955274642908514E-2</v>
      </c>
      <c r="AE724" s="13">
        <f t="shared" si="972"/>
        <v>4.2599498564824652E-2</v>
      </c>
      <c r="AF724" s="13">
        <f t="shared" si="973"/>
        <v>9.114350648614114E-3</v>
      </c>
      <c r="AG724" s="13">
        <f t="shared" si="974"/>
        <v>1.3000370199112538E-3</v>
      </c>
      <c r="AH724" s="13">
        <f t="shared" si="975"/>
        <v>5.789718880117854E-5</v>
      </c>
      <c r="AI724" s="13">
        <f t="shared" si="976"/>
        <v>1.5953561858460949E-4</v>
      </c>
      <c r="AJ724" s="13">
        <f t="shared" si="977"/>
        <v>2.1980008117989929E-4</v>
      </c>
      <c r="AK724" s="13">
        <f t="shared" si="978"/>
        <v>2.0188626680073984E-4</v>
      </c>
      <c r="AL724" s="13">
        <f t="shared" si="979"/>
        <v>6.5593134612964451E-6</v>
      </c>
      <c r="AM724" s="13">
        <f t="shared" si="980"/>
        <v>5.4863489271995768E-2</v>
      </c>
      <c r="AN724" s="13">
        <f t="shared" si="981"/>
        <v>2.3476571127733721E-2</v>
      </c>
      <c r="AO724" s="13">
        <f t="shared" si="982"/>
        <v>5.0229159613155178E-3</v>
      </c>
      <c r="AP724" s="13">
        <f t="shared" si="983"/>
        <v>7.1645001924588157E-4</v>
      </c>
      <c r="AQ724" s="13">
        <f t="shared" si="984"/>
        <v>7.6643821143533857E-5</v>
      </c>
      <c r="AR724" s="13">
        <f t="shared" si="985"/>
        <v>4.9549435846053392E-6</v>
      </c>
      <c r="AS724" s="13">
        <f t="shared" si="986"/>
        <v>1.3653339759490432E-5</v>
      </c>
      <c r="AT724" s="13">
        <f t="shared" si="987"/>
        <v>1.8810878812753435E-5</v>
      </c>
      <c r="AU724" s="13">
        <f t="shared" si="988"/>
        <v>1.7277782966966528E-5</v>
      </c>
      <c r="AV724" s="13">
        <f t="shared" si="989"/>
        <v>1.190222638819005E-5</v>
      </c>
      <c r="AW724" s="13">
        <f t="shared" si="990"/>
        <v>2.1483612477191751E-7</v>
      </c>
      <c r="AX724" s="13">
        <f t="shared" si="991"/>
        <v>2.5196043999001445E-2</v>
      </c>
      <c r="AY724" s="13">
        <f t="shared" si="992"/>
        <v>1.0781609535396367E-2</v>
      </c>
      <c r="AZ724" s="13">
        <f t="shared" si="993"/>
        <v>2.3067729239232299E-3</v>
      </c>
      <c r="BA724" s="13">
        <f t="shared" si="994"/>
        <v>3.2902949570906868E-4</v>
      </c>
      <c r="BB724" s="13">
        <f t="shared" si="995"/>
        <v>3.5198656071803801E-5</v>
      </c>
      <c r="BC724" s="13">
        <f t="shared" si="996"/>
        <v>3.0123630991590362E-6</v>
      </c>
      <c r="BD724" s="13">
        <f t="shared" si="997"/>
        <v>3.5337734633559362E-7</v>
      </c>
      <c r="BE724" s="13">
        <f t="shared" si="998"/>
        <v>9.7373075806901928E-7</v>
      </c>
      <c r="BF724" s="13">
        <f t="shared" si="999"/>
        <v>1.3415568358324125E-6</v>
      </c>
      <c r="BG724" s="13">
        <f t="shared" si="1000"/>
        <v>1.2322192959771629E-6</v>
      </c>
      <c r="BH724" s="13">
        <f t="shared" si="1001"/>
        <v>8.4884461441937541E-7</v>
      </c>
      <c r="BI724" s="13">
        <f t="shared" si="1002"/>
        <v>4.6779801730495314E-7</v>
      </c>
      <c r="BJ724" s="14">
        <f t="shared" si="1003"/>
        <v>0.83382346309130784</v>
      </c>
      <c r="BK724" s="14">
        <f t="shared" si="1004"/>
        <v>0.11753035517797579</v>
      </c>
      <c r="BL724" s="14">
        <f t="shared" si="1005"/>
        <v>3.6240861403982146E-2</v>
      </c>
      <c r="BM724" s="14">
        <f t="shared" si="1006"/>
        <v>0.59397706291185959</v>
      </c>
      <c r="BN724" s="14">
        <f t="shared" si="1007"/>
        <v>0.38337743257867685</v>
      </c>
    </row>
    <row r="725" spans="1:66" x14ac:dyDescent="0.25">
      <c r="A725" t="s">
        <v>16</v>
      </c>
      <c r="B725" t="s">
        <v>65</v>
      </c>
      <c r="C725" t="s">
        <v>323</v>
      </c>
      <c r="D725" t="s">
        <v>501</v>
      </c>
      <c r="E725" s="10">
        <f>VLOOKUP(A725,home!$A$2:$E$405,3,FALSE)</f>
        <v>1.6373</v>
      </c>
      <c r="F725" s="10">
        <f>VLOOKUP(B725,home!$B$2:$E$405,3,FALSE)</f>
        <v>1.0419</v>
      </c>
      <c r="G725" s="10">
        <f>VLOOKUP(C725,away!$B$2:$E$405,4,FALSE)</f>
        <v>0.86229999999999996</v>
      </c>
      <c r="H725" s="10">
        <f>VLOOKUP(A725,away!$A$2:$E$405,3,FALSE)</f>
        <v>1.3301000000000001</v>
      </c>
      <c r="I725" s="10">
        <f>VLOOKUP(C725,away!$B$2:$E$405,3,FALSE)</f>
        <v>0.84030000000000005</v>
      </c>
      <c r="J725" s="10">
        <f>VLOOKUP(B725,home!$B$2:$E$405,4,FALSE)</f>
        <v>1.2383</v>
      </c>
      <c r="K725" s="12">
        <f t="shared" si="952"/>
        <v>1.4710000448009999</v>
      </c>
      <c r="L725" s="12">
        <f t="shared" si="953"/>
        <v>1.3840268960490001</v>
      </c>
      <c r="M725" s="13">
        <f t="shared" si="954"/>
        <v>5.755427053903369E-2</v>
      </c>
      <c r="N725" s="13">
        <f t="shared" si="955"/>
        <v>8.4662334541407411E-2</v>
      </c>
      <c r="O725" s="13">
        <f t="shared" si="956"/>
        <v>7.9656658408503223E-2</v>
      </c>
      <c r="P725" s="13">
        <f t="shared" si="957"/>
        <v>0.11717494808760616</v>
      </c>
      <c r="Q725" s="13">
        <f t="shared" si="958"/>
        <v>6.2269148951683784E-2</v>
      </c>
      <c r="R725" s="13">
        <f t="shared" si="959"/>
        <v>5.51234788433781E-2</v>
      </c>
      <c r="S725" s="13">
        <f t="shared" si="960"/>
        <v>5.9639225424729547E-2</v>
      </c>
      <c r="T725" s="13">
        <f t="shared" si="961"/>
        <v>8.6182176943211772E-2</v>
      </c>
      <c r="U725" s="13">
        <f t="shared" si="962"/>
        <v>8.108663984819614E-2</v>
      </c>
      <c r="V725" s="13">
        <f t="shared" si="963"/>
        <v>1.3491079477737379E-2</v>
      </c>
      <c r="W725" s="13">
        <f t="shared" si="964"/>
        <v>3.0532640299215649E-2</v>
      </c>
      <c r="X725" s="13">
        <f t="shared" si="965"/>
        <v>4.225799538150405E-2</v>
      </c>
      <c r="Y725" s="13">
        <f t="shared" si="966"/>
        <v>2.924310109055802E-2</v>
      </c>
      <c r="Z725" s="13">
        <f t="shared" si="967"/>
        <v>2.5430792441007766E-2</v>
      </c>
      <c r="AA725" s="13">
        <f t="shared" si="968"/>
        <v>3.7408696820047348E-2</v>
      </c>
      <c r="AB725" s="13">
        <f t="shared" si="969"/>
        <v>2.7514097349118343E-2</v>
      </c>
      <c r="AC725" s="13">
        <f t="shared" si="970"/>
        <v>1.7166586017903814E-3</v>
      </c>
      <c r="AD725" s="13">
        <f t="shared" si="971"/>
        <v>1.122837881200976E-2</v>
      </c>
      <c r="AE725" s="13">
        <f t="shared" si="972"/>
        <v>1.554037827484823E-2</v>
      </c>
      <c r="AF725" s="13">
        <f t="shared" si="973"/>
        <v>1.0754150753582756E-2</v>
      </c>
      <c r="AG725" s="13">
        <f t="shared" si="974"/>
        <v>4.9613446290413844E-3</v>
      </c>
      <c r="AH725" s="13">
        <f t="shared" si="975"/>
        <v>8.7992251815485895E-3</v>
      </c>
      <c r="AI725" s="13">
        <f t="shared" si="976"/>
        <v>1.294366063627206E-2</v>
      </c>
      <c r="AJ725" s="13">
        <f t="shared" si="977"/>
        <v>9.5200626879225723E-3</v>
      </c>
      <c r="AK725" s="13">
        <f t="shared" si="978"/>
        <v>4.6680042134808076E-3</v>
      </c>
      <c r="AL725" s="13">
        <f t="shared" si="979"/>
        <v>1.397980588860106E-4</v>
      </c>
      <c r="AM725" s="13">
        <f t="shared" si="980"/>
        <v>3.3033891471017916E-3</v>
      </c>
      <c r="AN725" s="13">
        <f t="shared" si="981"/>
        <v>4.5719794277052465E-3</v>
      </c>
      <c r="AO725" s="13">
        <f t="shared" si="982"/>
        <v>3.1638712480633884E-3</v>
      </c>
      <c r="AP725" s="13">
        <f t="shared" si="983"/>
        <v>1.4596276343186154E-3</v>
      </c>
      <c r="AQ725" s="13">
        <f t="shared" si="984"/>
        <v>5.0504097602833465E-4</v>
      </c>
      <c r="AR725" s="13">
        <f t="shared" si="985"/>
        <v>2.4356728631309771E-3</v>
      </c>
      <c r="AS725" s="13">
        <f t="shared" si="986"/>
        <v>3.5828748907862466E-3</v>
      </c>
      <c r="AT725" s="13">
        <f t="shared" si="987"/>
        <v>2.6352045624314737E-3</v>
      </c>
      <c r="AU725" s="13">
        <f t="shared" si="988"/>
        <v>1.2921286764654984E-3</v>
      </c>
      <c r="AV725" s="13">
        <f t="shared" si="989"/>
        <v>4.7518033524235131E-4</v>
      </c>
      <c r="AW725" s="13">
        <f t="shared" si="990"/>
        <v>7.9059826390809065E-6</v>
      </c>
      <c r="AX725" s="13">
        <f t="shared" si="991"/>
        <v>8.0988093056364461E-4</v>
      </c>
      <c r="AY725" s="13">
        <f t="shared" si="992"/>
        <v>1.120896990497277E-3</v>
      </c>
      <c r="AZ725" s="13">
        <f t="shared" si="993"/>
        <v>7.7567579127430604E-4</v>
      </c>
      <c r="BA725" s="13">
        <f t="shared" si="994"/>
        <v>3.5785205257924318E-4</v>
      </c>
      <c r="BB725" s="13">
        <f t="shared" si="995"/>
        <v>1.2381921639400338E-4</v>
      </c>
      <c r="BC725" s="13">
        <f t="shared" si="996"/>
        <v>3.4273825147402373E-5</v>
      </c>
      <c r="BD725" s="13">
        <f t="shared" si="997"/>
        <v>5.6183945875832426E-4</v>
      </c>
      <c r="BE725" s="13">
        <f t="shared" si="998"/>
        <v>8.2646586900446428E-4</v>
      </c>
      <c r="BF725" s="13">
        <f t="shared" si="999"/>
        <v>6.0786566516603225E-4</v>
      </c>
      <c r="BG725" s="13">
        <f t="shared" si="1000"/>
        <v>2.9805680689740755E-4</v>
      </c>
      <c r="BH725" s="13">
        <f t="shared" si="1001"/>
        <v>1.0961039407483239E-4</v>
      </c>
      <c r="BI725" s="13">
        <f t="shared" si="1002"/>
        <v>3.2247378918946748E-5</v>
      </c>
      <c r="BJ725" s="14">
        <f t="shared" si="1003"/>
        <v>0.39385795691673614</v>
      </c>
      <c r="BK725" s="14">
        <f t="shared" si="1004"/>
        <v>0.25083687718028042</v>
      </c>
      <c r="BL725" s="14">
        <f t="shared" si="1005"/>
        <v>0.32957767088934364</v>
      </c>
      <c r="BM725" s="14">
        <f t="shared" si="1006"/>
        <v>0.54214946704789757</v>
      </c>
      <c r="BN725" s="14">
        <f t="shared" si="1007"/>
        <v>0.45644083937161234</v>
      </c>
    </row>
    <row r="726" spans="1:66" x14ac:dyDescent="0.25">
      <c r="A726" t="s">
        <v>16</v>
      </c>
      <c r="B726" t="s">
        <v>17</v>
      </c>
      <c r="C726" t="s">
        <v>66</v>
      </c>
      <c r="D726" t="s">
        <v>501</v>
      </c>
      <c r="E726" s="10">
        <f>VLOOKUP(A726,home!$A$2:$E$405,3,FALSE)</f>
        <v>1.6373</v>
      </c>
      <c r="F726" s="10">
        <f>VLOOKUP(B726,home!$B$2:$E$405,3,FALSE)</f>
        <v>1.2215</v>
      </c>
      <c r="G726" s="10">
        <f>VLOOKUP(C726,away!$B$2:$E$405,4,FALSE)</f>
        <v>0.93410000000000004</v>
      </c>
      <c r="H726" s="10">
        <f>VLOOKUP(A726,away!$A$2:$E$405,3,FALSE)</f>
        <v>1.3301000000000001</v>
      </c>
      <c r="I726" s="10">
        <f>VLOOKUP(C726,away!$B$2:$E$405,3,FALSE)</f>
        <v>1.0172000000000001</v>
      </c>
      <c r="J726" s="10">
        <f>VLOOKUP(B726,home!$B$2:$E$405,4,FALSE)</f>
        <v>1.0172000000000001</v>
      </c>
      <c r="K726" s="12">
        <f t="shared" si="952"/>
        <v>1.8681644574950003</v>
      </c>
      <c r="L726" s="12">
        <f t="shared" si="953"/>
        <v>1.3762489367840003</v>
      </c>
      <c r="M726" s="13">
        <f t="shared" si="954"/>
        <v>3.8991430246051284E-2</v>
      </c>
      <c r="N726" s="13">
        <f t="shared" si="955"/>
        <v>7.2842404132568539E-2</v>
      </c>
      <c r="O726" s="13">
        <f t="shared" si="956"/>
        <v>5.3661914419815583E-2</v>
      </c>
      <c r="P726" s="13">
        <f t="shared" si="957"/>
        <v>0.10024928124023789</v>
      </c>
      <c r="Q726" s="13">
        <f t="shared" si="958"/>
        <v>6.8040795199475756E-2</v>
      </c>
      <c r="R726" s="13">
        <f t="shared" si="959"/>
        <v>3.6926076333032611E-2</v>
      </c>
      <c r="S726" s="13">
        <f t="shared" si="960"/>
        <v>6.4436712924900275E-2</v>
      </c>
      <c r="T726" s="13">
        <f t="shared" si="961"/>
        <v>9.3641072051216398E-2</v>
      </c>
      <c r="U726" s="13">
        <f t="shared" si="962"/>
        <v>6.8983983360118836E-2</v>
      </c>
      <c r="V726" s="13">
        <f t="shared" si="963"/>
        <v>1.840784590483184E-2</v>
      </c>
      <c r="W726" s="13">
        <f t="shared" si="964"/>
        <v>4.237046508378569E-2</v>
      </c>
      <c r="X726" s="13">
        <f t="shared" si="965"/>
        <v>5.8312307522603649E-2</v>
      </c>
      <c r="Y726" s="13">
        <f t="shared" si="966"/>
        <v>4.0126125614702475E-2</v>
      </c>
      <c r="Z726" s="13">
        <f t="shared" si="967"/>
        <v>1.6939824430980324E-2</v>
      </c>
      <c r="AA726" s="13">
        <f t="shared" si="968"/>
        <v>3.1646377918162903E-2</v>
      </c>
      <c r="AB726" s="13">
        <f t="shared" si="969"/>
        <v>2.9560319217583286E-2</v>
      </c>
      <c r="AC726" s="13">
        <f t="shared" si="970"/>
        <v>2.9579790185551942E-3</v>
      </c>
      <c r="AD726" s="13">
        <f t="shared" si="971"/>
        <v>1.9788749229265337E-2</v>
      </c>
      <c r="AE726" s="13">
        <f t="shared" si="972"/>
        <v>2.7234245087061622E-2</v>
      </c>
      <c r="AF726" s="13">
        <f t="shared" si="973"/>
        <v>1.8740550422591724E-2</v>
      </c>
      <c r="AG726" s="13">
        <f t="shared" si="974"/>
        <v>8.597220864612936E-3</v>
      </c>
      <c r="AH726" s="13">
        <f t="shared" si="975"/>
        <v>5.8283538406110752E-3</v>
      </c>
      <c r="AI726" s="13">
        <f t="shared" si="976"/>
        <v>1.0888323490734091E-2</v>
      </c>
      <c r="AJ726" s="13">
        <f t="shared" si="977"/>
        <v>1.0170589473548663E-2</v>
      </c>
      <c r="AK726" s="13">
        <f t="shared" si="978"/>
        <v>6.3334445887521336E-3</v>
      </c>
      <c r="AL726" s="13">
        <f t="shared" si="979"/>
        <v>3.0420558431697235E-4</v>
      </c>
      <c r="AM726" s="13">
        <f t="shared" si="980"/>
        <v>7.3937275936790132E-3</v>
      </c>
      <c r="AN726" s="13">
        <f t="shared" si="981"/>
        <v>1.0175609739671264E-2</v>
      </c>
      <c r="AO726" s="13">
        <f t="shared" si="982"/>
        <v>7.0020860426757495E-3</v>
      </c>
      <c r="AP726" s="13">
        <f t="shared" si="983"/>
        <v>3.2122044905008628E-3</v>
      </c>
      <c r="AQ726" s="13">
        <f t="shared" si="984"/>
        <v>1.1051982536961508E-3</v>
      </c>
      <c r="AR726" s="13">
        <f t="shared" si="985"/>
        <v>1.6042531552683877E-3</v>
      </c>
      <c r="AS726" s="13">
        <f t="shared" si="986"/>
        <v>2.9970087254966096E-3</v>
      </c>
      <c r="AT726" s="13">
        <f t="shared" si="987"/>
        <v>2.7994525898875785E-3</v>
      </c>
      <c r="AU726" s="13">
        <f t="shared" si="988"/>
        <v>1.743279276290101E-3</v>
      </c>
      <c r="AV726" s="13">
        <f t="shared" si="989"/>
        <v>8.1418309586319337E-4</v>
      </c>
      <c r="AW726" s="13">
        <f t="shared" si="990"/>
        <v>2.1725850316195405E-5</v>
      </c>
      <c r="AX726" s="13">
        <f t="shared" si="991"/>
        <v>2.3021165164851943E-3</v>
      </c>
      <c r="AY726" s="13">
        <f t="shared" si="992"/>
        <v>3.1682854081656344E-3</v>
      </c>
      <c r="AZ726" s="13">
        <f t="shared" si="993"/>
        <v>2.1801747122081089E-3</v>
      </c>
      <c r="BA726" s="13">
        <f t="shared" si="994"/>
        <v>1.0001543765599246E-3</v>
      </c>
      <c r="BB726" s="13">
        <f t="shared" si="995"/>
        <v>3.4411534934011525E-4</v>
      </c>
      <c r="BC726" s="13">
        <f t="shared" si="996"/>
        <v>9.4717676732077692E-5</v>
      </c>
      <c r="BD726" s="13">
        <f t="shared" si="997"/>
        <v>3.6797528321174901E-4</v>
      </c>
      <c r="BE726" s="13">
        <f t="shared" si="998"/>
        <v>6.8743834533284605E-4</v>
      </c>
      <c r="BF726" s="13">
        <f t="shared" si="999"/>
        <v>6.4212394173499866E-4</v>
      </c>
      <c r="BG726" s="13">
        <f t="shared" si="1000"/>
        <v>3.9986437508530509E-4</v>
      </c>
      <c r="BH726" s="13">
        <f t="shared" si="1001"/>
        <v>1.867531033382041E-4</v>
      </c>
      <c r="BI726" s="13">
        <f t="shared" si="1002"/>
        <v>6.9777101996664715E-5</v>
      </c>
      <c r="BJ726" s="14">
        <f t="shared" si="1003"/>
        <v>0.48767232536759819</v>
      </c>
      <c r="BK726" s="14">
        <f t="shared" si="1004"/>
        <v>0.22851574032705912</v>
      </c>
      <c r="BL726" s="14">
        <f t="shared" si="1005"/>
        <v>0.26631149163586487</v>
      </c>
      <c r="BM726" s="14">
        <f t="shared" si="1006"/>
        <v>0.62558092063247106</v>
      </c>
      <c r="BN726" s="14">
        <f t="shared" si="1007"/>
        <v>0.37071190157118167</v>
      </c>
    </row>
    <row r="727" spans="1:66" s="10" customFormat="1" x14ac:dyDescent="0.25">
      <c r="A727" t="s">
        <v>16</v>
      </c>
      <c r="B727" t="s">
        <v>322</v>
      </c>
      <c r="C727" t="s">
        <v>20</v>
      </c>
      <c r="D727" t="s">
        <v>501</v>
      </c>
      <c r="E727" s="10">
        <f>VLOOKUP(A727,home!$A$2:$E$405,3,FALSE)</f>
        <v>1.6373</v>
      </c>
      <c r="F727" s="10">
        <f>VLOOKUP(B727,home!$B$2:$E$405,3,FALSE)</f>
        <v>1.4371</v>
      </c>
      <c r="G727" s="10">
        <f>VLOOKUP(C727,away!$B$2:$E$405,4,FALSE)</f>
        <v>1.2934000000000001</v>
      </c>
      <c r="H727" s="10">
        <f>VLOOKUP(A727,away!$A$2:$E$405,3,FALSE)</f>
        <v>1.3301000000000001</v>
      </c>
      <c r="I727" s="10">
        <f>VLOOKUP(C727,away!$B$2:$E$405,3,FALSE)</f>
        <v>0.57489999999999997</v>
      </c>
      <c r="J727" s="10">
        <f>VLOOKUP(B727,home!$B$2:$E$405,4,FALSE)</f>
        <v>0.70760000000000001</v>
      </c>
      <c r="K727" s="12">
        <f t="shared" si="952"/>
        <v>3.0433234177220005</v>
      </c>
      <c r="L727" s="12">
        <f t="shared" si="953"/>
        <v>0.54108366912399997</v>
      </c>
      <c r="M727" s="13">
        <f t="shared" si="954"/>
        <v>2.77531179415876E-2</v>
      </c>
      <c r="N727" s="13">
        <f t="shared" si="955"/>
        <v>8.4461713746434131E-2</v>
      </c>
      <c r="O727" s="13">
        <f t="shared" si="956"/>
        <v>1.5016758885465333E-2</v>
      </c>
      <c r="P727" s="13">
        <f t="shared" si="957"/>
        <v>4.5700853974421564E-2</v>
      </c>
      <c r="Q727" s="13">
        <f t="shared" si="958"/>
        <v>0.12852215567272765</v>
      </c>
      <c r="R727" s="13">
        <f t="shared" si="959"/>
        <v>4.0626614980490043E-3</v>
      </c>
      <c r="S727" s="13">
        <f t="shared" si="960"/>
        <v>1.8813814526959138E-2</v>
      </c>
      <c r="T727" s="13">
        <f t="shared" si="961"/>
        <v>6.9541239555125381E-2</v>
      </c>
      <c r="U727" s="13">
        <f t="shared" si="962"/>
        <v>1.2363992875290077E-2</v>
      </c>
      <c r="V727" s="13">
        <f t="shared" si="963"/>
        <v>3.4422854646380448E-3</v>
      </c>
      <c r="W727" s="13">
        <f t="shared" si="964"/>
        <v>0.13037816201830815</v>
      </c>
      <c r="X727" s="13">
        <f t="shared" si="965"/>
        <v>7.0545494278509521E-2</v>
      </c>
      <c r="Y727" s="13">
        <f t="shared" si="966"/>
        <v>1.9085507442191035E-2</v>
      </c>
      <c r="Z727" s="13">
        <f t="shared" si="967"/>
        <v>7.3274659659105395E-4</v>
      </c>
      <c r="AA727" s="13">
        <f t="shared" si="968"/>
        <v>2.2299848766616499E-3</v>
      </c>
      <c r="AB727" s="13">
        <f t="shared" si="969"/>
        <v>3.3932825981551544E-3</v>
      </c>
      <c r="AC727" s="13">
        <f t="shared" si="970"/>
        <v>3.5427412536314208E-4</v>
      </c>
      <c r="AD727" s="13">
        <f t="shared" si="971"/>
        <v>9.9195728407467584E-2</v>
      </c>
      <c r="AE727" s="13">
        <f t="shared" si="972"/>
        <v>5.3673188688140354E-2</v>
      </c>
      <c r="AF727" s="13">
        <f t="shared" si="973"/>
        <v>1.4520842934481875E-2</v>
      </c>
      <c r="AG727" s="13">
        <f t="shared" si="974"/>
        <v>2.6189969912542546E-3</v>
      </c>
      <c r="AH727" s="13">
        <f t="shared" si="975"/>
        <v>9.9119304255402716E-5</v>
      </c>
      <c r="AI727" s="13">
        <f t="shared" si="976"/>
        <v>3.0165209978877898E-4</v>
      </c>
      <c r="AJ727" s="13">
        <f t="shared" si="977"/>
        <v>4.5901244964610254E-4</v>
      </c>
      <c r="AK727" s="13">
        <f t="shared" si="978"/>
        <v>4.6564111234464149E-4</v>
      </c>
      <c r="AL727" s="13">
        <f t="shared" si="979"/>
        <v>2.333522324117029E-5</v>
      </c>
      <c r="AM727" s="13">
        <f t="shared" si="980"/>
        <v>6.0376936640087496E-2</v>
      </c>
      <c r="AN727" s="13">
        <f t="shared" si="981"/>
        <v>3.2668974407685812E-2</v>
      </c>
      <c r="AO727" s="13">
        <f t="shared" si="982"/>
        <v>8.8383242695143464E-3</v>
      </c>
      <c r="AP727" s="13">
        <f t="shared" si="983"/>
        <v>1.5940909748855066E-3</v>
      </c>
      <c r="AQ727" s="13">
        <f t="shared" si="984"/>
        <v>2.1563414840212596E-4</v>
      </c>
      <c r="AR727" s="13">
        <f t="shared" si="985"/>
        <v>1.0726367365506283E-5</v>
      </c>
      <c r="AS727" s="13">
        <f t="shared" si="986"/>
        <v>3.2643804990534306E-5</v>
      </c>
      <c r="AT727" s="13">
        <f t="shared" si="987"/>
        <v>4.9672828085621702E-5</v>
      </c>
      <c r="AU727" s="13">
        <f t="shared" si="988"/>
        <v>5.0390160312483873E-5</v>
      </c>
      <c r="AV727" s="13">
        <f t="shared" si="989"/>
        <v>3.8338388725436983E-5</v>
      </c>
      <c r="AW727" s="13">
        <f t="shared" si="990"/>
        <v>1.0673872071777501E-6</v>
      </c>
      <c r="AX727" s="13">
        <f t="shared" si="991"/>
        <v>3.0624424194515987E-2</v>
      </c>
      <c r="AY727" s="13">
        <f t="shared" si="992"/>
        <v>1.6570375807978509E-2</v>
      </c>
      <c r="AZ727" s="13">
        <f t="shared" si="993"/>
        <v>4.4829798704722878E-3</v>
      </c>
      <c r="BA727" s="13">
        <f t="shared" si="994"/>
        <v>8.0855573230805998E-4</v>
      </c>
      <c r="BB727" s="13">
        <f t="shared" si="995"/>
        <v>1.0937407558212194E-4</v>
      </c>
      <c r="BC727" s="13">
        <f t="shared" si="996"/>
        <v>1.1836105224604048E-5</v>
      </c>
      <c r="BD727" s="13">
        <f t="shared" si="997"/>
        <v>9.6731036841667833E-7</v>
      </c>
      <c r="BE727" s="13">
        <f t="shared" si="998"/>
        <v>2.9438382964077728E-6</v>
      </c>
      <c r="BF727" s="13">
        <f t="shared" si="999"/>
        <v>4.4795260127223082E-6</v>
      </c>
      <c r="BG727" s="13">
        <f t="shared" si="1000"/>
        <v>4.5442154716042203E-6</v>
      </c>
      <c r="BH727" s="13">
        <f t="shared" si="1001"/>
        <v>3.4573793399769371E-6</v>
      </c>
      <c r="BI727" s="13">
        <f t="shared" si="1002"/>
        <v>2.1043847018600091E-6</v>
      </c>
      <c r="BJ727" s="14">
        <f t="shared" si="1003"/>
        <v>0.82884453596129659</v>
      </c>
      <c r="BK727" s="14">
        <f t="shared" si="1004"/>
        <v>0.11265805706418916</v>
      </c>
      <c r="BL727" s="14">
        <f t="shared" si="1005"/>
        <v>3.8592373903326711E-2</v>
      </c>
      <c r="BM727" s="14">
        <f t="shared" si="1006"/>
        <v>0.65874114338594703</v>
      </c>
      <c r="BN727" s="14">
        <f t="shared" si="1007"/>
        <v>0.30551726171868532</v>
      </c>
    </row>
    <row r="728" spans="1:66" x14ac:dyDescent="0.25">
      <c r="A728" t="s">
        <v>16</v>
      </c>
      <c r="B728" t="s">
        <v>67</v>
      </c>
      <c r="C728" t="s">
        <v>64</v>
      </c>
      <c r="D728" t="s">
        <v>501</v>
      </c>
      <c r="E728" s="10">
        <f>VLOOKUP(A728,home!$A$2:$E$405,3,FALSE)</f>
        <v>1.6373</v>
      </c>
      <c r="F728" s="10">
        <f>VLOOKUP(B728,home!$B$2:$E$405,3,FALSE)</f>
        <v>1.0778000000000001</v>
      </c>
      <c r="G728" s="10">
        <f>VLOOKUP(C728,away!$B$2:$E$405,4,FALSE)</f>
        <v>1.006</v>
      </c>
      <c r="H728" s="10">
        <f>VLOOKUP(A728,away!$A$2:$E$405,3,FALSE)</f>
        <v>1.3301000000000001</v>
      </c>
      <c r="I728" s="10">
        <f>VLOOKUP(C728,away!$B$2:$E$405,3,FALSE)</f>
        <v>1.0613999999999999</v>
      </c>
      <c r="J728" s="10">
        <f>VLOOKUP(B728,home!$B$2:$E$405,4,FALSE)</f>
        <v>0.97289999999999999</v>
      </c>
      <c r="K728" s="12">
        <f t="shared" si="952"/>
        <v>1.7752700316400003</v>
      </c>
      <c r="L728" s="12">
        <f t="shared" si="953"/>
        <v>1.373509223406</v>
      </c>
      <c r="M728" s="13">
        <f t="shared" si="954"/>
        <v>4.2904470327188436E-2</v>
      </c>
      <c r="N728" s="13">
        <f t="shared" si="955"/>
        <v>7.6167020395245255E-2</v>
      </c>
      <c r="O728" s="13">
        <f t="shared" si="956"/>
        <v>5.8929685719742345E-2</v>
      </c>
      <c r="P728" s="13">
        <f t="shared" si="957"/>
        <v>0.10461610503222227</v>
      </c>
      <c r="Q728" s="13">
        <f t="shared" si="958"/>
        <v>6.7608514353495824E-2</v>
      </c>
      <c r="R728" s="13">
        <f t="shared" si="959"/>
        <v>4.0470233434241491E-2</v>
      </c>
      <c r="S728" s="13">
        <f t="shared" si="960"/>
        <v>6.3772663714586481E-2</v>
      </c>
      <c r="T728" s="13">
        <f t="shared" si="961"/>
        <v>9.2860918045303428E-2</v>
      </c>
      <c r="U728" s="13">
        <f t="shared" si="962"/>
        <v>7.184559258928408E-2</v>
      </c>
      <c r="V728" s="13">
        <f t="shared" si="963"/>
        <v>1.7277784380228783E-2</v>
      </c>
      <c r="W728" s="13">
        <f t="shared" si="964"/>
        <v>4.0007789805154646E-2</v>
      </c>
      <c r="X728" s="13">
        <f t="shared" si="965"/>
        <v>5.4951068305468434E-2</v>
      </c>
      <c r="Y728" s="13">
        <f t="shared" si="966"/>
        <v>3.7737899576787012E-2</v>
      </c>
      <c r="Z728" s="13">
        <f t="shared" si="967"/>
        <v>1.8528746298441524E-2</v>
      </c>
      <c r="AA728" s="13">
        <f t="shared" si="968"/>
        <v>3.2893528027483819E-2</v>
      </c>
      <c r="AB728" s="13">
        <f t="shared" si="969"/>
        <v>2.9197447271051225E-2</v>
      </c>
      <c r="AC728" s="13">
        <f t="shared" si="970"/>
        <v>2.6330800899968744E-3</v>
      </c>
      <c r="AD728" s="13">
        <f t="shared" si="971"/>
        <v>1.7756157568310844E-2</v>
      </c>
      <c r="AE728" s="13">
        <f t="shared" si="972"/>
        <v>2.4388246192325193E-2</v>
      </c>
      <c r="AF728" s="13">
        <f t="shared" si="973"/>
        <v>1.674874054392746E-2</v>
      </c>
      <c r="AG728" s="13">
        <f t="shared" si="974"/>
        <v>7.6681832058394647E-3</v>
      </c>
      <c r="AH728" s="13">
        <f t="shared" si="975"/>
        <v>6.3623509847648045E-3</v>
      </c>
      <c r="AI728" s="13">
        <f t="shared" si="976"/>
        <v>1.12948910340282E-2</v>
      </c>
      <c r="AJ728" s="13">
        <f t="shared" si="977"/>
        <v>1.0025740781674803E-2</v>
      </c>
      <c r="AK728" s="13">
        <f t="shared" si="978"/>
        <v>5.9327990515660898E-3</v>
      </c>
      <c r="AL728" s="13">
        <f t="shared" si="979"/>
        <v>2.5681480848284134E-4</v>
      </c>
      <c r="AM728" s="13">
        <f t="shared" si="980"/>
        <v>6.3043948816200049E-3</v>
      </c>
      <c r="AN728" s="13">
        <f t="shared" si="981"/>
        <v>8.6591445178986516E-3</v>
      </c>
      <c r="AO728" s="13">
        <f t="shared" si="982"/>
        <v>5.9467074310696512E-3</v>
      </c>
      <c r="AP728" s="13">
        <f t="shared" si="983"/>
        <v>2.7226191684903891E-3</v>
      </c>
      <c r="AQ728" s="13">
        <f t="shared" si="984"/>
        <v>9.348856349358811E-4</v>
      </c>
      <c r="AR728" s="13">
        <f t="shared" si="985"/>
        <v>1.7477495520241402E-3</v>
      </c>
      <c r="AS728" s="13">
        <f t="shared" si="986"/>
        <v>3.1027274025206917E-3</v>
      </c>
      <c r="AT728" s="13">
        <f t="shared" si="987"/>
        <v>2.7540894870216031E-3</v>
      </c>
      <c r="AU728" s="13">
        <f t="shared" si="988"/>
        <v>1.6297508435880778E-3</v>
      </c>
      <c r="AV728" s="13">
        <f t="shared" si="989"/>
        <v>7.2331195791548112E-4</v>
      </c>
      <c r="AW728" s="13">
        <f t="shared" si="990"/>
        <v>1.7394564646361863E-5</v>
      </c>
      <c r="AX728" s="13">
        <f t="shared" si="991"/>
        <v>1.8653338834941002E-3</v>
      </c>
      <c r="AY728" s="13">
        <f t="shared" si="992"/>
        <v>2.5620532937108793E-3</v>
      </c>
      <c r="AZ728" s="13">
        <f t="shared" si="993"/>
        <v>1.7595019148848076E-3</v>
      </c>
      <c r="BA728" s="13">
        <f t="shared" si="994"/>
        <v>8.0556403623160066E-4</v>
      </c>
      <c r="BB728" s="13">
        <f t="shared" si="995"/>
        <v>2.7661240845206723E-4</v>
      </c>
      <c r="BC728" s="13">
        <f t="shared" si="996"/>
        <v>7.5985938863492387E-5</v>
      </c>
      <c r="BD728" s="13">
        <f t="shared" si="997"/>
        <v>4.0009168831814336E-4</v>
      </c>
      <c r="BE728" s="13">
        <f t="shared" si="998"/>
        <v>7.1027078417945145E-4</v>
      </c>
      <c r="BF728" s="13">
        <f t="shared" si="999"/>
        <v>6.3046121875161146E-4</v>
      </c>
      <c r="BG728" s="13">
        <f t="shared" si="1000"/>
        <v>3.7307963592032216E-4</v>
      </c>
      <c r="BH728" s="13">
        <f t="shared" si="1001"/>
        <v>1.6557927426612753E-4</v>
      </c>
      <c r="BI728" s="13">
        <f t="shared" si="1002"/>
        <v>5.8789584693071299E-5</v>
      </c>
      <c r="BJ728" s="14">
        <f t="shared" si="1003"/>
        <v>0.46780734110150907</v>
      </c>
      <c r="BK728" s="14">
        <f t="shared" si="1004"/>
        <v>0.23402297164641656</v>
      </c>
      <c r="BL728" s="14">
        <f t="shared" si="1005"/>
        <v>0.27924817032303551</v>
      </c>
      <c r="BM728" s="14">
        <f t="shared" si="1006"/>
        <v>0.60636654137820267</v>
      </c>
      <c r="BN728" s="14">
        <f t="shared" si="1007"/>
        <v>0.39069602926213565</v>
      </c>
    </row>
    <row r="729" spans="1:66" x14ac:dyDescent="0.25">
      <c r="A729" t="s">
        <v>16</v>
      </c>
      <c r="B729" t="s">
        <v>252</v>
      </c>
      <c r="C729" t="s">
        <v>255</v>
      </c>
      <c r="D729" t="s">
        <v>501</v>
      </c>
      <c r="E729" s="10">
        <f>VLOOKUP(A729,home!$A$2:$E$405,3,FALSE)</f>
        <v>1.6373</v>
      </c>
      <c r="F729" s="10">
        <f>VLOOKUP(B729,home!$B$2:$E$405,3,FALSE)</f>
        <v>1.006</v>
      </c>
      <c r="G729" s="10">
        <f>VLOOKUP(C729,away!$B$2:$E$405,4,FALSE)</f>
        <v>0.93410000000000004</v>
      </c>
      <c r="H729" s="10">
        <f>VLOOKUP(A729,away!$A$2:$E$405,3,FALSE)</f>
        <v>1.3301000000000001</v>
      </c>
      <c r="I729" s="10">
        <f>VLOOKUP(C729,away!$B$2:$E$405,3,FALSE)</f>
        <v>1.4152</v>
      </c>
      <c r="J729" s="10">
        <f>VLOOKUP(B729,home!$B$2:$E$405,4,FALSE)</f>
        <v>0.70760000000000001</v>
      </c>
      <c r="K729" s="12">
        <f t="shared" si="952"/>
        <v>1.5385783415800001</v>
      </c>
      <c r="L729" s="12">
        <f t="shared" si="953"/>
        <v>1.331956181152</v>
      </c>
      <c r="M729" s="13">
        <f t="shared" si="954"/>
        <v>5.6668627813121167E-2</v>
      </c>
      <c r="N729" s="13">
        <f t="shared" si="955"/>
        <v>8.7189123400326224E-2</v>
      </c>
      <c r="O729" s="13">
        <f t="shared" si="956"/>
        <v>7.5480129093088891E-2</v>
      </c>
      <c r="P729" s="13">
        <f t="shared" si="957"/>
        <v>0.11613209184228901</v>
      </c>
      <c r="Q729" s="13">
        <f t="shared" si="958"/>
        <v>6.7073648442543973E-2</v>
      </c>
      <c r="R729" s="13">
        <f t="shared" si="959"/>
        <v>5.0268112249845322E-2</v>
      </c>
      <c r="S729" s="13">
        <f t="shared" si="960"/>
        <v>5.9497923613667972E-2</v>
      </c>
      <c r="T729" s="13">
        <f t="shared" si="961"/>
        <v>8.9339160635462656E-2</v>
      </c>
      <c r="U729" s="13">
        <f t="shared" si="962"/>
        <v>7.7341428779724303E-2</v>
      </c>
      <c r="V729" s="13">
        <f t="shared" si="963"/>
        <v>1.3547802365699609E-2</v>
      </c>
      <c r="W729" s="13">
        <f t="shared" si="964"/>
        <v>3.4399354261483078E-2</v>
      </c>
      <c r="X729" s="13">
        <f t="shared" si="965"/>
        <v>4.5818432536219776E-2</v>
      </c>
      <c r="Y729" s="13">
        <f t="shared" si="966"/>
        <v>3.0514072213656922E-2</v>
      </c>
      <c r="Z729" s="13">
        <f t="shared" si="967"/>
        <v>2.2318307608674683E-2</v>
      </c>
      <c r="AA729" s="13">
        <f t="shared" si="968"/>
        <v>3.4338464707426991E-2</v>
      </c>
      <c r="AB729" s="13">
        <f t="shared" si="969"/>
        <v>2.6416209040978196E-2</v>
      </c>
      <c r="AC729" s="13">
        <f t="shared" si="970"/>
        <v>1.7352354924040473E-3</v>
      </c>
      <c r="AD729" s="13">
        <f t="shared" si="971"/>
        <v>1.3231525357763887E-2</v>
      </c>
      <c r="AE729" s="13">
        <f t="shared" si="972"/>
        <v>1.7623811986343038E-2</v>
      </c>
      <c r="AF729" s="13">
        <f t="shared" si="973"/>
        <v>1.1737072655335159E-2</v>
      </c>
      <c r="AG729" s="13">
        <f t="shared" si="974"/>
        <v>5.2110888239679277E-3</v>
      </c>
      <c r="AH729" s="13">
        <f t="shared" si="975"/>
        <v>7.4317519430564909E-3</v>
      </c>
      <c r="AI729" s="13">
        <f t="shared" si="976"/>
        <v>1.1434332579581798E-2</v>
      </c>
      <c r="AJ729" s="13">
        <f t="shared" si="977"/>
        <v>8.7963082286835661E-3</v>
      </c>
      <c r="AK729" s="13">
        <f t="shared" si="978"/>
        <v>4.5112697755048219E-3</v>
      </c>
      <c r="AL729" s="13">
        <f t="shared" si="979"/>
        <v>1.4224203786011329E-4</v>
      </c>
      <c r="AM729" s="13">
        <f t="shared" si="980"/>
        <v>4.0715476683044136E-3</v>
      </c>
      <c r="AN729" s="13">
        <f t="shared" si="981"/>
        <v>5.423123083653076E-3</v>
      </c>
      <c r="AO729" s="13">
        <f t="shared" si="982"/>
        <v>3.6116811562099051E-3</v>
      </c>
      <c r="AP729" s="13">
        <f t="shared" si="983"/>
        <v>1.6035336801213285E-3</v>
      </c>
      <c r="AQ729" s="13">
        <f t="shared" si="984"/>
        <v>5.3395914923075446E-4</v>
      </c>
      <c r="AR729" s="13">
        <f t="shared" si="985"/>
        <v>1.9797535874684952E-3</v>
      </c>
      <c r="AS729" s="13">
        <f t="shared" si="986"/>
        <v>3.0460059913443331E-3</v>
      </c>
      <c r="AT729" s="13">
        <f t="shared" si="987"/>
        <v>2.3432594233026545E-3</v>
      </c>
      <c r="AU729" s="13">
        <f t="shared" si="988"/>
        <v>1.2017627324655683E-3</v>
      </c>
      <c r="AV729" s="13">
        <f t="shared" si="989"/>
        <v>4.6225152797238093E-4</v>
      </c>
      <c r="AW729" s="13">
        <f t="shared" si="990"/>
        <v>8.0972028096980692E-6</v>
      </c>
      <c r="AX729" s="13">
        <f t="shared" si="991"/>
        <v>1.0440658431939529E-3</v>
      </c>
      <c r="AY729" s="13">
        <f t="shared" si="992"/>
        <v>1.3906499533718605E-3</v>
      </c>
      <c r="AZ729" s="13">
        <f t="shared" si="993"/>
        <v>9.2614240060619505E-4</v>
      </c>
      <c r="BA729" s="13">
        <f t="shared" si="994"/>
        <v>4.111936983714578E-4</v>
      </c>
      <c r="BB729" s="13">
        <f t="shared" si="995"/>
        <v>1.3692299704915359E-4</v>
      </c>
      <c r="BC729" s="13">
        <f t="shared" si="996"/>
        <v>3.6475086452295429E-5</v>
      </c>
      <c r="BD729" s="13">
        <f t="shared" si="997"/>
        <v>4.3949083799775101E-4</v>
      </c>
      <c r="BE729" s="13">
        <f t="shared" si="998"/>
        <v>6.7619108466618425E-4</v>
      </c>
      <c r="BF729" s="13">
        <f t="shared" si="999"/>
        <v>5.2018647881843971E-4</v>
      </c>
      <c r="BG729" s="13">
        <f t="shared" si="1000"/>
        <v>2.6678254996427152E-4</v>
      </c>
      <c r="BH729" s="13">
        <f t="shared" si="1001"/>
        <v>1.0261646332162811E-4</v>
      </c>
      <c r="BI729" s="13">
        <f t="shared" si="1002"/>
        <v>3.157669359123908E-5</v>
      </c>
      <c r="BJ729" s="14">
        <f t="shared" si="1003"/>
        <v>0.42132658502966697</v>
      </c>
      <c r="BK729" s="14">
        <f t="shared" si="1004"/>
        <v>0.24911457311841373</v>
      </c>
      <c r="BL729" s="14">
        <f t="shared" si="1005"/>
        <v>0.30708788376880336</v>
      </c>
      <c r="BM729" s="14">
        <f t="shared" si="1006"/>
        <v>0.54565306393378221</v>
      </c>
      <c r="BN729" s="14">
        <f t="shared" si="1007"/>
        <v>0.45281173284121462</v>
      </c>
    </row>
    <row r="730" spans="1:66" x14ac:dyDescent="0.25">
      <c r="A730" t="s">
        <v>16</v>
      </c>
      <c r="B730" t="s">
        <v>254</v>
      </c>
      <c r="C730" t="s">
        <v>253</v>
      </c>
      <c r="D730" t="s">
        <v>501</v>
      </c>
      <c r="E730" s="10">
        <f>VLOOKUP(A730,home!$A$2:$E$405,3,FALSE)</f>
        <v>1.6373</v>
      </c>
      <c r="F730" s="10">
        <f>VLOOKUP(B730,home!$B$2:$E$405,3,FALSE)</f>
        <v>1.1136999999999999</v>
      </c>
      <c r="G730" s="10">
        <f>VLOOKUP(C730,away!$B$2:$E$405,4,FALSE)</f>
        <v>1.1496999999999999</v>
      </c>
      <c r="H730" s="10">
        <f>VLOOKUP(A730,away!$A$2:$E$405,3,FALSE)</f>
        <v>1.3301000000000001</v>
      </c>
      <c r="I730" s="10">
        <f>VLOOKUP(C730,away!$B$2:$E$405,3,FALSE)</f>
        <v>1.5036</v>
      </c>
      <c r="J730" s="10">
        <f>VLOOKUP(B730,home!$B$2:$E$405,4,FALSE)</f>
        <v>0.84030000000000005</v>
      </c>
      <c r="K730" s="12">
        <f t="shared" si="952"/>
        <v>2.0964331231969999</v>
      </c>
      <c r="L730" s="12">
        <f t="shared" si="953"/>
        <v>1.6805482039080002</v>
      </c>
      <c r="M730" s="13">
        <f t="shared" si="954"/>
        <v>2.2891689754387129E-2</v>
      </c>
      <c r="N730" s="13">
        <f t="shared" si="955"/>
        <v>4.7990896647046567E-2</v>
      </c>
      <c r="O730" s="13">
        <f t="shared" si="956"/>
        <v>3.847058810115446E-2</v>
      </c>
      <c r="P730" s="13">
        <f t="shared" si="957"/>
        <v>8.0651015164128578E-2</v>
      </c>
      <c r="Q730" s="13">
        <f t="shared" si="958"/>
        <v>5.0304852671396144E-2</v>
      </c>
      <c r="R730" s="13">
        <f t="shared" si="959"/>
        <v>3.2325838868339812E-2</v>
      </c>
      <c r="S730" s="13">
        <f t="shared" si="960"/>
        <v>7.1036545541138085E-2</v>
      </c>
      <c r="T730" s="13">
        <f t="shared" si="961"/>
        <v>8.4539729804771355E-2</v>
      </c>
      <c r="U730" s="13">
        <f t="shared" si="962"/>
        <v>6.77689593387166E-2</v>
      </c>
      <c r="V730" s="13">
        <f t="shared" si="963"/>
        <v>2.78080996646764E-2</v>
      </c>
      <c r="W730" s="13">
        <f t="shared" si="964"/>
        <v>3.5153586465953325E-2</v>
      </c>
      <c r="X730" s="13">
        <f t="shared" si="965"/>
        <v>5.9077296596282441E-2</v>
      </c>
      <c r="Y730" s="13">
        <f t="shared" si="966"/>
        <v>4.9641122343311354E-2</v>
      </c>
      <c r="Z730" s="13">
        <f t="shared" si="967"/>
        <v>1.8108376816669301E-2</v>
      </c>
      <c r="AA730" s="13">
        <f t="shared" si="968"/>
        <v>3.796300096579816E-2</v>
      </c>
      <c r="AB730" s="13">
        <f t="shared" si="969"/>
        <v>3.979344634032949E-2</v>
      </c>
      <c r="AC730" s="13">
        <f t="shared" si="970"/>
        <v>6.1232686725091979E-3</v>
      </c>
      <c r="AD730" s="13">
        <f t="shared" si="971"/>
        <v>1.8424285766598582E-2</v>
      </c>
      <c r="AE730" s="13">
        <f t="shared" si="972"/>
        <v>3.0962900353344976E-2</v>
      </c>
      <c r="AF730" s="13">
        <f t="shared" si="973"/>
        <v>2.6017323288298151E-2</v>
      </c>
      <c r="AG730" s="13">
        <f t="shared" si="974"/>
        <v>1.4574455307547749E-2</v>
      </c>
      <c r="AH730" s="13">
        <f t="shared" si="975"/>
        <v>7.6080000337357158E-3</v>
      </c>
      <c r="AI730" s="13">
        <f t="shared" si="976"/>
        <v>1.5949663272007447E-2</v>
      </c>
      <c r="AJ730" s="13">
        <f t="shared" si="977"/>
        <v>1.6718701193637529E-2</v>
      </c>
      <c r="AK730" s="13">
        <f t="shared" si="978"/>
        <v>1.1683212986391647E-2</v>
      </c>
      <c r="AL730" s="13">
        <f t="shared" si="979"/>
        <v>8.6292945581429345E-4</v>
      </c>
      <c r="AM730" s="13">
        <f t="shared" si="980"/>
        <v>7.725056590468864E-3</v>
      </c>
      <c r="AN730" s="13">
        <f t="shared" si="981"/>
        <v>1.2982329978200109E-2</v>
      </c>
      <c r="AO730" s="13">
        <f t="shared" si="982"/>
        <v>1.0908715663702592E-2</v>
      </c>
      <c r="AP730" s="13">
        <f t="shared" si="983"/>
        <v>6.1108741718594872E-3</v>
      </c>
      <c r="AQ730" s="13">
        <f t="shared" si="984"/>
        <v>2.5674046534565624E-3</v>
      </c>
      <c r="AR730" s="13">
        <f t="shared" si="985"/>
        <v>2.5571221584053121E-3</v>
      </c>
      <c r="AS730" s="13">
        <f t="shared" si="986"/>
        <v>5.3608355929419017E-3</v>
      </c>
      <c r="AT730" s="13">
        <f t="shared" si="987"/>
        <v>5.6193166525284168E-3</v>
      </c>
      <c r="AU730" s="13">
        <f t="shared" si="988"/>
        <v>3.9268405200310209E-3</v>
      </c>
      <c r="AV730" s="13">
        <f t="shared" si="989"/>
        <v>2.0580896339262912E-3</v>
      </c>
      <c r="AW730" s="13">
        <f t="shared" si="990"/>
        <v>8.4450996765362936E-5</v>
      </c>
      <c r="AX730" s="13">
        <f t="shared" si="991"/>
        <v>2.6991774191383656E-3</v>
      </c>
      <c r="AY730" s="13">
        <f t="shared" si="992"/>
        <v>4.5360977637620122E-3</v>
      </c>
      <c r="AZ730" s="13">
        <f t="shared" si="993"/>
        <v>3.8115654748206735E-3</v>
      </c>
      <c r="BA730" s="13">
        <f t="shared" si="994"/>
        <v>2.1351731709292093E-3</v>
      </c>
      <c r="BB730" s="13">
        <f t="shared" si="995"/>
        <v>8.9706535935940807E-4</v>
      </c>
      <c r="BC730" s="13">
        <f t="shared" si="996"/>
        <v>3.0151231569190755E-4</v>
      </c>
      <c r="BD730" s="13">
        <f t="shared" si="997"/>
        <v>7.1622784174689988E-4</v>
      </c>
      <c r="BE730" s="13">
        <f t="shared" si="998"/>
        <v>1.5015237711940999E-3</v>
      </c>
      <c r="BF730" s="13">
        <f t="shared" si="999"/>
        <v>1.5739220845994925E-3</v>
      </c>
      <c r="BG730" s="13">
        <f t="shared" si="1000"/>
        <v>1.0998741304952158E-3</v>
      </c>
      <c r="BH730" s="13">
        <f t="shared" si="1001"/>
        <v>5.764531396294175E-4</v>
      </c>
      <c r="BI730" s="13">
        <f t="shared" si="1002"/>
        <v>2.4169909117800336E-4</v>
      </c>
      <c r="BJ730" s="14">
        <f t="shared" si="1003"/>
        <v>0.47136142180593993</v>
      </c>
      <c r="BK730" s="14">
        <f t="shared" si="1004"/>
        <v>0.21390964601641568</v>
      </c>
      <c r="BL730" s="14">
        <f t="shared" si="1005"/>
        <v>0.2935133157167869</v>
      </c>
      <c r="BM730" s="14">
        <f t="shared" si="1006"/>
        <v>0.7198062323823623</v>
      </c>
      <c r="BN730" s="14">
        <f t="shared" si="1007"/>
        <v>0.27263488120645268</v>
      </c>
    </row>
    <row r="731" spans="1:66" x14ac:dyDescent="0.25">
      <c r="A731" t="s">
        <v>16</v>
      </c>
      <c r="B731" t="s">
        <v>256</v>
      </c>
      <c r="C731" t="s">
        <v>68</v>
      </c>
      <c r="D731" t="s">
        <v>501</v>
      </c>
      <c r="E731" s="10">
        <f>VLOOKUP(A731,home!$A$2:$E$405,3,FALSE)</f>
        <v>1.6373</v>
      </c>
      <c r="F731" s="10">
        <f>VLOOKUP(B731,home!$B$2:$E$405,3,FALSE)</f>
        <v>0.82630000000000003</v>
      </c>
      <c r="G731" s="10">
        <f>VLOOKUP(C731,away!$B$2:$E$405,4,FALSE)</f>
        <v>1.1136999999999999</v>
      </c>
      <c r="H731" s="10">
        <f>VLOOKUP(A731,away!$A$2:$E$405,3,FALSE)</f>
        <v>1.3301000000000001</v>
      </c>
      <c r="I731" s="10">
        <f>VLOOKUP(C731,away!$B$2:$E$405,3,FALSE)</f>
        <v>1.0172000000000001</v>
      </c>
      <c r="J731" s="10">
        <f>VLOOKUP(B731,home!$B$2:$E$405,4,FALSE)</f>
        <v>0.92869999999999997</v>
      </c>
      <c r="K731" s="12">
        <f t="shared" si="952"/>
        <v>1.5067258325629997</v>
      </c>
      <c r="L731" s="12">
        <f t="shared" si="953"/>
        <v>1.2565104085640002</v>
      </c>
      <c r="M731" s="13">
        <f t="shared" si="954"/>
        <v>6.3087272014095114E-2</v>
      </c>
      <c r="N731" s="13">
        <f t="shared" si="955"/>
        <v>9.5055222449565893E-2</v>
      </c>
      <c r="O731" s="13">
        <f t="shared" si="956"/>
        <v>7.9269813933618871E-2</v>
      </c>
      <c r="P731" s="13">
        <f t="shared" si="957"/>
        <v>0.11943787639624596</v>
      </c>
      <c r="Q731" s="13">
        <f t="shared" si="958"/>
        <v>7.1611079592391672E-2</v>
      </c>
      <c r="R731" s="13">
        <f t="shared" si="959"/>
        <v>4.9801673146261861E-2</v>
      </c>
      <c r="S731" s="13">
        <f t="shared" si="960"/>
        <v>5.653044529670629E-2</v>
      </c>
      <c r="T731" s="13">
        <f t="shared" si="961"/>
        <v>8.9980066876345202E-2</v>
      </c>
      <c r="U731" s="13">
        <f t="shared" si="962"/>
        <v>7.5037467434331789E-2</v>
      </c>
      <c r="V731" s="13">
        <f t="shared" si="963"/>
        <v>1.1891598067980479E-2</v>
      </c>
      <c r="W731" s="13">
        <f t="shared" si="964"/>
        <v>3.5966087839860529E-2</v>
      </c>
      <c r="X731" s="13">
        <f t="shared" si="965"/>
        <v>4.5191763726111882E-2</v>
      </c>
      <c r="Y731" s="13">
        <f t="shared" si="966"/>
        <v>2.8391960751612301E-2</v>
      </c>
      <c r="Z731" s="13">
        <f t="shared" si="967"/>
        <v>2.0858773557393434E-2</v>
      </c>
      <c r="AA731" s="13">
        <f t="shared" si="968"/>
        <v>3.1428452954506705E-2</v>
      </c>
      <c r="AB731" s="13">
        <f t="shared" si="969"/>
        <v>2.3677030972023096E-2</v>
      </c>
      <c r="AC731" s="13">
        <f t="shared" si="970"/>
        <v>1.4070857469078318E-3</v>
      </c>
      <c r="AD731" s="13">
        <f t="shared" si="971"/>
        <v>1.3547758411136963E-2</v>
      </c>
      <c r="AE731" s="13">
        <f t="shared" si="972"/>
        <v>1.7022899456304075E-2</v>
      </c>
      <c r="AF731" s="13">
        <f t="shared" si="973"/>
        <v>1.0694725175392265E-2</v>
      </c>
      <c r="AG731" s="13">
        <f t="shared" si="974"/>
        <v>4.4793444998706125E-3</v>
      </c>
      <c r="AH731" s="13">
        <f t="shared" si="975"/>
        <v>6.5523165211860933E-3</v>
      </c>
      <c r="AI731" s="13">
        <f t="shared" si="976"/>
        <v>9.8725445656004142E-3</v>
      </c>
      <c r="AJ731" s="13">
        <f t="shared" si="977"/>
        <v>7.4376089650598038E-3</v>
      </c>
      <c r="AK731" s="13">
        <f t="shared" si="978"/>
        <v>3.735479186719255E-3</v>
      </c>
      <c r="AL731" s="13">
        <f t="shared" si="979"/>
        <v>1.065567288948864E-4</v>
      </c>
      <c r="AM731" s="13">
        <f t="shared" si="980"/>
        <v>4.0825515142765426E-3</v>
      </c>
      <c r="AN731" s="13">
        <f t="shared" si="981"/>
        <v>5.1297684711871967E-3</v>
      </c>
      <c r="AO731" s="13">
        <f t="shared" si="982"/>
        <v>3.2228037387850754E-3</v>
      </c>
      <c r="AP731" s="13">
        <f t="shared" si="983"/>
        <v>1.3498288141808078E-3</v>
      </c>
      <c r="AQ731" s="13">
        <f t="shared" si="984"/>
        <v>4.2401848869944649E-4</v>
      </c>
      <c r="AR731" s="13">
        <f t="shared" si="985"/>
        <v>1.6466107818152392E-3</v>
      </c>
      <c r="AS731" s="13">
        <f t="shared" si="986"/>
        <v>2.4809910011377783E-3</v>
      </c>
      <c r="AT731" s="13">
        <f t="shared" si="987"/>
        <v>1.869086615885315E-3</v>
      </c>
      <c r="AU731" s="13">
        <f t="shared" si="988"/>
        <v>9.3873369581738708E-4</v>
      </c>
      <c r="AV731" s="13">
        <f t="shared" si="989"/>
        <v>3.5360357734634865E-4</v>
      </c>
      <c r="AW731" s="13">
        <f t="shared" si="990"/>
        <v>5.6037493814442769E-6</v>
      </c>
      <c r="AX731" s="13">
        <f t="shared" si="991"/>
        <v>1.0252143048882765E-3</v>
      </c>
      <c r="AY731" s="13">
        <f t="shared" si="992"/>
        <v>1.2881924451008258E-3</v>
      </c>
      <c r="AZ731" s="13">
        <f t="shared" si="993"/>
        <v>8.0931360775134858E-4</v>
      </c>
      <c r="BA731" s="13">
        <f t="shared" si="994"/>
        <v>3.3897032397735071E-4</v>
      </c>
      <c r="BB731" s="13">
        <f t="shared" si="995"/>
        <v>1.0647993506796308E-4</v>
      </c>
      <c r="BC731" s="13">
        <f t="shared" si="996"/>
        <v>2.6758629343222928E-5</v>
      </c>
      <c r="BD731" s="13">
        <f t="shared" si="997"/>
        <v>3.4483059770075875E-4</v>
      </c>
      <c r="BE731" s="13">
        <f t="shared" si="998"/>
        <v>5.1956516941387262E-4</v>
      </c>
      <c r="BF731" s="13">
        <f t="shared" si="999"/>
        <v>3.9142113122792667E-4</v>
      </c>
      <c r="BG731" s="13">
        <f t="shared" si="1000"/>
        <v>1.965881099440497E-4</v>
      </c>
      <c r="BH731" s="13">
        <f t="shared" si="1001"/>
        <v>7.4051095906858708E-5</v>
      </c>
      <c r="BI731" s="13">
        <f t="shared" si="1002"/>
        <v>2.2314939826492837E-5</v>
      </c>
      <c r="BJ731" s="14">
        <f t="shared" si="1003"/>
        <v>0.42974480905184947</v>
      </c>
      <c r="BK731" s="14">
        <f t="shared" si="1004"/>
        <v>0.25374902669593136</v>
      </c>
      <c r="BL731" s="14">
        <f t="shared" si="1005"/>
        <v>0.29565018439532992</v>
      </c>
      <c r="BM731" s="14">
        <f t="shared" si="1006"/>
        <v>0.52045726747260546</v>
      </c>
      <c r="BN731" s="14">
        <f t="shared" si="1007"/>
        <v>0.47826293753217941</v>
      </c>
    </row>
    <row r="732" spans="1:66" x14ac:dyDescent="0.25">
      <c r="A732" t="s">
        <v>16</v>
      </c>
      <c r="B732" t="s">
        <v>19</v>
      </c>
      <c r="C732" t="s">
        <v>18</v>
      </c>
      <c r="D732" t="s">
        <v>501</v>
      </c>
      <c r="E732" s="10">
        <f>VLOOKUP(A732,home!$A$2:$E$405,3,FALSE)</f>
        <v>1.6373</v>
      </c>
      <c r="F732" s="10">
        <f>VLOOKUP(B732,home!$B$2:$E$405,3,FALSE)</f>
        <v>0.79039999999999999</v>
      </c>
      <c r="G732" s="10">
        <f>VLOOKUP(C732,away!$B$2:$E$405,4,FALSE)</f>
        <v>0.68259999999999998</v>
      </c>
      <c r="H732" s="10">
        <f>VLOOKUP(A732,away!$A$2:$E$405,3,FALSE)</f>
        <v>1.3301000000000001</v>
      </c>
      <c r="I732" s="10">
        <f>VLOOKUP(C732,away!$B$2:$E$405,3,FALSE)</f>
        <v>0.92869999999999997</v>
      </c>
      <c r="J732" s="10">
        <f>VLOOKUP(B732,home!$B$2:$E$405,4,FALSE)</f>
        <v>1.4594</v>
      </c>
      <c r="K732" s="12">
        <f t="shared" si="952"/>
        <v>0.88336762259199997</v>
      </c>
      <c r="L732" s="12">
        <f t="shared" si="953"/>
        <v>1.802744091878</v>
      </c>
      <c r="M732" s="13">
        <f t="shared" si="954"/>
        <v>6.8145393649769653E-2</v>
      </c>
      <c r="N732" s="13">
        <f t="shared" si="955"/>
        <v>6.0197434378992984E-2</v>
      </c>
      <c r="O732" s="13">
        <f t="shared" si="956"/>
        <v>0.12284870579082283</v>
      </c>
      <c r="P732" s="13">
        <f t="shared" si="957"/>
        <v>0.10852056917294321</v>
      </c>
      <c r="Q732" s="13">
        <f t="shared" si="958"/>
        <v>2.6588232246754478E-2</v>
      </c>
      <c r="R732" s="13">
        <f t="shared" si="959"/>
        <v>0.11073238927963226</v>
      </c>
      <c r="S732" s="13">
        <f t="shared" si="960"/>
        <v>4.3204365338857215E-2</v>
      </c>
      <c r="T732" s="13">
        <f t="shared" si="961"/>
        <v>4.7931778596316761E-2</v>
      </c>
      <c r="U732" s="13">
        <f t="shared" si="962"/>
        <v>9.7817407461880598E-2</v>
      </c>
      <c r="V732" s="13">
        <f t="shared" si="963"/>
        <v>7.644704075956626E-3</v>
      </c>
      <c r="W732" s="13">
        <f t="shared" si="964"/>
        <v>7.8290611695798189E-3</v>
      </c>
      <c r="X732" s="13">
        <f t="shared" si="965"/>
        <v>1.4113793768411485E-2</v>
      </c>
      <c r="Y732" s="13">
        <f t="shared" si="966"/>
        <v>1.272177916499417E-2</v>
      </c>
      <c r="Z732" s="13">
        <f t="shared" si="967"/>
        <v>6.6540720184463956E-2</v>
      </c>
      <c r="AA732" s="13">
        <f t="shared" si="968"/>
        <v>5.8779917794909417E-2</v>
      </c>
      <c r="AB732" s="13">
        <f t="shared" si="969"/>
        <v>2.5962138119321163E-2</v>
      </c>
      <c r="AC732" s="13">
        <f t="shared" si="970"/>
        <v>7.6088015000807E-4</v>
      </c>
      <c r="AD732" s="13">
        <f t="shared" si="971"/>
        <v>1.7289847881247664E-3</v>
      </c>
      <c r="AE732" s="13">
        <f t="shared" si="972"/>
        <v>3.1169171117388585E-3</v>
      </c>
      <c r="AF732" s="13">
        <f t="shared" si="973"/>
        <v>2.8095019540303337E-3</v>
      </c>
      <c r="AG732" s="13">
        <f t="shared" si="974"/>
        <v>1.6882710162492937E-3</v>
      </c>
      <c r="AH732" s="13">
        <f t="shared" si="975"/>
        <v>2.9988972545462383E-2</v>
      </c>
      <c r="AI732" s="13">
        <f t="shared" si="976"/>
        <v>2.6491287381461861E-2</v>
      </c>
      <c r="AJ732" s="13">
        <f t="shared" si="977"/>
        <v>1.1700772776781707E-2</v>
      </c>
      <c r="AK732" s="13">
        <f t="shared" si="978"/>
        <v>3.4453612767716174E-3</v>
      </c>
      <c r="AL732" s="13">
        <f t="shared" si="979"/>
        <v>4.846763223682652E-5</v>
      </c>
      <c r="AM732" s="13">
        <f t="shared" si="980"/>
        <v>3.0546583635670166E-4</v>
      </c>
      <c r="AN732" s="13">
        <f t="shared" si="981"/>
        <v>5.5067673176261594E-4</v>
      </c>
      <c r="AO732" s="13">
        <f t="shared" si="982"/>
        <v>4.9636461235987104E-4</v>
      </c>
      <c r="AP732" s="13">
        <f t="shared" si="983"/>
        <v>2.9827279078302379E-4</v>
      </c>
      <c r="AQ732" s="13">
        <f t="shared" si="984"/>
        <v>1.3442737783801468E-4</v>
      </c>
      <c r="AR732" s="13">
        <f t="shared" si="985"/>
        <v>1.0812488615564775E-2</v>
      </c>
      <c r="AS732" s="13">
        <f t="shared" si="986"/>
        <v>9.5514023626345184E-3</v>
      </c>
      <c r="AT732" s="13">
        <f t="shared" si="987"/>
        <v>4.2186997987500334E-3</v>
      </c>
      <c r="AU732" s="13">
        <f t="shared" si="988"/>
        <v>1.2422209372170555E-3</v>
      </c>
      <c r="AV732" s="13">
        <f t="shared" si="989"/>
        <v>2.7433443901085902E-4</v>
      </c>
      <c r="AW732" s="13">
        <f t="shared" si="990"/>
        <v>2.1440003967584891E-6</v>
      </c>
      <c r="AX732" s="13">
        <f t="shared" si="991"/>
        <v>4.4973104940916049E-5</v>
      </c>
      <c r="AY732" s="13">
        <f t="shared" si="992"/>
        <v>8.1074999225645711E-5</v>
      </c>
      <c r="AZ732" s="13">
        <f t="shared" si="993"/>
        <v>7.3078737926523117E-5</v>
      </c>
      <c r="BA732" s="13">
        <f t="shared" si="994"/>
        <v>4.391408767964676E-5</v>
      </c>
      <c r="BB732" s="13">
        <f t="shared" si="995"/>
        <v>1.9791465528673909E-5</v>
      </c>
      <c r="BC732" s="13">
        <f t="shared" si="996"/>
        <v>7.1357895102848002E-6</v>
      </c>
      <c r="BD732" s="13">
        <f t="shared" si="997"/>
        <v>3.2486916617012569E-3</v>
      </c>
      <c r="BE732" s="13">
        <f t="shared" si="998"/>
        <v>2.8697890297314931E-3</v>
      </c>
      <c r="BF732" s="13">
        <f t="shared" si="999"/>
        <v>1.2675393562672555E-3</v>
      </c>
      <c r="BG732" s="13">
        <f t="shared" si="1000"/>
        <v>3.7323440922919996E-4</v>
      </c>
      <c r="BH732" s="13">
        <f t="shared" si="1001"/>
        <v>8.2425798187581972E-5</v>
      </c>
      <c r="BI732" s="13">
        <f t="shared" si="1002"/>
        <v>1.4562456277042457E-5</v>
      </c>
      <c r="BJ732" s="14">
        <f t="shared" si="1003"/>
        <v>0.18078092972910489</v>
      </c>
      <c r="BK732" s="14">
        <f t="shared" si="1004"/>
        <v>0.22840545501899723</v>
      </c>
      <c r="BL732" s="14">
        <f t="shared" si="1005"/>
        <v>0.52172234129161488</v>
      </c>
      <c r="BM732" s="14">
        <f t="shared" si="1006"/>
        <v>0.5003377907064368</v>
      </c>
      <c r="BN732" s="14">
        <f t="shared" si="1007"/>
        <v>0.49703272451891545</v>
      </c>
    </row>
    <row r="733" spans="1:66" x14ac:dyDescent="0.25">
      <c r="A733" t="s">
        <v>16</v>
      </c>
      <c r="B733" t="s">
        <v>324</v>
      </c>
      <c r="C733" t="s">
        <v>73</v>
      </c>
      <c r="D733" t="s">
        <v>501</v>
      </c>
      <c r="E733" s="10">
        <f>VLOOKUP(A733,home!$A$2:$E$405,3,FALSE)</f>
        <v>1.6373</v>
      </c>
      <c r="F733" s="10">
        <f>VLOOKUP(B733,home!$B$2:$E$405,3,FALSE)</f>
        <v>0.93389999999999995</v>
      </c>
      <c r="G733" s="10">
        <f>VLOOKUP(C733,away!$B$2:$E$405,4,FALSE)</f>
        <v>0.93389999999999995</v>
      </c>
      <c r="H733" s="10">
        <f>VLOOKUP(A733,away!$A$2:$E$405,3,FALSE)</f>
        <v>1.3301000000000001</v>
      </c>
      <c r="I733" s="10">
        <f>VLOOKUP(C733,away!$B$2:$E$405,3,FALSE)</f>
        <v>0.70589999999999997</v>
      </c>
      <c r="J733" s="10">
        <f>VLOOKUP(B733,home!$B$2:$E$405,4,FALSE)</f>
        <v>0.82350000000000001</v>
      </c>
      <c r="K733" s="12">
        <f t="shared" si="952"/>
        <v>1.4280026475329999</v>
      </c>
      <c r="L733" s="12">
        <f t="shared" si="953"/>
        <v>0.773198635365</v>
      </c>
      <c r="M733" s="13">
        <f t="shared" si="954"/>
        <v>0.11067013234008886</v>
      </c>
      <c r="N733" s="13">
        <f t="shared" si="955"/>
        <v>0.15803724198447436</v>
      </c>
      <c r="O733" s="13">
        <f t="shared" si="956"/>
        <v>8.5569995301020663E-2</v>
      </c>
      <c r="P733" s="13">
        <f t="shared" si="957"/>
        <v>0.12219417983924385</v>
      </c>
      <c r="Q733" s="13">
        <f t="shared" si="958"/>
        <v>0.11283879998132142</v>
      </c>
      <c r="R733" s="13">
        <f t="shared" si="959"/>
        <v>3.308130179746932E-2</v>
      </c>
      <c r="S733" s="13">
        <f t="shared" si="960"/>
        <v>3.3729555732122218E-2</v>
      </c>
      <c r="T733" s="13">
        <f t="shared" si="961"/>
        <v>8.7246806161781904E-2</v>
      </c>
      <c r="U733" s="13">
        <f t="shared" si="962"/>
        <v>4.7240186550624369E-2</v>
      </c>
      <c r="V733" s="13">
        <f t="shared" si="963"/>
        <v>4.1379782440740375E-3</v>
      </c>
      <c r="W733" s="13">
        <f t="shared" si="964"/>
        <v>5.3711368372591183E-2</v>
      </c>
      <c r="X733" s="13">
        <f t="shared" si="965"/>
        <v>4.1529556729274324E-2</v>
      </c>
      <c r="Y733" s="13">
        <f t="shared" si="966"/>
        <v>1.6055298295194129E-2</v>
      </c>
      <c r="Z733" s="13">
        <f t="shared" si="967"/>
        <v>8.5261391353003337E-3</v>
      </c>
      <c r="AA733" s="13">
        <f t="shared" si="968"/>
        <v>1.2175349258443598E-2</v>
      </c>
      <c r="AB733" s="13">
        <f t="shared" si="969"/>
        <v>8.6932154878482052E-3</v>
      </c>
      <c r="AC733" s="13">
        <f t="shared" si="970"/>
        <v>2.855540419057248E-4</v>
      </c>
      <c r="AD733" s="13">
        <f t="shared" si="971"/>
        <v>1.9174994059670113E-2</v>
      </c>
      <c r="AE733" s="13">
        <f t="shared" si="972"/>
        <v>1.4826079240068912E-2</v>
      </c>
      <c r="AF733" s="13">
        <f t="shared" si="973"/>
        <v>5.7317521181173194E-3</v>
      </c>
      <c r="AG733" s="13">
        <f t="shared" si="974"/>
        <v>1.4772609719929202E-3</v>
      </c>
      <c r="AH733" s="13">
        <f t="shared" si="975"/>
        <v>1.6480997860865846E-3</v>
      </c>
      <c r="AI733" s="13">
        <f t="shared" si="976"/>
        <v>2.3534908579302132E-3</v>
      </c>
      <c r="AJ733" s="13">
        <f t="shared" si="977"/>
        <v>1.6803955880345287E-3</v>
      </c>
      <c r="AK733" s="13">
        <f t="shared" si="978"/>
        <v>7.9986978287202614E-4</v>
      </c>
      <c r="AL733" s="13">
        <f t="shared" si="979"/>
        <v>1.2611547926309495E-5</v>
      </c>
      <c r="AM733" s="13">
        <f t="shared" si="980"/>
        <v>5.4763884567276934E-3</v>
      </c>
      <c r="AN733" s="13">
        <f t="shared" si="981"/>
        <v>4.2343360814704909E-3</v>
      </c>
      <c r="AO733" s="13">
        <f t="shared" si="982"/>
        <v>1.6369914399348823E-3</v>
      </c>
      <c r="AP733" s="13">
        <f t="shared" si="983"/>
        <v>4.2190651582061256E-4</v>
      </c>
      <c r="AQ733" s="13">
        <f t="shared" si="984"/>
        <v>8.1554385571024841E-5</v>
      </c>
      <c r="AR733" s="13">
        <f t="shared" si="985"/>
        <v>2.5486170110949923E-4</v>
      </c>
      <c r="AS733" s="13">
        <f t="shared" si="986"/>
        <v>3.6394318393912894E-4</v>
      </c>
      <c r="AT733" s="13">
        <f t="shared" si="987"/>
        <v>2.5985591510833294E-4</v>
      </c>
      <c r="AU733" s="13">
        <f t="shared" si="988"/>
        <v>1.2369164491726994E-4</v>
      </c>
      <c r="AV733" s="13">
        <f t="shared" si="989"/>
        <v>4.4157999104893305E-5</v>
      </c>
      <c r="AW733" s="13">
        <f t="shared" si="990"/>
        <v>3.8679957244045616E-7</v>
      </c>
      <c r="AX733" s="13">
        <f t="shared" si="991"/>
        <v>1.3033828691877158E-3</v>
      </c>
      <c r="AY733" s="13">
        <f t="shared" si="992"/>
        <v>1.00777385581406E-3</v>
      </c>
      <c r="AZ733" s="13">
        <f t="shared" si="993"/>
        <v>3.8960468503597775E-4</v>
      </c>
      <c r="BA733" s="13">
        <f t="shared" si="994"/>
        <v>1.0041393693387623E-4</v>
      </c>
      <c r="BB733" s="13">
        <f t="shared" si="995"/>
        <v>1.9409979752225066E-5</v>
      </c>
      <c r="BC733" s="13">
        <f t="shared" si="996"/>
        <v>3.0015539713765415E-6</v>
      </c>
      <c r="BD733" s="13">
        <f t="shared" si="997"/>
        <v>3.2843119917444536E-5</v>
      </c>
      <c r="BE733" s="13">
        <f t="shared" si="998"/>
        <v>4.6900062195354595E-5</v>
      </c>
      <c r="BF733" s="13">
        <f t="shared" si="999"/>
        <v>3.3486706492214372E-5</v>
      </c>
      <c r="BG733" s="13">
        <f t="shared" si="1000"/>
        <v>1.593970184268087E-5</v>
      </c>
      <c r="BH733" s="13">
        <f t="shared" si="1001"/>
        <v>5.6904841080587294E-6</v>
      </c>
      <c r="BI733" s="13">
        <f t="shared" si="1002"/>
        <v>1.6252052744104656E-6</v>
      </c>
      <c r="BJ733" s="14">
        <f t="shared" si="1003"/>
        <v>0.52530392167470663</v>
      </c>
      <c r="BK733" s="14">
        <f t="shared" si="1004"/>
        <v>0.27203778560117509</v>
      </c>
      <c r="BL733" s="14">
        <f t="shared" si="1005"/>
        <v>0.1944249001343388</v>
      </c>
      <c r="BM733" s="14">
        <f t="shared" si="1006"/>
        <v>0.37689370824566071</v>
      </c>
      <c r="BN733" s="14">
        <f t="shared" si="1007"/>
        <v>0.6223916512436185</v>
      </c>
    </row>
    <row r="734" spans="1:66" x14ac:dyDescent="0.25">
      <c r="A734" t="s">
        <v>69</v>
      </c>
      <c r="B734" t="s">
        <v>351</v>
      </c>
      <c r="C734" t="s">
        <v>77</v>
      </c>
      <c r="D734" t="s">
        <v>501</v>
      </c>
      <c r="E734" s="10">
        <f>VLOOKUP(A734,home!$A$2:$E$405,3,FALSE)</f>
        <v>1.3526</v>
      </c>
      <c r="F734" s="10">
        <f>VLOOKUP(B734,home!$B$2:$E$405,3,FALSE)</f>
        <v>1.1284000000000001</v>
      </c>
      <c r="G734" s="10">
        <f>VLOOKUP(C734,away!$B$2:$E$405,4,FALSE)</f>
        <v>0.70040000000000002</v>
      </c>
      <c r="H734" s="10">
        <f>VLOOKUP(A734,away!$A$2:$E$405,3,FALSE)</f>
        <v>1.3421000000000001</v>
      </c>
      <c r="I734" s="10">
        <f>VLOOKUP(C734,away!$B$2:$E$405,3,FALSE)</f>
        <v>1.0588</v>
      </c>
      <c r="J734" s="10">
        <f>VLOOKUP(B734,home!$B$2:$E$405,4,FALSE)</f>
        <v>1.0588</v>
      </c>
      <c r="K734" s="12">
        <f t="shared" si="952"/>
        <v>1.0690021975360002</v>
      </c>
      <c r="L734" s="12">
        <f t="shared" si="953"/>
        <v>1.504571190224</v>
      </c>
      <c r="M734" s="13">
        <f t="shared" si="954"/>
        <v>7.6262542306188702E-2</v>
      </c>
      <c r="N734" s="13">
        <f t="shared" si="955"/>
        <v>8.1524825314997898E-2</v>
      </c>
      <c r="O734" s="13">
        <f t="shared" si="956"/>
        <v>0.11474242404713048</v>
      </c>
      <c r="P734" s="13">
        <f t="shared" si="957"/>
        <v>0.12265990345699007</v>
      </c>
      <c r="Q734" s="13">
        <f t="shared" si="958"/>
        <v>4.3575108707735642E-2</v>
      </c>
      <c r="R734" s="13">
        <f t="shared" si="959"/>
        <v>8.6319072758889018E-2</v>
      </c>
      <c r="S734" s="13">
        <f t="shared" si="960"/>
        <v>4.932123773054832E-2</v>
      </c>
      <c r="T734" s="13">
        <f t="shared" si="961"/>
        <v>6.5561853172538001E-2</v>
      </c>
      <c r="U734" s="13">
        <f t="shared" si="962"/>
        <v>9.2275278468522251E-2</v>
      </c>
      <c r="V734" s="13">
        <f t="shared" si="963"/>
        <v>8.8141978944832212E-3</v>
      </c>
      <c r="W734" s="13">
        <f t="shared" si="964"/>
        <v>1.5527295655479839E-2</v>
      </c>
      <c r="X734" s="13">
        <f t="shared" si="965"/>
        <v>2.3361921705325243E-2</v>
      </c>
      <c r="Y734" s="13">
        <f t="shared" si="966"/>
        <v>1.7574837173050552E-2</v>
      </c>
      <c r="Z734" s="13">
        <f t="shared" si="967"/>
        <v>4.329106334662456E-2</v>
      </c>
      <c r="AA734" s="13">
        <f t="shared" si="968"/>
        <v>4.6278241851211849E-2</v>
      </c>
      <c r="AB734" s="13">
        <f t="shared" si="969"/>
        <v>2.4735771118523976E-2</v>
      </c>
      <c r="AC734" s="13">
        <f t="shared" si="970"/>
        <v>8.8604168417257055E-4</v>
      </c>
      <c r="AD734" s="13">
        <f t="shared" si="971"/>
        <v>4.1496782943747828E-3</v>
      </c>
      <c r="AE734" s="13">
        <f t="shared" si="972"/>
        <v>6.2434864104141648E-3</v>
      </c>
      <c r="AF734" s="13">
        <f t="shared" si="973"/>
        <v>4.6968848898321057E-3</v>
      </c>
      <c r="AG734" s="13">
        <f t="shared" si="974"/>
        <v>2.3555992296799368E-3</v>
      </c>
      <c r="AH734" s="13">
        <f t="shared" si="975"/>
        <v>1.6283621676373383E-2</v>
      </c>
      <c r="AI734" s="13">
        <f t="shared" si="976"/>
        <v>1.7407227355887993E-2</v>
      </c>
      <c r="AJ734" s="13">
        <f t="shared" si="977"/>
        <v>9.3041821482265207E-3</v>
      </c>
      <c r="AK734" s="13">
        <f t="shared" si="978"/>
        <v>3.3153970542431255E-3</v>
      </c>
      <c r="AL734" s="13">
        <f t="shared" si="979"/>
        <v>5.7004020140386468E-5</v>
      </c>
      <c r="AM734" s="13">
        <f t="shared" si="980"/>
        <v>8.8720304315081705E-4</v>
      </c>
      <c r="AN734" s="13">
        <f t="shared" si="981"/>
        <v>1.3348601386037797E-3</v>
      </c>
      <c r="AO734" s="13">
        <f t="shared" si="982"/>
        <v>1.0041960537608312E-3</v>
      </c>
      <c r="AP734" s="13">
        <f t="shared" si="983"/>
        <v>5.0362815060839251E-4</v>
      </c>
      <c r="AQ734" s="13">
        <f t="shared" si="984"/>
        <v>1.8943610149779535E-4</v>
      </c>
      <c r="AR734" s="13">
        <f t="shared" si="985"/>
        <v>4.8999736093556841E-3</v>
      </c>
      <c r="AS734" s="13">
        <f t="shared" si="986"/>
        <v>5.2380825562696326E-3</v>
      </c>
      <c r="AT734" s="13">
        <f t="shared" si="987"/>
        <v>2.7997608817636132E-3</v>
      </c>
      <c r="AU734" s="13">
        <f t="shared" si="988"/>
        <v>9.9765017839354439E-4</v>
      </c>
      <c r="AV734" s="13">
        <f t="shared" si="989"/>
        <v>2.6662255826872031E-4</v>
      </c>
      <c r="AW734" s="13">
        <f t="shared" si="990"/>
        <v>2.546796965251702E-6</v>
      </c>
      <c r="AX734" s="13">
        <f t="shared" si="991"/>
        <v>1.580703337981417E-4</v>
      </c>
      <c r="AY734" s="13">
        <f t="shared" si="992"/>
        <v>2.3782807026177501E-4</v>
      </c>
      <c r="AZ734" s="13">
        <f t="shared" si="993"/>
        <v>1.7891463137121799E-4</v>
      </c>
      <c r="BA734" s="13">
        <f t="shared" si="994"/>
        <v>8.9729933290227199E-5</v>
      </c>
      <c r="BB734" s="13">
        <f t="shared" si="995"/>
        <v>3.3751268132299332E-5</v>
      </c>
      <c r="BC734" s="13">
        <f t="shared" si="996"/>
        <v>1.015623713307659E-5</v>
      </c>
      <c r="BD734" s="13">
        <f t="shared" si="997"/>
        <v>1.2287265209157436E-3</v>
      </c>
      <c r="BE734" s="13">
        <f t="shared" si="998"/>
        <v>1.3135113510296939E-3</v>
      </c>
      <c r="BF734" s="13">
        <f t="shared" si="999"/>
        <v>7.020732603696115E-4</v>
      </c>
      <c r="BG734" s="13">
        <f t="shared" si="1000"/>
        <v>2.5017261938879313E-4</v>
      </c>
      <c r="BH734" s="13">
        <f t="shared" si="1001"/>
        <v>6.6858769972489294E-5</v>
      </c>
      <c r="BI734" s="13">
        <f t="shared" si="1002"/>
        <v>1.4294434405029005E-5</v>
      </c>
      <c r="BJ734" s="14">
        <f t="shared" si="1003"/>
        <v>0.26919926451503656</v>
      </c>
      <c r="BK734" s="14">
        <f t="shared" si="1004"/>
        <v>0.25823875516278505</v>
      </c>
      <c r="BL734" s="14">
        <f t="shared" si="1005"/>
        <v>0.42843894321914111</v>
      </c>
      <c r="BM734" s="14">
        <f t="shared" si="1006"/>
        <v>0.47384886837835899</v>
      </c>
      <c r="BN734" s="14">
        <f t="shared" si="1007"/>
        <v>0.52508387659193179</v>
      </c>
    </row>
    <row r="735" spans="1:66" x14ac:dyDescent="0.25">
      <c r="A735" t="s">
        <v>69</v>
      </c>
      <c r="B735" t="s">
        <v>76</v>
      </c>
      <c r="C735" t="s">
        <v>325</v>
      </c>
      <c r="D735" t="s">
        <v>501</v>
      </c>
      <c r="E735" s="10">
        <f>VLOOKUP(A735,home!$A$2:$E$405,3,FALSE)</f>
        <v>1.3526</v>
      </c>
      <c r="F735" s="10">
        <f>VLOOKUP(B735,home!$B$2:$E$405,3,FALSE)</f>
        <v>0.35020000000000001</v>
      </c>
      <c r="G735" s="10">
        <f>VLOOKUP(C735,away!$B$2:$E$405,4,FALSE)</f>
        <v>1.1284000000000001</v>
      </c>
      <c r="H735" s="10">
        <f>VLOOKUP(A735,away!$A$2:$E$405,3,FALSE)</f>
        <v>1.3421000000000001</v>
      </c>
      <c r="I735" s="10">
        <f>VLOOKUP(C735,away!$B$2:$E$405,3,FALSE)</f>
        <v>0.7843</v>
      </c>
      <c r="J735" s="10">
        <f>VLOOKUP(B735,home!$B$2:$E$405,4,FALSE)</f>
        <v>1.0980000000000001</v>
      </c>
      <c r="K735" s="12">
        <f t="shared" si="952"/>
        <v>0.53450109876800012</v>
      </c>
      <c r="L735" s="12">
        <f t="shared" si="953"/>
        <v>1.1557647149400001</v>
      </c>
      <c r="M735" s="13">
        <f t="shared" si="954"/>
        <v>0.18447048269233202</v>
      </c>
      <c r="N735" s="13">
        <f t="shared" si="955"/>
        <v>9.8599675689314784E-2</v>
      </c>
      <c r="O735" s="13">
        <f t="shared" si="956"/>
        <v>0.21320447484374733</v>
      </c>
      <c r="P735" s="13">
        <f t="shared" si="957"/>
        <v>0.11395802606623735</v>
      </c>
      <c r="Q735" s="13">
        <f t="shared" si="958"/>
        <v>2.6350817497053612E-2</v>
      </c>
      <c r="R735" s="13">
        <f t="shared" si="959"/>
        <v>0.12320710454585804</v>
      </c>
      <c r="S735" s="13">
        <f t="shared" si="960"/>
        <v>1.7599606608300285E-2</v>
      </c>
      <c r="T735" s="13">
        <f t="shared" si="961"/>
        <v>3.0455345072918139E-2</v>
      </c>
      <c r="U735" s="13">
        <f t="shared" si="962"/>
        <v>6.5854332755784964E-2</v>
      </c>
      <c r="V735" s="13">
        <f t="shared" si="963"/>
        <v>1.2080321284723204E-3</v>
      </c>
      <c r="W735" s="13">
        <f t="shared" si="964"/>
        <v>4.6948469685367334E-3</v>
      </c>
      <c r="X735" s="13">
        <f t="shared" si="965"/>
        <v>5.4261384682777816E-3</v>
      </c>
      <c r="Y735" s="13">
        <f t="shared" si="966"/>
        <v>3.1356696900070201E-3</v>
      </c>
      <c r="Z735" s="13">
        <f t="shared" si="967"/>
        <v>4.7466141354675466E-2</v>
      </c>
      <c r="AA735" s="13">
        <f t="shared" si="968"/>
        <v>2.5370704708351236E-2</v>
      </c>
      <c r="AB735" s="13">
        <f t="shared" si="969"/>
        <v>6.780334771566106E-3</v>
      </c>
      <c r="AC735" s="13">
        <f t="shared" si="970"/>
        <v>4.6641932484296331E-5</v>
      </c>
      <c r="AD735" s="13">
        <f t="shared" si="971"/>
        <v>6.2735021580762453E-4</v>
      </c>
      <c r="AE735" s="13">
        <f t="shared" si="972"/>
        <v>7.250692433404467E-4</v>
      </c>
      <c r="AF735" s="13">
        <f t="shared" si="973"/>
        <v>4.1900472367056651E-4</v>
      </c>
      <c r="AG735" s="13">
        <f t="shared" si="974"/>
        <v>1.6142362500387524E-4</v>
      </c>
      <c r="AH735" s="13">
        <f t="shared" si="975"/>
        <v>1.3714922833022059E-2</v>
      </c>
      <c r="AI735" s="13">
        <f t="shared" si="976"/>
        <v>7.330641323768621E-3</v>
      </c>
      <c r="AJ735" s="13">
        <f t="shared" si="977"/>
        <v>1.9591179211142177E-3</v>
      </c>
      <c r="AK735" s="13">
        <f t="shared" si="978"/>
        <v>3.4905022715054322E-4</v>
      </c>
      <c r="AL735" s="13">
        <f t="shared" si="979"/>
        <v>1.1525361630218303E-6</v>
      </c>
      <c r="AM735" s="13">
        <f t="shared" si="980"/>
        <v>6.7063875932303461E-5</v>
      </c>
      <c r="AN735" s="13">
        <f t="shared" si="981"/>
        <v>7.7510061449670244E-5</v>
      </c>
      <c r="AO735" s="13">
        <f t="shared" si="982"/>
        <v>4.4791697038180015E-5</v>
      </c>
      <c r="AP735" s="13">
        <f t="shared" si="983"/>
        <v>1.7256220986336989E-5</v>
      </c>
      <c r="AQ735" s="13">
        <f t="shared" si="984"/>
        <v>4.9860328323038543E-6</v>
      </c>
      <c r="AR735" s="13">
        <f t="shared" si="985"/>
        <v>3.1702447757063715E-3</v>
      </c>
      <c r="AS735" s="13">
        <f t="shared" si="986"/>
        <v>1.694499315978567E-3</v>
      </c>
      <c r="AT735" s="13">
        <f t="shared" si="987"/>
        <v>4.5285587312608445E-4</v>
      </c>
      <c r="AU735" s="13">
        <f t="shared" si="988"/>
        <v>8.0683987256478066E-5</v>
      </c>
      <c r="AV735" s="13">
        <f t="shared" si="989"/>
        <v>1.078141996039271E-5</v>
      </c>
      <c r="AW735" s="13">
        <f t="shared" si="990"/>
        <v>1.9777440842057602E-8</v>
      </c>
      <c r="AX735" s="13">
        <f t="shared" si="991"/>
        <v>5.9742858955761737E-6</v>
      </c>
      <c r="AY735" s="13">
        <f t="shared" si="992"/>
        <v>6.9048688350706598E-6</v>
      </c>
      <c r="AZ735" s="13">
        <f t="shared" si="993"/>
        <v>3.9902018804317661E-6</v>
      </c>
      <c r="BA735" s="13">
        <f t="shared" si="994"/>
        <v>1.5372448462967573E-6</v>
      </c>
      <c r="BB735" s="13">
        <f t="shared" si="995"/>
        <v>4.4417333789328896E-7</v>
      </c>
      <c r="BC735" s="13">
        <f t="shared" si="996"/>
        <v>1.0267197425083721E-7</v>
      </c>
      <c r="BD735" s="13">
        <f t="shared" si="997"/>
        <v>6.1067617491404841E-4</v>
      </c>
      <c r="BE735" s="13">
        <f t="shared" si="998"/>
        <v>3.2640708648299819E-4</v>
      </c>
      <c r="BF735" s="13">
        <f t="shared" si="999"/>
        <v>8.7232473185412098E-5</v>
      </c>
      <c r="BG735" s="13">
        <f t="shared" si="1000"/>
        <v>1.5541950921950959E-5</v>
      </c>
      <c r="BH735" s="13">
        <f t="shared" si="1001"/>
        <v>2.0767974611952794E-6</v>
      </c>
      <c r="BI735" s="13">
        <f t="shared" si="1002"/>
        <v>2.2201010498549403E-7</v>
      </c>
      <c r="BJ735" s="14">
        <f t="shared" si="1003"/>
        <v>0.17082590252893892</v>
      </c>
      <c r="BK735" s="14">
        <f t="shared" si="1004"/>
        <v>0.31729084683282432</v>
      </c>
      <c r="BL735" s="14">
        <f t="shared" si="1005"/>
        <v>0.46422190579546158</v>
      </c>
      <c r="BM735" s="14">
        <f t="shared" si="1006"/>
        <v>0.24000733008596303</v>
      </c>
      <c r="BN735" s="14">
        <f t="shared" si="1007"/>
        <v>0.75979058133454314</v>
      </c>
    </row>
    <row r="736" spans="1:66" x14ac:dyDescent="0.25">
      <c r="A736" t="s">
        <v>69</v>
      </c>
      <c r="B736" t="s">
        <v>72</v>
      </c>
      <c r="C736" t="s">
        <v>71</v>
      </c>
      <c r="D736" t="s">
        <v>501</v>
      </c>
      <c r="E736" s="10">
        <f>VLOOKUP(A736,home!$A$2:$E$405,3,FALSE)</f>
        <v>1.3526</v>
      </c>
      <c r="F736" s="10">
        <f>VLOOKUP(B736,home!$B$2:$E$405,3,FALSE)</f>
        <v>1.0894999999999999</v>
      </c>
      <c r="G736" s="10">
        <f>VLOOKUP(C736,away!$B$2:$E$405,4,FALSE)</f>
        <v>1.4397</v>
      </c>
      <c r="H736" s="10">
        <f>VLOOKUP(A736,away!$A$2:$E$405,3,FALSE)</f>
        <v>1.3421000000000001</v>
      </c>
      <c r="I736" s="10">
        <f>VLOOKUP(C736,away!$B$2:$E$405,3,FALSE)</f>
        <v>0.7843</v>
      </c>
      <c r="J736" s="10">
        <f>VLOOKUP(B736,home!$B$2:$E$405,4,FALSE)</f>
        <v>0.82350000000000001</v>
      </c>
      <c r="K736" s="12">
        <f t="shared" si="952"/>
        <v>2.12162499069</v>
      </c>
      <c r="L736" s="12">
        <f t="shared" si="953"/>
        <v>0.86682353620499997</v>
      </c>
      <c r="M736" s="13">
        <f t="shared" si="954"/>
        <v>5.0365516883159697E-2</v>
      </c>
      <c r="N736" s="13">
        <f t="shared" si="955"/>
        <v>0.10685673928833073</v>
      </c>
      <c r="O736" s="13">
        <f t="shared" si="956"/>
        <v>4.3658015447453111E-2</v>
      </c>
      <c r="P736" s="13">
        <f t="shared" si="957"/>
        <v>9.2625936617246579E-2</v>
      </c>
      <c r="Q736" s="13">
        <f t="shared" si="958"/>
        <v>0.11335496424888424</v>
      </c>
      <c r="R736" s="13">
        <f t="shared" si="959"/>
        <v>1.892189766692691E-2</v>
      </c>
      <c r="S736" s="13">
        <f t="shared" si="960"/>
        <v>4.2586498983647192E-2</v>
      </c>
      <c r="T736" s="13">
        <f t="shared" si="961"/>
        <v>9.8258750956609173E-2</v>
      </c>
      <c r="U736" s="13">
        <f t="shared" si="962"/>
        <v>4.0145170961430936E-2</v>
      </c>
      <c r="V736" s="13">
        <f t="shared" si="963"/>
        <v>8.702193704740584E-3</v>
      </c>
      <c r="W736" s="13">
        <f t="shared" si="964"/>
        <v>8.016557498973477E-2</v>
      </c>
      <c r="X736" s="13">
        <f t="shared" si="965"/>
        <v>6.9489407194508995E-2</v>
      </c>
      <c r="Y736" s="13">
        <f t="shared" si="966"/>
        <v>3.0117526836566721E-2</v>
      </c>
      <c r="Z736" s="13">
        <f t="shared" si="967"/>
        <v>5.4673154157849077E-3</v>
      </c>
      <c r="AA736" s="13">
        <f t="shared" si="968"/>
        <v>1.1599593018113948E-2</v>
      </c>
      <c r="AB736" s="13">
        <f t="shared" si="969"/>
        <v>1.2304993214531899E-2</v>
      </c>
      <c r="AC736" s="13">
        <f t="shared" si="970"/>
        <v>1.0002488959810214E-3</v>
      </c>
      <c r="AD736" s="13">
        <f t="shared" si="971"/>
        <v>4.2520321822813623E-2</v>
      </c>
      <c r="AE736" s="13">
        <f t="shared" si="972"/>
        <v>3.6857615723025934E-2</v>
      </c>
      <c r="AF736" s="13">
        <f t="shared" si="973"/>
        <v>1.5974524398559172E-2</v>
      </c>
      <c r="AG736" s="13">
        <f t="shared" si="974"/>
        <v>4.6156979094507042E-3</v>
      </c>
      <c r="AH736" s="13">
        <f t="shared" si="975"/>
        <v>1.184799420564696E-3</v>
      </c>
      <c r="AI736" s="13">
        <f t="shared" si="976"/>
        <v>2.5137000596250902E-3</v>
      </c>
      <c r="AJ736" s="13">
        <f t="shared" si="977"/>
        <v>2.666564432799768E-3</v>
      </c>
      <c r="AK736" s="13">
        <f t="shared" si="978"/>
        <v>1.8858165799710308E-3</v>
      </c>
      <c r="AL736" s="13">
        <f t="shared" si="979"/>
        <v>7.358128860707655E-5</v>
      </c>
      <c r="AM736" s="13">
        <f t="shared" si="980"/>
        <v>1.8042435478292557E-2</v>
      </c>
      <c r="AN736" s="13">
        <f t="shared" si="981"/>
        <v>1.5639607723044104E-2</v>
      </c>
      <c r="AO736" s="13">
        <f t="shared" si="982"/>
        <v>6.7783900356740588E-3</v>
      </c>
      <c r="AP736" s="13">
        <f t="shared" si="983"/>
        <v>1.9585560068332412E-3</v>
      </c>
      <c r="AQ736" s="13">
        <f t="shared" si="984"/>
        <v>4.2443061092468356E-4</v>
      </c>
      <c r="AR736" s="13">
        <f t="shared" si="985"/>
        <v>2.0540240468550495E-4</v>
      </c>
      <c r="AS736" s="13">
        <f t="shared" si="986"/>
        <v>4.3578687492858804E-4</v>
      </c>
      <c r="AT736" s="13">
        <f t="shared" si="987"/>
        <v>4.6228816223159501E-4</v>
      </c>
      <c r="AU736" s="13">
        <f t="shared" si="988"/>
        <v>3.2693403929690164E-4</v>
      </c>
      <c r="AV736" s="13">
        <f t="shared" si="989"/>
        <v>1.7340785701988324E-4</v>
      </c>
      <c r="AW736" s="13">
        <f t="shared" si="990"/>
        <v>3.7589297182487195E-6</v>
      </c>
      <c r="AX736" s="13">
        <f t="shared" si="991"/>
        <v>6.379880333942896E-3</v>
      </c>
      <c r="AY736" s="13">
        <f t="shared" si="992"/>
        <v>5.530230431633117E-3</v>
      </c>
      <c r="AZ736" s="13">
        <f t="shared" si="993"/>
        <v>2.3968669493883606E-3</v>
      </c>
      <c r="BA736" s="13">
        <f t="shared" si="994"/>
        <v>6.9255356162723652E-4</v>
      </c>
      <c r="BB736" s="13">
        <f t="shared" si="995"/>
        <v>1.5008043182527213E-4</v>
      </c>
      <c r="BC736" s="13">
        <f t="shared" si="996"/>
        <v>2.6018650125991166E-5</v>
      </c>
      <c r="BD736" s="13">
        <f t="shared" si="997"/>
        <v>2.9674606462416626E-5</v>
      </c>
      <c r="BE736" s="13">
        <f t="shared" si="998"/>
        <v>6.2958386659554082E-5</v>
      </c>
      <c r="BF736" s="13">
        <f t="shared" si="999"/>
        <v>6.678704325521695E-5</v>
      </c>
      <c r="BG736" s="13">
        <f t="shared" si="1000"/>
        <v>4.723235334152076E-5</v>
      </c>
      <c r="BH736" s="13">
        <f t="shared" si="1001"/>
        <v>2.5052335304617689E-5</v>
      </c>
      <c r="BI736" s="13">
        <f t="shared" si="1002"/>
        <v>1.0630332131484457E-5</v>
      </c>
      <c r="BJ736" s="14">
        <f t="shared" si="1003"/>
        <v>0.65623017358179547</v>
      </c>
      <c r="BK736" s="14">
        <f t="shared" si="1004"/>
        <v>0.20088420680501526</v>
      </c>
      <c r="BL736" s="14">
        <f t="shared" si="1005"/>
        <v>0.13672670519673472</v>
      </c>
      <c r="BM736" s="14">
        <f t="shared" si="1006"/>
        <v>0.56799885934541439</v>
      </c>
      <c r="BN736" s="14">
        <f t="shared" si="1007"/>
        <v>0.42578307015200129</v>
      </c>
    </row>
    <row r="737" spans="1:66" x14ac:dyDescent="0.25">
      <c r="A737" t="s">
        <v>69</v>
      </c>
      <c r="B737" t="s">
        <v>78</v>
      </c>
      <c r="C737" t="s">
        <v>259</v>
      </c>
      <c r="D737" t="s">
        <v>501</v>
      </c>
      <c r="E737" s="10">
        <f>VLOOKUP(A737,home!$A$2:$E$405,3,FALSE)</f>
        <v>1.3526</v>
      </c>
      <c r="F737" s="10">
        <f>VLOOKUP(B737,home!$B$2:$E$405,3,FALSE)</f>
        <v>1.323</v>
      </c>
      <c r="G737" s="10">
        <f>VLOOKUP(C737,away!$B$2:$E$405,4,FALSE)</f>
        <v>0.9728</v>
      </c>
      <c r="H737" s="10">
        <f>VLOOKUP(A737,away!$A$2:$E$405,3,FALSE)</f>
        <v>1.3421000000000001</v>
      </c>
      <c r="I737" s="10">
        <f>VLOOKUP(C737,away!$B$2:$E$405,3,FALSE)</f>
        <v>1.2941</v>
      </c>
      <c r="J737" s="10">
        <f>VLOOKUP(B737,home!$B$2:$E$405,4,FALSE)</f>
        <v>1.1765000000000001</v>
      </c>
      <c r="K737" s="12">
        <f t="shared" si="952"/>
        <v>1.7408156774399999</v>
      </c>
      <c r="L737" s="12">
        <f t="shared" si="953"/>
        <v>2.0433588591650005</v>
      </c>
      <c r="M737" s="13">
        <f t="shared" si="954"/>
        <v>2.2727615850618766E-2</v>
      </c>
      <c r="N737" s="13">
        <f t="shared" si="955"/>
        <v>3.9564589983590984E-2</v>
      </c>
      <c r="O737" s="13">
        <f t="shared" si="956"/>
        <v>4.6440675196060745E-2</v>
      </c>
      <c r="P737" s="13">
        <f t="shared" si="957"/>
        <v>8.0844655452201472E-2</v>
      </c>
      <c r="Q737" s="13">
        <f t="shared" si="958"/>
        <v>3.4437329257460396E-2</v>
      </c>
      <c r="R737" s="13">
        <f t="shared" si="959"/>
        <v>4.7447482543737519E-2</v>
      </c>
      <c r="S737" s="13">
        <f t="shared" si="960"/>
        <v>7.1893356062325747E-2</v>
      </c>
      <c r="T737" s="13">
        <f t="shared" si="961"/>
        <v>7.0367821824213764E-2</v>
      </c>
      <c r="U737" s="13">
        <f t="shared" si="962"/>
        <v>8.2597321467198989E-2</v>
      </c>
      <c r="V737" s="13">
        <f t="shared" si="963"/>
        <v>2.8414739722433927E-2</v>
      </c>
      <c r="W737" s="13">
        <f t="shared" si="964"/>
        <v>1.998301422018341E-2</v>
      </c>
      <c r="X737" s="13">
        <f t="shared" si="965"/>
        <v>4.0832469139631955E-2</v>
      </c>
      <c r="Y737" s="13">
        <f t="shared" si="966"/>
        <v>4.1717693779024227E-2</v>
      </c>
      <c r="Z737" s="13">
        <f t="shared" si="967"/>
        <v>3.2317411266940925E-2</v>
      </c>
      <c r="AA737" s="13">
        <f t="shared" si="968"/>
        <v>5.6258656187766841E-2</v>
      </c>
      <c r="AB737" s="13">
        <f t="shared" si="969"/>
        <v>4.8967975341685704E-2</v>
      </c>
      <c r="AC737" s="13">
        <f t="shared" si="970"/>
        <v>6.3171491945161898E-3</v>
      </c>
      <c r="AD737" s="13">
        <f t="shared" si="971"/>
        <v>8.6966861092504406E-3</v>
      </c>
      <c r="AE737" s="13">
        <f t="shared" si="972"/>
        <v>1.7770450606714089E-2</v>
      </c>
      <c r="AF737" s="13">
        <f t="shared" si="973"/>
        <v>1.8155703839291649E-2</v>
      </c>
      <c r="AG737" s="13">
        <f t="shared" si="974"/>
        <v>1.2366206094797534E-2</v>
      </c>
      <c r="AH737" s="13">
        <f t="shared" si="975"/>
        <v>1.6509017154395633E-2</v>
      </c>
      <c r="AI737" s="13">
        <f t="shared" si="976"/>
        <v>2.8739155881497808E-2</v>
      </c>
      <c r="AJ737" s="13">
        <f t="shared" si="977"/>
        <v>2.501478655745169E-2</v>
      </c>
      <c r="AK737" s="13">
        <f t="shared" si="978"/>
        <v>1.451537753567575E-2</v>
      </c>
      <c r="AL737" s="13">
        <f t="shared" si="979"/>
        <v>8.9883207007286539E-4</v>
      </c>
      <c r="AM737" s="13">
        <f t="shared" si="980"/>
        <v>3.027865504151568E-3</v>
      </c>
      <c r="AN737" s="13">
        <f t="shared" si="981"/>
        <v>6.1870158022682073E-3</v>
      </c>
      <c r="AO737" s="13">
        <f t="shared" si="982"/>
        <v>6.3211467756792983E-3</v>
      </c>
      <c r="AP737" s="13">
        <f t="shared" si="983"/>
        <v>4.3054570880555242E-3</v>
      </c>
      <c r="AQ737" s="13">
        <f t="shared" si="984"/>
        <v>2.1993984709082499E-3</v>
      </c>
      <c r="AR737" s="13">
        <f t="shared" si="985"/>
        <v>6.7467692917082553E-3</v>
      </c>
      <c r="AS737" s="13">
        <f t="shared" si="986"/>
        <v>1.1744881755076493E-2</v>
      </c>
      <c r="AT737" s="13">
        <f t="shared" si="987"/>
        <v>1.0222837144458093E-2</v>
      </c>
      <c r="AU737" s="13">
        <f t="shared" si="988"/>
        <v>5.9320250563295344E-3</v>
      </c>
      <c r="AV737" s="13">
        <f t="shared" si="989"/>
        <v>2.5816405542563401E-3</v>
      </c>
      <c r="AW737" s="13">
        <f t="shared" si="990"/>
        <v>8.8812376845906818E-5</v>
      </c>
      <c r="AX737" s="13">
        <f t="shared" si="991"/>
        <v>8.7849262313446875E-4</v>
      </c>
      <c r="AY737" s="13">
        <f t="shared" si="992"/>
        <v>1.7950756841929167E-3</v>
      </c>
      <c r="AZ737" s="13">
        <f t="shared" si="993"/>
        <v>1.8339919010836358E-3</v>
      </c>
      <c r="BA737" s="13">
        <f t="shared" si="994"/>
        <v>1.2491678662387028E-3</v>
      </c>
      <c r="BB737" s="13">
        <f t="shared" si="995"/>
        <v>6.3812455651577325E-4</v>
      </c>
      <c r="BC737" s="13">
        <f t="shared" si="996"/>
        <v>2.6078349316144842E-4</v>
      </c>
      <c r="BD737" s="13">
        <f t="shared" si="997"/>
        <v>2.2976784671590728E-3</v>
      </c>
      <c r="BE737" s="13">
        <f t="shared" si="998"/>
        <v>3.9998346973468216E-3</v>
      </c>
      <c r="BF737" s="13">
        <f t="shared" si="999"/>
        <v>3.4814874741549129E-3</v>
      </c>
      <c r="BG737" s="13">
        <f t="shared" si="1000"/>
        <v>2.0202093252732855E-3</v>
      </c>
      <c r="BH737" s="13">
        <f t="shared" si="1001"/>
        <v>8.7920301628655571E-4</v>
      </c>
      <c r="BI737" s="13">
        <f t="shared" si="1002"/>
        <v>3.0610607888083432E-4</v>
      </c>
      <c r="BJ737" s="14">
        <f t="shared" si="1003"/>
        <v>0.33258848461954826</v>
      </c>
      <c r="BK737" s="14">
        <f t="shared" si="1004"/>
        <v>0.21289142403636185</v>
      </c>
      <c r="BL737" s="14">
        <f t="shared" si="1005"/>
        <v>0.41670312072640092</v>
      </c>
      <c r="BM737" s="14">
        <f t="shared" si="1006"/>
        <v>0.72133182905823512</v>
      </c>
      <c r="BN737" s="14">
        <f t="shared" si="1007"/>
        <v>0.27146234828366989</v>
      </c>
    </row>
    <row r="738" spans="1:66" x14ac:dyDescent="0.25">
      <c r="A738" t="s">
        <v>69</v>
      </c>
      <c r="B738" t="s">
        <v>260</v>
      </c>
      <c r="C738" t="s">
        <v>263</v>
      </c>
      <c r="D738" t="s">
        <v>501</v>
      </c>
      <c r="E738" s="10">
        <f>VLOOKUP(A738,home!$A$2:$E$405,3,FALSE)</f>
        <v>1.3526</v>
      </c>
      <c r="F738" s="10">
        <f>VLOOKUP(B738,home!$B$2:$E$405,3,FALSE)</f>
        <v>1.1284000000000001</v>
      </c>
      <c r="G738" s="10">
        <f>VLOOKUP(C738,away!$B$2:$E$405,4,FALSE)</f>
        <v>1.323</v>
      </c>
      <c r="H738" s="10">
        <f>VLOOKUP(A738,away!$A$2:$E$405,3,FALSE)</f>
        <v>1.3421000000000001</v>
      </c>
      <c r="I738" s="10">
        <f>VLOOKUP(C738,away!$B$2:$E$405,3,FALSE)</f>
        <v>0.82350000000000001</v>
      </c>
      <c r="J738" s="10">
        <f>VLOOKUP(B738,home!$B$2:$E$405,4,FALSE)</f>
        <v>0.7843</v>
      </c>
      <c r="K738" s="12">
        <f t="shared" si="952"/>
        <v>2.0192602903200001</v>
      </c>
      <c r="L738" s="12">
        <f t="shared" si="953"/>
        <v>0.86682353620500008</v>
      </c>
      <c r="M738" s="13">
        <f t="shared" si="954"/>
        <v>5.5794285427938295E-2</v>
      </c>
      <c r="N738" s="13">
        <f t="shared" si="955"/>
        <v>0.11266318499141563</v>
      </c>
      <c r="O738" s="13">
        <f t="shared" si="956"/>
        <v>4.8363799794676574E-2</v>
      </c>
      <c r="P738" s="13">
        <f t="shared" si="957"/>
        <v>9.765910041437699E-2</v>
      </c>
      <c r="Q738" s="13">
        <f t="shared" si="958"/>
        <v>0.11374814781707092</v>
      </c>
      <c r="R738" s="13">
        <f t="shared" si="959"/>
        <v>2.0961439981166102E-2</v>
      </c>
      <c r="S738" s="13">
        <f t="shared" si="960"/>
        <v>4.2734214716592125E-2</v>
      </c>
      <c r="T738" s="13">
        <f t="shared" si="961"/>
        <v>9.8599571727562466E-2</v>
      </c>
      <c r="U738" s="13">
        <f t="shared" si="962"/>
        <v>4.2326603381894722E-2</v>
      </c>
      <c r="V738" s="13">
        <f t="shared" si="963"/>
        <v>8.3110561794150391E-3</v>
      </c>
      <c r="W738" s="13">
        <f t="shared" si="964"/>
        <v>7.656237266148698E-2</v>
      </c>
      <c r="X738" s="13">
        <f t="shared" si="965"/>
        <v>6.6366066610675165E-2</v>
      </c>
      <c r="Y738" s="13">
        <f t="shared" si="966"/>
        <v>2.8763834271741014E-2</v>
      </c>
      <c r="Z738" s="13">
        <f t="shared" si="967"/>
        <v>6.0566231761410901E-3</v>
      </c>
      <c r="AA738" s="13">
        <f t="shared" si="968"/>
        <v>1.2229898673013499E-2</v>
      </c>
      <c r="AB738" s="13">
        <f t="shared" si="969"/>
        <v>1.2347674372526712E-2</v>
      </c>
      <c r="AC738" s="13">
        <f t="shared" si="970"/>
        <v>9.0919959785052372E-4</v>
      </c>
      <c r="AD738" s="13">
        <f t="shared" si="971"/>
        <v>3.864983971200555E-2</v>
      </c>
      <c r="AE738" s="13">
        <f t="shared" si="972"/>
        <v>3.3502590732917087E-2</v>
      </c>
      <c r="AF738" s="13">
        <f t="shared" si="973"/>
        <v>1.4520417085568027E-2</v>
      </c>
      <c r="AG738" s="13">
        <f t="shared" si="974"/>
        <v>4.1955464284278597E-3</v>
      </c>
      <c r="AH738" s="13">
        <f t="shared" si="975"/>
        <v>1.3125058797509445E-3</v>
      </c>
      <c r="AI738" s="13">
        <f t="shared" si="976"/>
        <v>2.6502910037925994E-3</v>
      </c>
      <c r="AJ738" s="13">
        <f t="shared" si="977"/>
        <v>2.6758136908753647E-3</v>
      </c>
      <c r="AK738" s="13">
        <f t="shared" si="978"/>
        <v>1.8010547767597401E-3</v>
      </c>
      <c r="AL738" s="13">
        <f t="shared" si="979"/>
        <v>6.3656422260573839E-5</v>
      </c>
      <c r="AM738" s="13">
        <f t="shared" si="980"/>
        <v>1.5608817311537163E-2</v>
      </c>
      <c r="AN738" s="13">
        <f t="shared" si="981"/>
        <v>1.3530090217964466E-2</v>
      </c>
      <c r="AO738" s="13">
        <f t="shared" si="982"/>
        <v>5.8641003239543188E-3</v>
      </c>
      <c r="AP738" s="13">
        <f t="shared" si="983"/>
        <v>1.6943800598236563E-3</v>
      </c>
      <c r="AQ738" s="13">
        <f t="shared" si="984"/>
        <v>3.6718212878289529E-4</v>
      </c>
      <c r="AR738" s="13">
        <f t="shared" si="985"/>
        <v>2.2754219759511376E-4</v>
      </c>
      <c r="AS738" s="13">
        <f t="shared" si="986"/>
        <v>4.594669239759602E-4</v>
      </c>
      <c r="AT738" s="13">
        <f t="shared" si="987"/>
        <v>4.6389165715006751E-4</v>
      </c>
      <c r="AU738" s="13">
        <f t="shared" si="988"/>
        <v>3.1223933409795711E-4</v>
      </c>
      <c r="AV738" s="13">
        <f t="shared" si="989"/>
        <v>1.5762312210499104E-4</v>
      </c>
      <c r="AW738" s="13">
        <f t="shared" si="990"/>
        <v>3.0950147621572131E-6</v>
      </c>
      <c r="AX738" s="13">
        <f t="shared" si="991"/>
        <v>5.2530441626743923E-3</v>
      </c>
      <c r="AY738" s="13">
        <f t="shared" si="992"/>
        <v>4.5534623169304509E-3</v>
      </c>
      <c r="AZ738" s="13">
        <f t="shared" si="993"/>
        <v>1.9735241537689329E-3</v>
      </c>
      <c r="BA738" s="13">
        <f t="shared" si="994"/>
        <v>5.7023239525198885E-4</v>
      </c>
      <c r="BB738" s="13">
        <f t="shared" si="995"/>
        <v>1.2357271532774405E-4</v>
      </c>
      <c r="BC738" s="13">
        <f t="shared" si="996"/>
        <v>2.1423147615769792E-5</v>
      </c>
      <c r="BD738" s="13">
        <f t="shared" si="997"/>
        <v>3.2873155392542213E-5</v>
      </c>
      <c r="BE738" s="13">
        <f t="shared" si="998"/>
        <v>6.6379457301679267E-5</v>
      </c>
      <c r="BF738" s="13">
        <f t="shared" si="999"/>
        <v>6.7018701111136461E-5</v>
      </c>
      <c r="BG738" s="13">
        <f t="shared" si="1000"/>
        <v>4.5109400620847583E-5</v>
      </c>
      <c r="BH738" s="13">
        <f t="shared" si="1001"/>
        <v>2.2771905348453466E-5</v>
      </c>
      <c r="BI738" s="13">
        <f t="shared" si="1002"/>
        <v>9.1964808410115436E-6</v>
      </c>
      <c r="BJ738" s="14">
        <f t="shared" si="1003"/>
        <v>0.63713140097250265</v>
      </c>
      <c r="BK738" s="14">
        <f t="shared" si="1004"/>
        <v>0.210024975075364</v>
      </c>
      <c r="BL738" s="14">
        <f t="shared" si="1005"/>
        <v>0.14653319388999606</v>
      </c>
      <c r="BM738" s="14">
        <f t="shared" si="1006"/>
        <v>0.54600586738519097</v>
      </c>
      <c r="BN738" s="14">
        <f t="shared" si="1007"/>
        <v>0.44918995842664455</v>
      </c>
    </row>
    <row r="739" spans="1:66" x14ac:dyDescent="0.25">
      <c r="A739" t="s">
        <v>69</v>
      </c>
      <c r="B739" t="s">
        <v>262</v>
      </c>
      <c r="C739" t="s">
        <v>381</v>
      </c>
      <c r="D739" t="s">
        <v>501</v>
      </c>
      <c r="E739" s="10">
        <f>VLOOKUP(A739,home!$A$2:$E$405,3,FALSE)</f>
        <v>1.3526</v>
      </c>
      <c r="F739" s="10">
        <f>VLOOKUP(B739,home!$B$2:$E$405,3,FALSE)</f>
        <v>1.6732</v>
      </c>
      <c r="G739" s="10">
        <f>VLOOKUP(C739,away!$B$2:$E$405,4,FALSE)</f>
        <v>0.7782</v>
      </c>
      <c r="H739" s="10">
        <f>VLOOKUP(A739,away!$A$2:$E$405,3,FALSE)</f>
        <v>1.3421000000000001</v>
      </c>
      <c r="I739" s="10">
        <f>VLOOKUP(C739,away!$B$2:$E$405,3,FALSE)</f>
        <v>0.90200000000000002</v>
      </c>
      <c r="J739" s="10">
        <f>VLOOKUP(B739,home!$B$2:$E$405,4,FALSE)</f>
        <v>0.66669999999999996</v>
      </c>
      <c r="K739" s="12">
        <f t="shared" si="952"/>
        <v>1.7611991430239999</v>
      </c>
      <c r="L739" s="12">
        <f t="shared" si="953"/>
        <v>0.80708981914000011</v>
      </c>
      <c r="M739" s="13">
        <f t="shared" si="954"/>
        <v>7.6666612736519577E-2</v>
      </c>
      <c r="N739" s="13">
        <f t="shared" si="955"/>
        <v>0.13502517265011113</v>
      </c>
      <c r="O739" s="13">
        <f t="shared" si="956"/>
        <v>6.1876842607594011E-2</v>
      </c>
      <c r="P739" s="13">
        <f t="shared" si="957"/>
        <v>0.10897744217352549</v>
      </c>
      <c r="Q739" s="13">
        <f t="shared" si="958"/>
        <v>0.11890310917902172</v>
      </c>
      <c r="R739" s="13">
        <f t="shared" si="959"/>
        <v>2.4970084854558653E-2</v>
      </c>
      <c r="S739" s="13">
        <f t="shared" si="960"/>
        <v>3.8726384532921369E-2</v>
      </c>
      <c r="T739" s="13">
        <f t="shared" si="961"/>
        <v>9.5965488882480326E-2</v>
      </c>
      <c r="U739" s="13">
        <f t="shared" si="962"/>
        <v>4.3977292047085254E-2</v>
      </c>
      <c r="V739" s="13">
        <f t="shared" si="963"/>
        <v>6.1163844923823023E-3</v>
      </c>
      <c r="W739" s="13">
        <f t="shared" si="964"/>
        <v>6.9804017996327364E-2</v>
      </c>
      <c r="X739" s="13">
        <f t="shared" si="965"/>
        <v>5.6338112259901166E-2</v>
      </c>
      <c r="Y739" s="13">
        <f t="shared" si="966"/>
        <v>2.2734958417266329E-2</v>
      </c>
      <c r="Z739" s="13">
        <f t="shared" si="967"/>
        <v>6.7177004230587331E-3</v>
      </c>
      <c r="AA739" s="13">
        <f t="shared" si="968"/>
        <v>1.1831208228183003E-2</v>
      </c>
      <c r="AB739" s="13">
        <f t="shared" si="969"/>
        <v>1.0418556896207203E-2</v>
      </c>
      <c r="AC739" s="13">
        <f t="shared" si="970"/>
        <v>5.4338185288390131E-4</v>
      </c>
      <c r="AD739" s="13">
        <f t="shared" si="971"/>
        <v>3.0734694168690905E-2</v>
      </c>
      <c r="AE739" s="13">
        <f t="shared" si="972"/>
        <v>2.4805658757931958E-2</v>
      </c>
      <c r="AF739" s="13">
        <f t="shared" si="973"/>
        <v>1.0010197320293932E-2</v>
      </c>
      <c r="AG739" s="13">
        <f t="shared" si="974"/>
        <v>2.693042781597248E-3</v>
      </c>
      <c r="AH739" s="13">
        <f t="shared" si="975"/>
        <v>1.3554469048707933E-3</v>
      </c>
      <c r="AI739" s="13">
        <f t="shared" si="976"/>
        <v>2.3872119272729743E-3</v>
      </c>
      <c r="AJ739" s="13">
        <f t="shared" si="977"/>
        <v>2.1021778002649175E-3</v>
      </c>
      <c r="AK739" s="13">
        <f t="shared" si="978"/>
        <v>1.2341179134368828E-3</v>
      </c>
      <c r="AL739" s="13">
        <f t="shared" si="979"/>
        <v>3.0895516229108832E-5</v>
      </c>
      <c r="AM739" s="13">
        <f t="shared" si="980"/>
        <v>1.0825983406200638E-2</v>
      </c>
      <c r="AN739" s="13">
        <f t="shared" si="981"/>
        <v>8.737540989323115E-3</v>
      </c>
      <c r="AO739" s="13">
        <f t="shared" si="982"/>
        <v>3.5259901884005652E-3</v>
      </c>
      <c r="AP739" s="13">
        <f t="shared" si="983"/>
        <v>9.4859692781520911E-4</v>
      </c>
      <c r="AQ739" s="13">
        <f t="shared" si="984"/>
        <v>1.9140073072678414E-4</v>
      </c>
      <c r="AR739" s="13">
        <f t="shared" si="985"/>
        <v>2.1879347946120842E-4</v>
      </c>
      <c r="AS739" s="13">
        <f t="shared" si="986"/>
        <v>3.853388885263194E-4</v>
      </c>
      <c r="AT739" s="13">
        <f t="shared" si="987"/>
        <v>3.3932926012318729E-4</v>
      </c>
      <c r="AU739" s="13">
        <f t="shared" si="988"/>
        <v>1.9920880071064173E-4</v>
      </c>
      <c r="AV739" s="13">
        <f t="shared" si="989"/>
        <v>8.7711592273605256E-5</v>
      </c>
      <c r="AW739" s="13">
        <f t="shared" si="990"/>
        <v>1.2198973556853975E-6</v>
      </c>
      <c r="AX739" s="13">
        <f t="shared" si="991"/>
        <v>3.1777854495654294E-3</v>
      </c>
      <c r="AY739" s="13">
        <f t="shared" si="992"/>
        <v>2.5647582837554864E-3</v>
      </c>
      <c r="AZ739" s="13">
        <f t="shared" si="993"/>
        <v>1.0349951496870164E-3</v>
      </c>
      <c r="BA739" s="13">
        <f t="shared" si="994"/>
        <v>2.7844468272389048E-4</v>
      </c>
      <c r="BB739" s="13">
        <f t="shared" si="995"/>
        <v>5.6182467155029848E-5</v>
      </c>
      <c r="BC739" s="13">
        <f t="shared" si="996"/>
        <v>9.0688594509984119E-6</v>
      </c>
      <c r="BD739" s="13">
        <f t="shared" si="997"/>
        <v>2.9430998294559656E-5</v>
      </c>
      <c r="BE739" s="13">
        <f t="shared" si="998"/>
        <v>5.1833848974719264E-5</v>
      </c>
      <c r="BF739" s="13">
        <f t="shared" si="999"/>
        <v>4.5644865196955514E-5</v>
      </c>
      <c r="BG739" s="13">
        <f t="shared" si="1000"/>
        <v>2.679656582277468E-5</v>
      </c>
      <c r="BH739" s="13">
        <f t="shared" si="1001"/>
        <v>1.1798522190764241E-5</v>
      </c>
      <c r="BI739" s="13">
        <f t="shared" si="1002"/>
        <v>4.1559094342647287E-6</v>
      </c>
      <c r="BJ739" s="14">
        <f t="shared" si="1003"/>
        <v>0.59836519954842615</v>
      </c>
      <c r="BK739" s="14">
        <f t="shared" si="1004"/>
        <v>0.23362585958821727</v>
      </c>
      <c r="BL739" s="14">
        <f t="shared" si="1005"/>
        <v>0.16155298191048276</v>
      </c>
      <c r="BM739" s="14">
        <f t="shared" si="1006"/>
        <v>0.47127893888245431</v>
      </c>
      <c r="BN739" s="14">
        <f t="shared" si="1007"/>
        <v>0.52641926420133056</v>
      </c>
    </row>
    <row r="740" spans="1:66" x14ac:dyDescent="0.25">
      <c r="A740" t="s">
        <v>69</v>
      </c>
      <c r="B740" t="s">
        <v>258</v>
      </c>
      <c r="C740" t="s">
        <v>75</v>
      </c>
      <c r="D740" t="s">
        <v>501</v>
      </c>
      <c r="E740" s="10">
        <f>VLOOKUP(A740,home!$A$2:$E$405,3,FALSE)</f>
        <v>1.3526</v>
      </c>
      <c r="F740" s="10">
        <f>VLOOKUP(B740,home!$B$2:$E$405,3,FALSE)</f>
        <v>0.46689999999999998</v>
      </c>
      <c r="G740" s="10">
        <f>VLOOKUP(C740,away!$B$2:$E$405,4,FALSE)</f>
        <v>1.0894999999999999</v>
      </c>
      <c r="H740" s="10">
        <f>VLOOKUP(A740,away!$A$2:$E$405,3,FALSE)</f>
        <v>1.3421000000000001</v>
      </c>
      <c r="I740" s="10">
        <f>VLOOKUP(C740,away!$B$2:$E$405,3,FALSE)</f>
        <v>0.74509999999999998</v>
      </c>
      <c r="J740" s="10">
        <f>VLOOKUP(B740,home!$B$2:$E$405,4,FALSE)</f>
        <v>1.0588</v>
      </c>
      <c r="K740" s="12">
        <f t="shared" si="952"/>
        <v>0.68805078012999998</v>
      </c>
      <c r="L740" s="12">
        <f t="shared" si="953"/>
        <v>1.058798634148</v>
      </c>
      <c r="M740" s="13">
        <f t="shared" si="954"/>
        <v>0.17432229651862136</v>
      </c>
      <c r="N740" s="13">
        <f t="shared" si="955"/>
        <v>0.1199425921136906</v>
      </c>
      <c r="O740" s="13">
        <f t="shared" si="956"/>
        <v>0.18457220945545894</v>
      </c>
      <c r="P740" s="13">
        <f t="shared" si="957"/>
        <v>0.12699505270614628</v>
      </c>
      <c r="Q740" s="13">
        <f t="shared" si="958"/>
        <v>4.1263297037319596E-2</v>
      </c>
      <c r="R740" s="13">
        <f t="shared" si="959"/>
        <v>9.771240163655924E-2</v>
      </c>
      <c r="S740" s="13">
        <f t="shared" si="960"/>
        <v>2.3129203397848307E-2</v>
      </c>
      <c r="T740" s="13">
        <f t="shared" si="961"/>
        <v>4.3689522543557201E-2</v>
      </c>
      <c r="U740" s="13">
        <f t="shared" si="962"/>
        <v>6.7231094174410477E-2</v>
      </c>
      <c r="V740" s="13">
        <f t="shared" si="963"/>
        <v>1.8721990902428882E-3</v>
      </c>
      <c r="W740" s="13">
        <f t="shared" si="964"/>
        <v>9.4637479057545579E-3</v>
      </c>
      <c r="X740" s="13">
        <f t="shared" si="965"/>
        <v>1.0020203356533921E-2</v>
      </c>
      <c r="Y740" s="13">
        <f t="shared" si="966"/>
        <v>5.3046888138916599E-3</v>
      </c>
      <c r="Z740" s="13">
        <f t="shared" si="967"/>
        <v>3.4485919130703244E-2</v>
      </c>
      <c r="AA740" s="13">
        <f t="shared" si="968"/>
        <v>2.3728063561380457E-2</v>
      </c>
      <c r="AB740" s="13">
        <f t="shared" si="969"/>
        <v>8.163056322191024E-3</v>
      </c>
      <c r="AC740" s="13">
        <f t="shared" si="970"/>
        <v>8.5244410385993253E-5</v>
      </c>
      <c r="AD740" s="13">
        <f t="shared" si="971"/>
        <v>1.6278847823770187E-3</v>
      </c>
      <c r="AE740" s="13">
        <f t="shared" si="972"/>
        <v>1.7236021841311013E-3</v>
      </c>
      <c r="AF740" s="13">
        <f t="shared" si="973"/>
        <v>9.1247381918625986E-4</v>
      </c>
      <c r="AG740" s="13">
        <f t="shared" si="974"/>
        <v>3.2204201115007373E-4</v>
      </c>
      <c r="AH740" s="13">
        <f t="shared" si="975"/>
        <v>9.1284110182317454E-3</v>
      </c>
      <c r="AI740" s="13">
        <f t="shared" si="976"/>
        <v>6.2808103224416389E-3</v>
      </c>
      <c r="AJ740" s="13">
        <f t="shared" si="977"/>
        <v>2.1607582211022633E-3</v>
      </c>
      <c r="AK740" s="13">
        <f t="shared" si="978"/>
        <v>4.9557045990057452E-4</v>
      </c>
      <c r="AL740" s="13">
        <f t="shared" si="979"/>
        <v>2.484046758463207E-6</v>
      </c>
      <c r="AM740" s="13">
        <f t="shared" si="980"/>
        <v>2.2401347889525265E-4</v>
      </c>
      <c r="AN740" s="13">
        <f t="shared" si="981"/>
        <v>2.3718516548503532E-4</v>
      </c>
      <c r="AO740" s="13">
        <f t="shared" si="982"/>
        <v>1.2556566462786138E-4</v>
      </c>
      <c r="AP740" s="13">
        <f t="shared" si="983"/>
        <v>4.4316251401288493E-5</v>
      </c>
      <c r="AQ740" s="13">
        <f t="shared" si="984"/>
        <v>1.173049661356091E-5</v>
      </c>
      <c r="AR740" s="13">
        <f t="shared" si="985"/>
        <v>1.9330298236090657E-3</v>
      </c>
      <c r="AS740" s="13">
        <f t="shared" si="986"/>
        <v>1.3300226781487738E-3</v>
      </c>
      <c r="AT740" s="13">
        <f t="shared" si="987"/>
        <v>4.5756157064542782E-4</v>
      </c>
      <c r="AU740" s="13">
        <f t="shared" si="988"/>
        <v>1.0494186521336493E-4</v>
      </c>
      <c r="AV740" s="13">
        <f t="shared" si="989"/>
        <v>1.8051333057088253E-5</v>
      </c>
      <c r="AW740" s="13">
        <f t="shared" si="990"/>
        <v>5.0267944828444153E-8</v>
      </c>
      <c r="AX740" s="13">
        <f t="shared" si="991"/>
        <v>2.5688774818918974E-5</v>
      </c>
      <c r="AY740" s="13">
        <f t="shared" si="992"/>
        <v>2.7199239691206944E-5</v>
      </c>
      <c r="AZ740" s="13">
        <f t="shared" si="993"/>
        <v>1.4399258917456991E-5</v>
      </c>
      <c r="BA740" s="13">
        <f t="shared" si="994"/>
        <v>5.0819718915156241E-6</v>
      </c>
      <c r="BB740" s="13">
        <f t="shared" si="995"/>
        <v>1.3451962243788176E-6</v>
      </c>
      <c r="BC740" s="13">
        <f t="shared" si="996"/>
        <v>2.8485838500666783E-7</v>
      </c>
      <c r="BD740" s="13">
        <f t="shared" si="997"/>
        <v>3.4111488950077122E-4</v>
      </c>
      <c r="BE740" s="13">
        <f t="shared" si="998"/>
        <v>2.3470436583496437E-4</v>
      </c>
      <c r="BF740" s="13">
        <f t="shared" si="999"/>
        <v>8.0744261006332065E-5</v>
      </c>
      <c r="BG740" s="13">
        <f t="shared" si="1000"/>
        <v>1.8518717258809043E-5</v>
      </c>
      <c r="BH740" s="13">
        <f t="shared" si="1001"/>
        <v>3.1854544642326133E-6</v>
      </c>
      <c r="BI740" s="13">
        <f t="shared" si="1002"/>
        <v>4.3835088583676827E-7</v>
      </c>
      <c r="BJ740" s="14">
        <f t="shared" si="1003"/>
        <v>0.23498686492454351</v>
      </c>
      <c r="BK740" s="14">
        <f t="shared" si="1004"/>
        <v>0.32643367940969442</v>
      </c>
      <c r="BL740" s="14">
        <f t="shared" si="1005"/>
        <v>0.40399468848130105</v>
      </c>
      <c r="BM740" s="14">
        <f t="shared" si="1006"/>
        <v>0.2550661535066997</v>
      </c>
      <c r="BN740" s="14">
        <f t="shared" si="1007"/>
        <v>0.74480784946779599</v>
      </c>
    </row>
    <row r="741" spans="1:66" x14ac:dyDescent="0.25">
      <c r="A741" t="s">
        <v>69</v>
      </c>
      <c r="B741" t="s">
        <v>74</v>
      </c>
      <c r="C741" t="s">
        <v>79</v>
      </c>
      <c r="D741" t="s">
        <v>501</v>
      </c>
      <c r="E741" s="10">
        <f>VLOOKUP(A741,home!$A$2:$E$405,3,FALSE)</f>
        <v>1.3526</v>
      </c>
      <c r="F741" s="10">
        <f>VLOOKUP(B741,home!$B$2:$E$405,3,FALSE)</f>
        <v>1.2452000000000001</v>
      </c>
      <c r="G741" s="10">
        <f>VLOOKUP(C741,away!$B$2:$E$405,4,FALSE)</f>
        <v>1.6732</v>
      </c>
      <c r="H741" s="10">
        <f>VLOOKUP(A741,away!$A$2:$E$405,3,FALSE)</f>
        <v>1.3421000000000001</v>
      </c>
      <c r="I741" s="10">
        <f>VLOOKUP(C741,away!$B$2:$E$405,3,FALSE)</f>
        <v>0.74509999999999998</v>
      </c>
      <c r="J741" s="10">
        <f>VLOOKUP(B741,home!$B$2:$E$405,4,FALSE)</f>
        <v>0.86270000000000002</v>
      </c>
      <c r="K741" s="12">
        <f t="shared" si="952"/>
        <v>2.8180996824640001</v>
      </c>
      <c r="L741" s="12">
        <f t="shared" si="953"/>
        <v>0.86269888711700005</v>
      </c>
      <c r="M741" s="13">
        <f t="shared" si="954"/>
        <v>2.5202840575155275E-2</v>
      </c>
      <c r="N741" s="13">
        <f t="shared" si="955"/>
        <v>7.1024117022035899E-2</v>
      </c>
      <c r="O741" s="13">
        <f t="shared" si="956"/>
        <v>2.1742462516373628E-2</v>
      </c>
      <c r="P741" s="13">
        <f t="shared" si="957"/>
        <v>6.1272426713377952E-2</v>
      </c>
      <c r="Q741" s="13">
        <f t="shared" si="958"/>
        <v>0.10007652081354268</v>
      </c>
      <c r="R741" s="13">
        <f t="shared" si="959"/>
        <v>9.3785991080293073E-3</v>
      </c>
      <c r="S741" s="13">
        <f t="shared" si="960"/>
        <v>3.7240943775274635E-2</v>
      </c>
      <c r="T741" s="13">
        <f t="shared" si="961"/>
        <v>8.6335903132384567E-2</v>
      </c>
      <c r="U741" s="13">
        <f t="shared" si="962"/>
        <v>2.6429827168294548E-2</v>
      </c>
      <c r="V741" s="13">
        <f t="shared" si="963"/>
        <v>1.0059902182688285E-2</v>
      </c>
      <c r="W741" s="13">
        <f t="shared" si="964"/>
        <v>9.4008537175582191E-2</v>
      </c>
      <c r="X741" s="13">
        <f t="shared" si="965"/>
        <v>8.110106040087188E-2</v>
      </c>
      <c r="Y741" s="13">
        <f t="shared" si="966"/>
        <v>3.4982897275920383E-2</v>
      </c>
      <c r="Z741" s="13">
        <f t="shared" si="967"/>
        <v>2.6969690044044586E-3</v>
      </c>
      <c r="AA741" s="13">
        <f t="shared" si="968"/>
        <v>7.6003274949274563E-3</v>
      </c>
      <c r="AB741" s="13">
        <f t="shared" si="969"/>
        <v>1.0709240250038736E-2</v>
      </c>
      <c r="AC741" s="13">
        <f t="shared" si="970"/>
        <v>1.5285841922124312E-3</v>
      </c>
      <c r="AD741" s="13">
        <f t="shared" si="971"/>
        <v>6.6231357190853324E-2</v>
      </c>
      <c r="AE741" s="13">
        <f t="shared" si="972"/>
        <v>5.7137718140797683E-2</v>
      </c>
      <c r="AF741" s="13">
        <f t="shared" si="973"/>
        <v>2.4646322926235489E-2</v>
      </c>
      <c r="AG741" s="13">
        <f t="shared" si="974"/>
        <v>7.0874517866631901E-3</v>
      </c>
      <c r="AH741" s="13">
        <f t="shared" si="975"/>
        <v>5.8166803967219232E-4</v>
      </c>
      <c r="AI741" s="13">
        <f t="shared" si="976"/>
        <v>1.6391985178996627E-3</v>
      </c>
      <c r="AJ741" s="13">
        <f t="shared" si="977"/>
        <v>2.3097124113942496E-3</v>
      </c>
      <c r="AK741" s="13">
        <f t="shared" si="978"/>
        <v>2.1696666043777651E-3</v>
      </c>
      <c r="AL741" s="13">
        <f t="shared" si="979"/>
        <v>1.4865001048317301E-4</v>
      </c>
      <c r="AM741" s="13">
        <f t="shared" si="980"/>
        <v>3.7329313333740705E-2</v>
      </c>
      <c r="AN741" s="13">
        <f t="shared" si="981"/>
        <v>3.2203957069859901E-2</v>
      </c>
      <c r="AO741" s="13">
        <f t="shared" si="982"/>
        <v>1.3891158962465887E-2</v>
      </c>
      <c r="AP741" s="13">
        <f t="shared" si="983"/>
        <v>3.9946291258948887E-3</v>
      </c>
      <c r="AQ741" s="13">
        <f t="shared" si="984"/>
        <v>8.6154052533866856E-4</v>
      </c>
      <c r="AR741" s="13">
        <f t="shared" si="985"/>
        <v>1.003608740993455E-4</v>
      </c>
      <c r="AS741" s="13">
        <f t="shared" si="986"/>
        <v>2.8282694743117504E-4</v>
      </c>
      <c r="AT741" s="13">
        <f t="shared" si="987"/>
        <v>3.985172653740284E-4</v>
      </c>
      <c r="AU741" s="13">
        <f t="shared" si="988"/>
        <v>3.7435379300232376E-4</v>
      </c>
      <c r="AV741" s="13">
        <f t="shared" si="989"/>
        <v>2.6374157629726068E-4</v>
      </c>
      <c r="AW741" s="13">
        <f t="shared" si="990"/>
        <v>1.0038712860904659E-5</v>
      </c>
      <c r="AX741" s="13">
        <f t="shared" si="991"/>
        <v>1.753295434206897E-2</v>
      </c>
      <c r="AY741" s="13">
        <f t="shared" si="992"/>
        <v>1.5125660198776075E-2</v>
      </c>
      <c r="AZ741" s="13">
        <f t="shared" si="993"/>
        <v>6.5244451101970097E-3</v>
      </c>
      <c r="BA741" s="13">
        <f t="shared" si="994"/>
        <v>1.876210511874305E-3</v>
      </c>
      <c r="BB741" s="13">
        <f t="shared" si="995"/>
        <v>4.0465118014779486E-4</v>
      </c>
      <c r="BC741" s="13">
        <f t="shared" si="996"/>
        <v>6.9818424556816679E-5</v>
      </c>
      <c r="BD741" s="13">
        <f t="shared" si="997"/>
        <v>1.443020239926578E-5</v>
      </c>
      <c r="BE741" s="13">
        <f t="shared" si="998"/>
        <v>4.066574879926215E-5</v>
      </c>
      <c r="BF741" s="13">
        <f t="shared" si="999"/>
        <v>5.7300066889180728E-5</v>
      </c>
      <c r="BG741" s="13">
        <f t="shared" si="1000"/>
        <v>5.3825766768522062E-5</v>
      </c>
      <c r="BH741" s="13">
        <f t="shared" si="1001"/>
        <v>3.7921594059688341E-5</v>
      </c>
      <c r="BI741" s="13">
        <f t="shared" si="1002"/>
        <v>2.1373366435627284E-5</v>
      </c>
      <c r="BJ741" s="14">
        <f t="shared" si="1003"/>
        <v>0.75244622464980804</v>
      </c>
      <c r="BK741" s="14">
        <f t="shared" si="1004"/>
        <v>0.15057900764796781</v>
      </c>
      <c r="BL741" s="14">
        <f t="shared" si="1005"/>
        <v>8.4206019312563204E-2</v>
      </c>
      <c r="BM741" s="14">
        <f t="shared" si="1006"/>
        <v>0.68611563238031337</v>
      </c>
      <c r="BN741" s="14">
        <f t="shared" si="1007"/>
        <v>0.28869696674851475</v>
      </c>
    </row>
    <row r="742" spans="1:66" x14ac:dyDescent="0.25">
      <c r="A742" t="s">
        <v>69</v>
      </c>
      <c r="B742" t="s">
        <v>70</v>
      </c>
      <c r="C742" t="s">
        <v>261</v>
      </c>
      <c r="D742" t="s">
        <v>501</v>
      </c>
      <c r="E742" s="10">
        <f>VLOOKUP(A742,home!$A$2:$E$405,3,FALSE)</f>
        <v>1.3526</v>
      </c>
      <c r="F742" s="10">
        <f>VLOOKUP(B742,home!$B$2:$E$405,3,FALSE)</f>
        <v>0.81710000000000005</v>
      </c>
      <c r="G742" s="10">
        <f>VLOOKUP(C742,away!$B$2:$E$405,4,FALSE)</f>
        <v>0.62260000000000004</v>
      </c>
      <c r="H742" s="10">
        <f>VLOOKUP(A742,away!$A$2:$E$405,3,FALSE)</f>
        <v>1.3421000000000001</v>
      </c>
      <c r="I742" s="10">
        <f>VLOOKUP(C742,away!$B$2:$E$405,3,FALSE)</f>
        <v>1.3726</v>
      </c>
      <c r="J742" s="10">
        <f>VLOOKUP(B742,home!$B$2:$E$405,4,FALSE)</f>
        <v>0.98040000000000005</v>
      </c>
      <c r="K742" s="12">
        <f t="shared" si="952"/>
        <v>0.68810340979600004</v>
      </c>
      <c r="L742" s="12">
        <f t="shared" si="953"/>
        <v>1.8060599973840001</v>
      </c>
      <c r="M742" s="13">
        <f t="shared" si="954"/>
        <v>8.2565496207826522E-2</v>
      </c>
      <c r="N742" s="13">
        <f t="shared" si="955"/>
        <v>5.6813599472104133E-2</v>
      </c>
      <c r="O742" s="13">
        <f t="shared" si="956"/>
        <v>0.14911823986511583</v>
      </c>
      <c r="P742" s="13">
        <f t="shared" si="957"/>
        <v>0.10260876931396401</v>
      </c>
      <c r="Q742" s="13">
        <f t="shared" si="958"/>
        <v>1.9546815759769538E-2</v>
      </c>
      <c r="R742" s="13">
        <f t="shared" si="959"/>
        <v>0.13465824395034895</v>
      </c>
      <c r="S742" s="13">
        <f t="shared" si="960"/>
        <v>3.1879417019503926E-2</v>
      </c>
      <c r="T742" s="13">
        <f t="shared" si="961"/>
        <v>3.5302722019954901E-2</v>
      </c>
      <c r="U742" s="13">
        <f t="shared" si="962"/>
        <v>9.2658796819376693E-2</v>
      </c>
      <c r="V742" s="13">
        <f t="shared" si="963"/>
        <v>4.4020375702490053E-3</v>
      </c>
      <c r="W742" s="13">
        <f t="shared" si="964"/>
        <v>4.4834101916505376E-3</v>
      </c>
      <c r="X742" s="13">
        <f t="shared" si="965"/>
        <v>8.0973077990037692E-3</v>
      </c>
      <c r="Y742" s="13">
        <f t="shared" si="966"/>
        <v>7.3121118511430975E-3</v>
      </c>
      <c r="Z742" s="13">
        <f t="shared" si="967"/>
        <v>8.1066955905567062E-2</v>
      </c>
      <c r="AA742" s="13">
        <f t="shared" si="968"/>
        <v>5.5782448780402671E-2</v>
      </c>
      <c r="AB742" s="13">
        <f t="shared" si="969"/>
        <v>1.91920466062829E-2</v>
      </c>
      <c r="AC742" s="13">
        <f t="shared" si="970"/>
        <v>3.4191617435760848E-4</v>
      </c>
      <c r="AD742" s="13">
        <f t="shared" si="971"/>
        <v>7.7126246009721802E-4</v>
      </c>
      <c r="AE742" s="13">
        <f t="shared" si="972"/>
        <v>1.3929462766655591E-3</v>
      </c>
      <c r="AF742" s="13">
        <f t="shared" si="973"/>
        <v>1.2578722743953265E-3</v>
      </c>
      <c r="AG742" s="13">
        <f t="shared" si="974"/>
        <v>7.5726426553460971E-4</v>
      </c>
      <c r="AH742" s="13">
        <f t="shared" si="975"/>
        <v>3.6602946542684325E-2</v>
      </c>
      <c r="AI742" s="13">
        <f t="shared" si="976"/>
        <v>2.5186612324601794E-2</v>
      </c>
      <c r="AJ742" s="13">
        <f t="shared" si="977"/>
        <v>8.6654969108842256E-3</v>
      </c>
      <c r="AK742" s="13">
        <f t="shared" si="978"/>
        <v>1.987585990652047E-3</v>
      </c>
      <c r="AL742" s="13">
        <f t="shared" si="979"/>
        <v>1.699673566840253E-5</v>
      </c>
      <c r="AM742" s="13">
        <f t="shared" si="980"/>
        <v>1.0614166572810947E-4</v>
      </c>
      <c r="AN742" s="13">
        <f t="shared" si="981"/>
        <v>1.9169821652724277E-4</v>
      </c>
      <c r="AO742" s="13">
        <f t="shared" si="982"/>
        <v>1.7310924021985484E-4</v>
      </c>
      <c r="AP742" s="13">
        <f t="shared" si="983"/>
        <v>1.0421522464620574E-4</v>
      </c>
      <c r="AQ742" s="13">
        <f t="shared" si="984"/>
        <v>4.7054737087974831E-5</v>
      </c>
      <c r="AR742" s="13">
        <f t="shared" si="985"/>
        <v>1.3221423507425435E-2</v>
      </c>
      <c r="AS742" s="13">
        <f t="shared" si="986"/>
        <v>9.0977065978164306E-3</v>
      </c>
      <c r="AT742" s="13">
        <f t="shared" si="987"/>
        <v>3.1300814656405255E-3</v>
      </c>
      <c r="AU742" s="13">
        <f t="shared" si="988"/>
        <v>7.1793990981550246E-4</v>
      </c>
      <c r="AV742" s="13">
        <f t="shared" si="989"/>
        <v>1.2350422499316998E-4</v>
      </c>
      <c r="AW742" s="13">
        <f t="shared" si="990"/>
        <v>5.8674433207266581E-7</v>
      </c>
      <c r="AX742" s="13">
        <f t="shared" si="991"/>
        <v>1.2172740351489888E-5</v>
      </c>
      <c r="AY742" s="13">
        <f t="shared" si="992"/>
        <v>2.198469940736794E-5</v>
      </c>
      <c r="AZ742" s="13">
        <f t="shared" si="993"/>
        <v>1.9852843077079492E-5</v>
      </c>
      <c r="BA742" s="13">
        <f t="shared" si="994"/>
        <v>1.1951808571951713E-5</v>
      </c>
      <c r="BB742" s="13">
        <f t="shared" si="995"/>
        <v>5.3964208395482959E-6</v>
      </c>
      <c r="BC742" s="13">
        <f t="shared" si="996"/>
        <v>1.9492519614715121E-6</v>
      </c>
      <c r="BD742" s="13">
        <f t="shared" si="997"/>
        <v>3.9797806842055876E-3</v>
      </c>
      <c r="BE742" s="13">
        <f t="shared" si="998"/>
        <v>2.7385006590421226E-3</v>
      </c>
      <c r="BF742" s="13">
        <f t="shared" si="999"/>
        <v>9.4218582060773878E-4</v>
      </c>
      <c r="BG742" s="13">
        <f t="shared" si="1000"/>
        <v>2.1610709194054252E-4</v>
      </c>
      <c r="BH742" s="13">
        <f t="shared" si="1001"/>
        <v>3.7176006711346239E-5</v>
      </c>
      <c r="BI742" s="13">
        <f t="shared" si="1002"/>
        <v>5.1161873961352668E-6</v>
      </c>
      <c r="BJ742" s="14">
        <f t="shared" si="1003"/>
        <v>0.13643083921873694</v>
      </c>
      <c r="BK742" s="14">
        <f t="shared" si="1004"/>
        <v>0.22183661772097685</v>
      </c>
      <c r="BL742" s="14">
        <f t="shared" si="1005"/>
        <v>0.558061939945944</v>
      </c>
      <c r="BM742" s="14">
        <f t="shared" si="1006"/>
        <v>0.45206379026702059</v>
      </c>
      <c r="BN742" s="14">
        <f t="shared" si="1007"/>
        <v>0.54531116456912898</v>
      </c>
    </row>
    <row r="743" spans="1:66" x14ac:dyDescent="0.25">
      <c r="A743" t="s">
        <v>69</v>
      </c>
      <c r="B743" t="s">
        <v>425</v>
      </c>
      <c r="C743" t="s">
        <v>389</v>
      </c>
      <c r="D743" t="s">
        <v>501</v>
      </c>
      <c r="E743" s="10">
        <f>VLOOKUP(A743,home!$A$2:$E$405,3,FALSE)</f>
        <v>1.3526</v>
      </c>
      <c r="F743" s="10">
        <f>VLOOKUP(B743,home!$B$2:$E$405,3,FALSE)</f>
        <v>1.4214</v>
      </c>
      <c r="G743" s="10">
        <f>VLOOKUP(C743,away!$B$2:$E$405,4,FALSE)</f>
        <v>0.79330000000000001</v>
      </c>
      <c r="H743" s="10">
        <f>VLOOKUP(A743,away!$A$2:$E$405,3,FALSE)</f>
        <v>1.3421000000000001</v>
      </c>
      <c r="I743" s="10">
        <f>VLOOKUP(C743,away!$B$2:$E$405,3,FALSE)</f>
        <v>1.1268</v>
      </c>
      <c r="J743" s="10">
        <f>VLOOKUP(B743,home!$B$2:$E$405,4,FALSE)</f>
        <v>0.60099999999999998</v>
      </c>
      <c r="K743" s="12">
        <f t="shared" si="952"/>
        <v>1.5251871882120001</v>
      </c>
      <c r="L743" s="12">
        <f t="shared" si="953"/>
        <v>0.90887924628000005</v>
      </c>
      <c r="M743" s="13">
        <f t="shared" si="954"/>
        <v>8.767956346783172E-2</v>
      </c>
      <c r="N743" s="13">
        <f t="shared" si="955"/>
        <v>0.13372774686915787</v>
      </c>
      <c r="O743" s="13">
        <f t="shared" si="956"/>
        <v>7.9690135558802333E-2</v>
      </c>
      <c r="P743" s="13">
        <f t="shared" si="957"/>
        <v>0.12154237378116285</v>
      </c>
      <c r="Q743" s="13">
        <f t="shared" si="958"/>
        <v>0.1019799231166485</v>
      </c>
      <c r="R743" s="13">
        <f t="shared" si="959"/>
        <v>3.6214355171317637E-2</v>
      </c>
      <c r="S743" s="13">
        <f t="shared" si="960"/>
        <v>4.2120843330212633E-2</v>
      </c>
      <c r="T743" s="13">
        <f t="shared" si="961"/>
        <v>9.2687435657951858E-2</v>
      </c>
      <c r="U743" s="13">
        <f t="shared" si="962"/>
        <v>5.5233670536652658E-2</v>
      </c>
      <c r="V743" s="13">
        <f t="shared" si="963"/>
        <v>6.4875972886540801E-3</v>
      </c>
      <c r="W743" s="13">
        <f t="shared" si="964"/>
        <v>5.1846157397452373E-2</v>
      </c>
      <c r="X743" s="13">
        <f t="shared" si="965"/>
        <v>4.7121896457910768E-2</v>
      </c>
      <c r="Y743" s="13">
        <f t="shared" si="966"/>
        <v>2.1414056867975068E-2</v>
      </c>
      <c r="Z743" s="13">
        <f t="shared" si="967"/>
        <v>1.09714919442078E-2</v>
      </c>
      <c r="AA743" s="13">
        <f t="shared" si="968"/>
        <v>1.6733578948876907E-2</v>
      </c>
      <c r="AB743" s="13">
        <f t="shared" si="969"/>
        <v>1.2760920112880544E-2</v>
      </c>
      <c r="AC743" s="13">
        <f t="shared" si="970"/>
        <v>5.6207366304388863E-4</v>
      </c>
      <c r="AD743" s="13">
        <f t="shared" si="971"/>
        <v>1.9768773755154293E-2</v>
      </c>
      <c r="AE743" s="13">
        <f t="shared" si="972"/>
        <v>1.7967428190464482E-2</v>
      </c>
      <c r="AF743" s="13">
        <f t="shared" si="973"/>
        <v>8.1651112956696911E-3</v>
      </c>
      <c r="AG743" s="13">
        <f t="shared" si="974"/>
        <v>2.4737000667335281E-3</v>
      </c>
      <c r="AH743" s="13">
        <f t="shared" si="975"/>
        <v>2.4929403322046691E-3</v>
      </c>
      <c r="AI743" s="13">
        <f t="shared" si="976"/>
        <v>3.8022006556555289E-3</v>
      </c>
      <c r="AJ743" s="13">
        <f t="shared" si="977"/>
        <v>2.89953386350854E-3</v>
      </c>
      <c r="AK743" s="13">
        <f t="shared" si="978"/>
        <v>1.4741106334700228E-3</v>
      </c>
      <c r="AL743" s="13">
        <f t="shared" si="979"/>
        <v>3.1166107377481045E-5</v>
      </c>
      <c r="AM743" s="13">
        <f t="shared" si="980"/>
        <v>6.0302160916045908E-3</v>
      </c>
      <c r="AN743" s="13">
        <f t="shared" si="981"/>
        <v>5.480738256243109E-3</v>
      </c>
      <c r="AO743" s="13">
        <f t="shared" si="982"/>
        <v>2.4906646276960987E-3</v>
      </c>
      <c r="AP743" s="13">
        <f t="shared" si="983"/>
        <v>7.5457112985222923E-4</v>
      </c>
      <c r="AQ743" s="13">
        <f t="shared" si="984"/>
        <v>1.7145350994118551E-4</v>
      </c>
      <c r="AR743" s="13">
        <f t="shared" si="985"/>
        <v>4.531563460310387E-4</v>
      </c>
      <c r="AS743" s="13">
        <f t="shared" si="986"/>
        <v>6.9114825322350406E-4</v>
      </c>
      <c r="AT743" s="13">
        <f t="shared" si="987"/>
        <v>5.2706523048579588E-4</v>
      </c>
      <c r="AU743" s="13">
        <f t="shared" si="988"/>
        <v>2.6795771229631366E-4</v>
      </c>
      <c r="AV743" s="13">
        <f t="shared" si="989"/>
        <v>1.0217141744423368E-4</v>
      </c>
      <c r="AW743" s="13">
        <f t="shared" si="990"/>
        <v>1.2000777865184499E-6</v>
      </c>
      <c r="AX743" s="13">
        <f t="shared" si="991"/>
        <v>1.5328680541775283E-3</v>
      </c>
      <c r="AY743" s="13">
        <f t="shared" si="992"/>
        <v>1.3931919617275624E-3</v>
      </c>
      <c r="AZ743" s="13">
        <f t="shared" si="993"/>
        <v>6.3312163004915071E-4</v>
      </c>
      <c r="BA743" s="13">
        <f t="shared" si="994"/>
        <v>1.9181036997421239E-4</v>
      </c>
      <c r="BB743" s="13">
        <f t="shared" si="995"/>
        <v>4.3583116122712519E-5</v>
      </c>
      <c r="BC743" s="13">
        <f t="shared" si="996"/>
        <v>7.9223579464289378E-6</v>
      </c>
      <c r="BD743" s="13">
        <f t="shared" si="997"/>
        <v>6.8644066371281533E-5</v>
      </c>
      <c r="BE743" s="13">
        <f t="shared" si="998"/>
        <v>1.0469505057625279E-4</v>
      </c>
      <c r="BF743" s="13">
        <f t="shared" si="999"/>
        <v>7.983977490405407E-5</v>
      </c>
      <c r="BG743" s="13">
        <f t="shared" si="1000"/>
        <v>4.0590200597797761E-5</v>
      </c>
      <c r="BH743" s="13">
        <f t="shared" si="1001"/>
        <v>1.5476913479679051E-5</v>
      </c>
      <c r="BI743" s="13">
        <f t="shared" si="1002"/>
        <v>4.7210380304544182E-6</v>
      </c>
      <c r="BJ743" s="14">
        <f t="shared" si="1003"/>
        <v>0.51588237078045329</v>
      </c>
      <c r="BK743" s="14">
        <f t="shared" si="1004"/>
        <v>0.25981680960001019</v>
      </c>
      <c r="BL743" s="14">
        <f t="shared" si="1005"/>
        <v>0.21365691181680924</v>
      </c>
      <c r="BM743" s="14">
        <f t="shared" si="1006"/>
        <v>0.43810149429261874</v>
      </c>
      <c r="BN743" s="14">
        <f t="shared" si="1007"/>
        <v>0.5608340979649209</v>
      </c>
    </row>
    <row r="744" spans="1:66" x14ac:dyDescent="0.25">
      <c r="A744" t="s">
        <v>145</v>
      </c>
      <c r="B744" t="s">
        <v>152</v>
      </c>
      <c r="C744" t="s">
        <v>272</v>
      </c>
      <c r="D744" t="s">
        <v>501</v>
      </c>
      <c r="E744" s="10">
        <f>VLOOKUP(A744,home!$A$2:$E$405,3,FALSE)</f>
        <v>1.4406000000000001</v>
      </c>
      <c r="F744" s="10">
        <f>VLOOKUP(B744,home!$B$2:$E$405,3,FALSE)</f>
        <v>0.75329999999999997</v>
      </c>
      <c r="G744" s="10">
        <f>VLOOKUP(C744,away!$B$2:$E$405,4,FALSE)</f>
        <v>0.45200000000000001</v>
      </c>
      <c r="H744" s="10">
        <f>VLOOKUP(A744,away!$A$2:$E$405,3,FALSE)</f>
        <v>1.2678</v>
      </c>
      <c r="I744" s="10">
        <f>VLOOKUP(C744,away!$B$2:$E$405,3,FALSE)</f>
        <v>1.3898999999999999</v>
      </c>
      <c r="J744" s="10">
        <f>VLOOKUP(B744,home!$B$2:$E$405,4,FALSE)</f>
        <v>1.0424</v>
      </c>
      <c r="K744" s="12">
        <f t="shared" si="952"/>
        <v>0.49051219895999998</v>
      </c>
      <c r="L744" s="12">
        <f t="shared" si="953"/>
        <v>1.8368289053279998</v>
      </c>
      <c r="M744" s="13">
        <f t="shared" si="954"/>
        <v>9.7554790566446115E-2</v>
      </c>
      <c r="N744" s="13">
        <f t="shared" si="955"/>
        <v>4.7851814839829747E-2</v>
      </c>
      <c r="O744" s="13">
        <f t="shared" si="956"/>
        <v>0.17919145916566748</v>
      </c>
      <c r="P744" s="13">
        <f t="shared" si="957"/>
        <v>8.7895596670202608E-2</v>
      </c>
      <c r="Q744" s="13">
        <f t="shared" si="958"/>
        <v>1.1735949460655822E-2</v>
      </c>
      <c r="R744" s="13">
        <f t="shared" si="959"/>
        <v>0.16457202589170003</v>
      </c>
      <c r="S744" s="13">
        <f t="shared" si="960"/>
        <v>1.9798197169899306E-2</v>
      </c>
      <c r="T744" s="13">
        <f t="shared" si="961"/>
        <v>2.1556931200801162E-2</v>
      </c>
      <c r="U744" s="13">
        <f t="shared" si="962"/>
        <v>8.0724586307439825E-2</v>
      </c>
      <c r="V744" s="13">
        <f t="shared" si="963"/>
        <v>1.9819908873070741E-3</v>
      </c>
      <c r="W744" s="13">
        <f t="shared" si="964"/>
        <v>1.9188754589432387E-3</v>
      </c>
      <c r="X744" s="13">
        <f t="shared" si="965"/>
        <v>3.5246459087114723E-3</v>
      </c>
      <c r="Y744" s="13">
        <f t="shared" si="966"/>
        <v>3.2370857430836539E-3</v>
      </c>
      <c r="Z744" s="13">
        <f t="shared" si="967"/>
        <v>0.10076355138875417</v>
      </c>
      <c r="AA744" s="13">
        <f t="shared" si="968"/>
        <v>4.9425751166716769E-2</v>
      </c>
      <c r="AB744" s="13">
        <f t="shared" si="969"/>
        <v>1.2121966945018013E-2</v>
      </c>
      <c r="AC744" s="13">
        <f t="shared" si="970"/>
        <v>1.1160924967345881E-4</v>
      </c>
      <c r="AD744" s="13">
        <f t="shared" si="971"/>
        <v>2.3530795522415669E-4</v>
      </c>
      <c r="AE744" s="13">
        <f t="shared" si="972"/>
        <v>4.3222045380935769E-4</v>
      </c>
      <c r="AF744" s="13">
        <f t="shared" si="973"/>
        <v>3.9695751151550695E-4</v>
      </c>
      <c r="AG744" s="13">
        <f t="shared" si="974"/>
        <v>2.4304767711291847E-4</v>
      </c>
      <c r="AH744" s="13">
        <f t="shared" si="975"/>
        <v>4.6271350948591757E-2</v>
      </c>
      <c r="AI744" s="13">
        <f t="shared" si="976"/>
        <v>2.2696662102643622E-2</v>
      </c>
      <c r="AJ744" s="13">
        <f t="shared" si="977"/>
        <v>5.5664948185099091E-3</v>
      </c>
      <c r="AK744" s="13">
        <f t="shared" si="978"/>
        <v>9.1014453797558096E-4</v>
      </c>
      <c r="AL744" s="13">
        <f t="shared" si="979"/>
        <v>4.0223392565352551E-6</v>
      </c>
      <c r="AM744" s="13">
        <f t="shared" si="980"/>
        <v>2.3084284509956465E-5</v>
      </c>
      <c r="AN744" s="13">
        <f t="shared" si="981"/>
        <v>4.2401881046703431E-5</v>
      </c>
      <c r="AO744" s="13">
        <f t="shared" si="982"/>
        <v>3.894250037343217E-5</v>
      </c>
      <c r="AP744" s="13">
        <f t="shared" si="983"/>
        <v>2.3843570110555541E-5</v>
      </c>
      <c r="AQ744" s="13">
        <f t="shared" si="984"/>
        <v>1.0949139696320788E-5</v>
      </c>
      <c r="AR744" s="13">
        <f t="shared" si="985"/>
        <v>1.6998510982189907E-2</v>
      </c>
      <c r="AS744" s="13">
        <f t="shared" si="986"/>
        <v>8.3379770009196809E-3</v>
      </c>
      <c r="AT744" s="13">
        <f t="shared" si="987"/>
        <v>2.044939716799509E-3</v>
      </c>
      <c r="AU744" s="13">
        <f t="shared" si="988"/>
        <v>3.3435595907598908E-4</v>
      </c>
      <c r="AV744" s="13">
        <f t="shared" si="989"/>
        <v>4.1001419180435774E-5</v>
      </c>
      <c r="AW744" s="13">
        <f t="shared" si="990"/>
        <v>1.0066875892405975E-7</v>
      </c>
      <c r="AX744" s="13">
        <f t="shared" si="991"/>
        <v>1.8871871927328358E-6</v>
      </c>
      <c r="AY744" s="13">
        <f t="shared" si="992"/>
        <v>3.4664399853764757E-6</v>
      </c>
      <c r="AZ744" s="13">
        <f t="shared" si="993"/>
        <v>3.1836285818621403E-6</v>
      </c>
      <c r="BA744" s="13">
        <f t="shared" si="994"/>
        <v>1.9492603343309222E-6</v>
      </c>
      <c r="BB744" s="13">
        <f t="shared" si="995"/>
        <v>8.9511443152708982E-7</v>
      </c>
      <c r="BC744" s="13">
        <f t="shared" si="996"/>
        <v>3.2883441228104E-7</v>
      </c>
      <c r="BD744" s="13">
        <f t="shared" si="997"/>
        <v>5.2038927199369754E-3</v>
      </c>
      <c r="BE744" s="13">
        <f t="shared" si="998"/>
        <v>2.552572861208221E-3</v>
      </c>
      <c r="BF744" s="13">
        <f t="shared" si="999"/>
        <v>6.2603406357843161E-4</v>
      </c>
      <c r="BG744" s="13">
        <f t="shared" si="1000"/>
        <v>1.0235911504990702E-4</v>
      </c>
      <c r="BH744" s="13">
        <f t="shared" si="1001"/>
        <v>1.2552098651682375E-5</v>
      </c>
      <c r="BI744" s="13">
        <f t="shared" si="1002"/>
        <v>1.2313915022399147E-6</v>
      </c>
      <c r="BJ744" s="14">
        <f t="shared" si="1003"/>
        <v>9.1283768050362105E-2</v>
      </c>
      <c r="BK744" s="14">
        <f t="shared" si="1004"/>
        <v>0.20734967332277049</v>
      </c>
      <c r="BL744" s="14">
        <f t="shared" si="1005"/>
        <v>0.59773586921235577</v>
      </c>
      <c r="BM744" s="14">
        <f t="shared" si="1006"/>
        <v>0.40832785960851464</v>
      </c>
      <c r="BN744" s="14">
        <f t="shared" si="1007"/>
        <v>0.5888016365945018</v>
      </c>
    </row>
    <row r="745" spans="1:66" x14ac:dyDescent="0.25">
      <c r="A745" t="s">
        <v>21</v>
      </c>
      <c r="B745" t="s">
        <v>264</v>
      </c>
      <c r="C745" t="s">
        <v>153</v>
      </c>
      <c r="D745" t="s">
        <v>501</v>
      </c>
      <c r="E745" s="10">
        <f>VLOOKUP(A745,home!$A$2:$E$405,3,FALSE)</f>
        <v>1.3974</v>
      </c>
      <c r="F745" s="10">
        <f>VLOOKUP(B745,home!$B$2:$E$405,3,FALSE)</f>
        <v>1.2052</v>
      </c>
      <c r="G745" s="10">
        <f>VLOOKUP(C745,away!$B$2:$E$405,4,FALSE)</f>
        <v>0.52729999999999999</v>
      </c>
      <c r="H745" s="10">
        <f>VLOOKUP(A745,away!$A$2:$E$405,3,FALSE)</f>
        <v>1.3632</v>
      </c>
      <c r="I745" s="10">
        <f>VLOOKUP(C745,away!$B$2:$E$405,3,FALSE)</f>
        <v>1.6215999999999999</v>
      </c>
      <c r="J745" s="10">
        <f>VLOOKUP(B745,home!$B$2:$E$405,4,FALSE)</f>
        <v>1.2741</v>
      </c>
      <c r="K745" s="12">
        <f t="shared" si="952"/>
        <v>0.88805043890400004</v>
      </c>
      <c r="L745" s="12">
        <f t="shared" si="953"/>
        <v>2.816481019392</v>
      </c>
      <c r="M745" s="13">
        <f t="shared" si="954"/>
        <v>2.4611746296083481E-2</v>
      </c>
      <c r="N745" s="13">
        <f t="shared" si="955"/>
        <v>2.1856472100430832E-2</v>
      </c>
      <c r="O745" s="13">
        <f t="shared" si="956"/>
        <v>6.9318516297010482E-2</v>
      </c>
      <c r="P745" s="13">
        <f t="shared" si="957"/>
        <v>6.155833882173424E-2</v>
      </c>
      <c r="Q745" s="13">
        <f t="shared" si="958"/>
        <v>9.7048248208403166E-3</v>
      </c>
      <c r="R745" s="13">
        <f t="shared" si="959"/>
        <v>9.7617142721472552E-2</v>
      </c>
      <c r="S745" s="13">
        <f t="shared" si="960"/>
        <v>3.8492078466354634E-2</v>
      </c>
      <c r="T745" s="13">
        <f t="shared" si="961"/>
        <v>2.7333454904421114E-2</v>
      </c>
      <c r="U745" s="13">
        <f t="shared" si="962"/>
        <v>8.6688946438358117E-2</v>
      </c>
      <c r="V745" s="13">
        <f t="shared" si="963"/>
        <v>1.0697278805543822E-2</v>
      </c>
      <c r="W745" s="13">
        <f t="shared" si="964"/>
        <v>2.8727913138778924E-3</v>
      </c>
      <c r="X745" s="13">
        <f t="shared" si="965"/>
        <v>8.0911622082112892E-3</v>
      </c>
      <c r="Y745" s="13">
        <f t="shared" si="966"/>
        <v>1.1394302392124482E-2</v>
      </c>
      <c r="Z745" s="13">
        <f t="shared" si="967"/>
        <v>9.1645609880769127E-2</v>
      </c>
      <c r="AA745" s="13">
        <f t="shared" si="968"/>
        <v>8.1385924078241786E-2</v>
      </c>
      <c r="AB745" s="13">
        <f t="shared" si="969"/>
        <v>3.6137402799145117E-2</v>
      </c>
      <c r="AC745" s="13">
        <f t="shared" si="970"/>
        <v>1.672236869288641E-3</v>
      </c>
      <c r="AD745" s="13">
        <f t="shared" si="971"/>
        <v>6.3779589679221517E-4</v>
      </c>
      <c r="AE745" s="13">
        <f t="shared" si="972"/>
        <v>1.7963400375613729E-3</v>
      </c>
      <c r="AF745" s="13">
        <f t="shared" si="973"/>
        <v>2.5296788100827605E-3</v>
      </c>
      <c r="AG745" s="13">
        <f t="shared" si="974"/>
        <v>2.3749307845854118E-3</v>
      </c>
      <c r="AH745" s="13">
        <f t="shared" si="975"/>
        <v>6.4529530184947545E-2</v>
      </c>
      <c r="AI745" s="13">
        <f t="shared" si="976"/>
        <v>5.7305477603011593E-2</v>
      </c>
      <c r="AJ745" s="13">
        <f t="shared" si="977"/>
        <v>2.5445077268478892E-2</v>
      </c>
      <c r="AK745" s="13">
        <f t="shared" si="978"/>
        <v>7.5321706787396265E-3</v>
      </c>
      <c r="AL745" s="13">
        <f t="shared" si="979"/>
        <v>1.6730242958216639E-4</v>
      </c>
      <c r="AM745" s="13">
        <f t="shared" si="980"/>
        <v>1.1327898521549944E-4</v>
      </c>
      <c r="AN745" s="13">
        <f t="shared" si="981"/>
        <v>3.1904811175544111E-4</v>
      </c>
      <c r="AO745" s="13">
        <f t="shared" si="982"/>
        <v>4.4929647551602891E-4</v>
      </c>
      <c r="AP745" s="13">
        <f t="shared" si="983"/>
        <v>4.2181166512353932E-4</v>
      </c>
      <c r="AQ745" s="13">
        <f t="shared" si="984"/>
        <v>2.9700613714464579E-4</v>
      </c>
      <c r="AR745" s="13">
        <f t="shared" si="985"/>
        <v>3.6349239391237576E-2</v>
      </c>
      <c r="AS745" s="13">
        <f t="shared" si="986"/>
        <v>3.2279957995215096E-2</v>
      </c>
      <c r="AT745" s="13">
        <f t="shared" si="987"/>
        <v>1.4333115432726725E-2</v>
      </c>
      <c r="AU745" s="13">
        <f t="shared" si="988"/>
        <v>4.2428431502982223E-3</v>
      </c>
      <c r="AV745" s="13">
        <f t="shared" si="989"/>
        <v>9.4196468045579143E-4</v>
      </c>
      <c r="AW745" s="13">
        <f t="shared" si="990"/>
        <v>1.1623695091248632E-5</v>
      </c>
      <c r="AX745" s="13">
        <f t="shared" si="991"/>
        <v>1.676624208987066E-5</v>
      </c>
      <c r="AY745" s="13">
        <f t="shared" si="992"/>
        <v>4.7221802612651973E-5</v>
      </c>
      <c r="AZ745" s="13">
        <f t="shared" si="993"/>
        <v>6.6499655380004933E-5</v>
      </c>
      <c r="BA745" s="13">
        <f t="shared" si="994"/>
        <v>6.2431672391297669E-5</v>
      </c>
      <c r="BB745" s="13">
        <f t="shared" si="995"/>
        <v>4.3959405074747369E-5</v>
      </c>
      <c r="BC745" s="13">
        <f t="shared" si="996"/>
        <v>2.4762166003358061E-5</v>
      </c>
      <c r="BD745" s="13">
        <f t="shared" si="997"/>
        <v>1.706282380245943E-2</v>
      </c>
      <c r="BE745" s="13">
        <f t="shared" si="998"/>
        <v>1.5152648166715717E-2</v>
      </c>
      <c r="BF745" s="13">
        <f t="shared" si="999"/>
        <v>6.7281579275048908E-3</v>
      </c>
      <c r="BG745" s="13">
        <f t="shared" si="1000"/>
        <v>1.991647866845382E-3</v>
      </c>
      <c r="BH745" s="13">
        <f t="shared" si="1001"/>
        <v>4.4217094057356421E-4</v>
      </c>
      <c r="BI745" s="13">
        <f t="shared" si="1002"/>
        <v>7.8534019569389665E-5</v>
      </c>
      <c r="BJ745" s="14">
        <f t="shared" si="1003"/>
        <v>9.0453835587234799E-2</v>
      </c>
      <c r="BK745" s="14">
        <f t="shared" si="1004"/>
        <v>0.13724620349119962</v>
      </c>
      <c r="BL745" s="14">
        <f t="shared" si="1005"/>
        <v>0.65556329144300751</v>
      </c>
      <c r="BM745" s="14">
        <f t="shared" si="1006"/>
        <v>0.69020630123711768</v>
      </c>
      <c r="BN745" s="14">
        <f t="shared" si="1007"/>
        <v>0.2846670410575719</v>
      </c>
    </row>
    <row r="746" spans="1:66" x14ac:dyDescent="0.25">
      <c r="A746" t="s">
        <v>21</v>
      </c>
      <c r="B746" t="s">
        <v>267</v>
      </c>
      <c r="C746" t="s">
        <v>23</v>
      </c>
      <c r="D746" t="s">
        <v>501</v>
      </c>
      <c r="E746" s="10">
        <f>VLOOKUP(A746,home!$A$2:$E$405,3,FALSE)</f>
        <v>1.3974</v>
      </c>
      <c r="F746" s="10">
        <f>VLOOKUP(B746,home!$B$2:$E$405,3,FALSE)</f>
        <v>1.0546</v>
      </c>
      <c r="G746" s="10">
        <f>VLOOKUP(C746,away!$B$2:$E$405,4,FALSE)</f>
        <v>0.79090000000000005</v>
      </c>
      <c r="H746" s="10">
        <f>VLOOKUP(A746,away!$A$2:$E$405,3,FALSE)</f>
        <v>1.3632</v>
      </c>
      <c r="I746" s="10">
        <f>VLOOKUP(C746,away!$B$2:$E$405,3,FALSE)</f>
        <v>1.2741</v>
      </c>
      <c r="J746" s="10">
        <f>VLOOKUP(B746,home!$B$2:$E$405,4,FALSE)</f>
        <v>1.0038</v>
      </c>
      <c r="K746" s="12">
        <f t="shared" si="952"/>
        <v>1.1655477798360001</v>
      </c>
      <c r="L746" s="12">
        <f t="shared" si="953"/>
        <v>1.7434531618559999</v>
      </c>
      <c r="M746" s="13">
        <f t="shared" si="954"/>
        <v>5.4530181495345699E-2</v>
      </c>
      <c r="N746" s="13">
        <f t="shared" si="955"/>
        <v>6.3557531975954318E-2</v>
      </c>
      <c r="O746" s="13">
        <f t="shared" si="956"/>
        <v>9.5070817344641984E-2</v>
      </c>
      <c r="P746" s="13">
        <f t="shared" si="957"/>
        <v>0.11080958008324136</v>
      </c>
      <c r="Q746" s="13">
        <f t="shared" si="958"/>
        <v>3.7039670143214576E-2</v>
      </c>
      <c r="R746" s="13">
        <f t="shared" si="959"/>
        <v>8.2875758549875167E-2</v>
      </c>
      <c r="S746" s="13">
        <f t="shared" si="960"/>
        <v>5.6293426417773393E-2</v>
      </c>
      <c r="T746" s="13">
        <f t="shared" si="961"/>
        <v>6.4576930025290732E-2</v>
      </c>
      <c r="U746" s="13">
        <f t="shared" si="962"/>
        <v>9.6595656380031411E-2</v>
      </c>
      <c r="V746" s="13">
        <f t="shared" si="963"/>
        <v>1.2710292359089119E-2</v>
      </c>
      <c r="W746" s="13">
        <f t="shared" si="964"/>
        <v>1.4390501767093843E-2</v>
      </c>
      <c r="X746" s="13">
        <f t="shared" si="965"/>
        <v>2.5089165806534114E-2</v>
      </c>
      <c r="Y746" s="13">
        <f t="shared" si="966"/>
        <v>2.1870892726865675E-2</v>
      </c>
      <c r="Z746" s="13">
        <f t="shared" si="967"/>
        <v>4.8163334428331435E-2</v>
      </c>
      <c r="AA746" s="13">
        <f t="shared" si="968"/>
        <v>5.6136667512440494E-2</v>
      </c>
      <c r="AB746" s="13">
        <f t="shared" si="969"/>
        <v>3.2714984093258376E-2</v>
      </c>
      <c r="AC746" s="13">
        <f t="shared" si="970"/>
        <v>1.6142690621317997E-3</v>
      </c>
      <c r="AD746" s="13">
        <f t="shared" si="971"/>
        <v>4.1932043463405655E-3</v>
      </c>
      <c r="AE746" s="13">
        <f t="shared" si="972"/>
        <v>7.3106553759357809E-3</v>
      </c>
      <c r="AF746" s="13">
        <f t="shared" si="973"/>
        <v>6.3728926152074013E-3</v>
      </c>
      <c r="AG746" s="13">
        <f t="shared" si="974"/>
        <v>3.7036132600506994E-3</v>
      </c>
      <c r="AH746" s="13">
        <f t="shared" si="975"/>
        <v>2.0992629423650593E-2</v>
      </c>
      <c r="AI746" s="13">
        <f t="shared" si="976"/>
        <v>2.4467912617655841E-2</v>
      </c>
      <c r="AJ746" s="13">
        <f t="shared" si="977"/>
        <v>1.4259260614365011E-2</v>
      </c>
      <c r="AK746" s="13">
        <f t="shared" si="978"/>
        <v>5.5399498503920196E-3</v>
      </c>
      <c r="AL746" s="13">
        <f t="shared" si="979"/>
        <v>1.3121282343904177E-4</v>
      </c>
      <c r="AM746" s="13">
        <f t="shared" si="980"/>
        <v>9.7747600325518141E-4</v>
      </c>
      <c r="AN746" s="13">
        <f t="shared" si="981"/>
        <v>1.7041836285136116E-3</v>
      </c>
      <c r="AO746" s="13">
        <f t="shared" si="982"/>
        <v>1.4855821677576438E-3</v>
      </c>
      <c r="AP746" s="13">
        <f t="shared" si="983"/>
        <v>8.6334764252465163E-4</v>
      </c>
      <c r="AQ746" s="13">
        <f t="shared" si="984"/>
        <v>3.7630154428513183E-4</v>
      </c>
      <c r="AR746" s="13">
        <f t="shared" si="985"/>
        <v>7.3199332288669868E-3</v>
      </c>
      <c r="AS746" s="13">
        <f t="shared" si="986"/>
        <v>8.5317319234536806E-3</v>
      </c>
      <c r="AT746" s="13">
        <f t="shared" si="987"/>
        <v>4.9720706007686834E-3</v>
      </c>
      <c r="AU746" s="13">
        <f t="shared" si="988"/>
        <v>1.9317286166379286E-3</v>
      </c>
      <c r="AV746" s="13">
        <f t="shared" si="989"/>
        <v>5.6288050009200132E-4</v>
      </c>
      <c r="AW746" s="13">
        <f t="shared" si="990"/>
        <v>7.4065190791317996E-6</v>
      </c>
      <c r="AX746" s="13">
        <f t="shared" si="991"/>
        <v>1.8988249757284078E-4</v>
      </c>
      <c r="AY746" s="13">
        <f t="shared" si="992"/>
        <v>3.3105124077448348E-4</v>
      </c>
      <c r="AZ746" s="13">
        <f t="shared" si="993"/>
        <v>2.885861662323126E-4</v>
      </c>
      <c r="BA746" s="13">
        <f t="shared" si="994"/>
        <v>1.6771215466187557E-4</v>
      </c>
      <c r="BB746" s="13">
        <f t="shared" si="995"/>
        <v>7.3099571581732356E-5</v>
      </c>
      <c r="BC746" s="13">
        <f t="shared" si="996"/>
        <v>2.5489135840898062E-5</v>
      </c>
      <c r="BD746" s="13">
        <f t="shared" si="997"/>
        <v>2.1269934554071571E-3</v>
      </c>
      <c r="BE746" s="13">
        <f t="shared" si="998"/>
        <v>2.479112499675514E-3</v>
      </c>
      <c r="BF746" s="13">
        <f t="shared" si="999"/>
        <v>1.4447620349802364E-3</v>
      </c>
      <c r="BG746" s="13">
        <f t="shared" si="1000"/>
        <v>5.6131306075418534E-4</v>
      </c>
      <c r="BH746" s="13">
        <f t="shared" si="1001"/>
        <v>1.6355929793874762E-4</v>
      </c>
      <c r="BI746" s="13">
        <f t="shared" si="1002"/>
        <v>3.8127235316808387E-5</v>
      </c>
      <c r="BJ746" s="14">
        <f t="shared" si="1003"/>
        <v>0.25458776979548808</v>
      </c>
      <c r="BK746" s="14">
        <f t="shared" si="1004"/>
        <v>0.23642001348179489</v>
      </c>
      <c r="BL746" s="14">
        <f t="shared" si="1005"/>
        <v>0.4587858488402029</v>
      </c>
      <c r="BM746" s="14">
        <f t="shared" si="1006"/>
        <v>0.55374978223184856</v>
      </c>
      <c r="BN746" s="14">
        <f t="shared" si="1007"/>
        <v>0.44388353959227311</v>
      </c>
    </row>
    <row r="747" spans="1:66" x14ac:dyDescent="0.25">
      <c r="A747" t="s">
        <v>21</v>
      </c>
      <c r="B747" t="s">
        <v>274</v>
      </c>
      <c r="C747" t="s">
        <v>268</v>
      </c>
      <c r="D747" t="s">
        <v>501</v>
      </c>
      <c r="E747" s="10">
        <f>VLOOKUP(A747,home!$A$2:$E$405,3,FALSE)</f>
        <v>1.3974</v>
      </c>
      <c r="F747" s="10">
        <f>VLOOKUP(B747,home!$B$2:$E$405,3,FALSE)</f>
        <v>1.5819000000000001</v>
      </c>
      <c r="G747" s="10">
        <f>VLOOKUP(C747,away!$B$2:$E$405,4,FALSE)</f>
        <v>0.86629999999999996</v>
      </c>
      <c r="H747" s="10">
        <f>VLOOKUP(A747,away!$A$2:$E$405,3,FALSE)</f>
        <v>1.3632</v>
      </c>
      <c r="I747" s="10">
        <f>VLOOKUP(C747,away!$B$2:$E$405,3,FALSE)</f>
        <v>0.96519999999999995</v>
      </c>
      <c r="J747" s="10">
        <f>VLOOKUP(B747,home!$B$2:$E$405,4,FALSE)</f>
        <v>0.88800000000000001</v>
      </c>
      <c r="K747" s="12">
        <f t="shared" si="952"/>
        <v>1.914996918078</v>
      </c>
      <c r="L747" s="12">
        <f t="shared" si="953"/>
        <v>1.1683954483199999</v>
      </c>
      <c r="M747" s="13">
        <f t="shared" si="954"/>
        <v>4.5803610165328502E-2</v>
      </c>
      <c r="N747" s="13">
        <f t="shared" si="955"/>
        <v>8.7713772303450205E-2</v>
      </c>
      <c r="O747" s="13">
        <f t="shared" si="956"/>
        <v>5.3516729633793489E-2</v>
      </c>
      <c r="P747" s="13">
        <f t="shared" si="957"/>
        <v>0.10248437231432808</v>
      </c>
      <c r="Q747" s="13">
        <f t="shared" si="958"/>
        <v>8.3985801817051314E-2</v>
      </c>
      <c r="R747" s="13">
        <f t="shared" si="959"/>
        <v>3.1264351656548194E-2</v>
      </c>
      <c r="S747" s="13">
        <f t="shared" si="960"/>
        <v>5.7326521483519501E-2</v>
      </c>
      <c r="T747" s="13">
        <f t="shared" si="961"/>
        <v>9.8128628566548318E-2</v>
      </c>
      <c r="U747" s="13">
        <f t="shared" si="962"/>
        <v>5.9871137067996585E-2</v>
      </c>
      <c r="V747" s="13">
        <f t="shared" si="963"/>
        <v>1.4251842570672245E-2</v>
      </c>
      <c r="W747" s="13">
        <f t="shared" si="964"/>
        <v>5.3610850547320996E-2</v>
      </c>
      <c r="X747" s="13">
        <f t="shared" si="965"/>
        <v>6.2638673760053623E-2</v>
      </c>
      <c r="Y747" s="13">
        <f t="shared" si="966"/>
        <v>3.6593370655024035E-2</v>
      </c>
      <c r="Z747" s="13">
        <f t="shared" si="967"/>
        <v>1.217637539006225E-2</v>
      </c>
      <c r="AA747" s="13">
        <f t="shared" si="968"/>
        <v>2.3317721345330007E-2</v>
      </c>
      <c r="AB747" s="13">
        <f t="shared" si="969"/>
        <v>2.2326682256454289E-2</v>
      </c>
      <c r="AC747" s="13">
        <f t="shared" si="970"/>
        <v>1.9930076675533184E-3</v>
      </c>
      <c r="AD747" s="13">
        <f t="shared" si="971"/>
        <v>2.5666153393414992E-2</v>
      </c>
      <c r="AE747" s="13">
        <f t="shared" si="972"/>
        <v>2.9988216800748993E-2</v>
      </c>
      <c r="AF747" s="13">
        <f t="shared" si="973"/>
        <v>1.7519048006614239E-2</v>
      </c>
      <c r="AG747" s="13">
        <f t="shared" si="974"/>
        <v>6.8230586499425476E-3</v>
      </c>
      <c r="AH747" s="13">
        <f t="shared" si="975"/>
        <v>3.5567053956960977E-3</v>
      </c>
      <c r="AI747" s="13">
        <f t="shared" si="976"/>
        <v>6.8110798712694189E-3</v>
      </c>
      <c r="AJ747" s="13">
        <f t="shared" si="977"/>
        <v>6.5215984811320214E-3</v>
      </c>
      <c r="AK747" s="13">
        <f t="shared" si="978"/>
        <v>4.1629469974366626E-3</v>
      </c>
      <c r="AL747" s="13">
        <f t="shared" si="979"/>
        <v>1.7837208821714723E-4</v>
      </c>
      <c r="AM747" s="13">
        <f t="shared" si="980"/>
        <v>9.8301209294613806E-3</v>
      </c>
      <c r="AN747" s="13">
        <f t="shared" si="981"/>
        <v>1.1485468550417844E-2</v>
      </c>
      <c r="AO747" s="13">
        <f t="shared" si="982"/>
        <v>6.7097845880653584E-3</v>
      </c>
      <c r="AP747" s="13">
        <f t="shared" si="983"/>
        <v>2.6132272573010833E-3</v>
      </c>
      <c r="AQ747" s="13">
        <f t="shared" si="984"/>
        <v>7.6332070821408542E-4</v>
      </c>
      <c r="AR747" s="13">
        <f t="shared" si="985"/>
        <v>8.3112767906930087E-4</v>
      </c>
      <c r="AS747" s="13">
        <f t="shared" si="986"/>
        <v>1.5916069439470318E-3</v>
      </c>
      <c r="AT747" s="13">
        <f t="shared" si="987"/>
        <v>1.5239611962250554E-3</v>
      </c>
      <c r="AU747" s="13">
        <f t="shared" si="988"/>
        <v>9.7279366468048124E-4</v>
      </c>
      <c r="AV747" s="13">
        <f t="shared" si="989"/>
        <v>4.6572421744723127E-4</v>
      </c>
      <c r="AW747" s="13">
        <f t="shared" si="990"/>
        <v>1.1086190363929837E-5</v>
      </c>
      <c r="AX747" s="13">
        <f t="shared" si="991"/>
        <v>3.1374418807087658E-3</v>
      </c>
      <c r="AY747" s="13">
        <f t="shared" si="992"/>
        <v>3.6657728127886613E-3</v>
      </c>
      <c r="AZ747" s="13">
        <f t="shared" si="993"/>
        <v>2.141536134518738E-3</v>
      </c>
      <c r="BA747" s="13">
        <f t="shared" si="994"/>
        <v>8.3405369066150007E-4</v>
      </c>
      <c r="BB747" s="13">
        <f t="shared" si="995"/>
        <v>2.4362613395584838E-4</v>
      </c>
      <c r="BC747" s="13">
        <f t="shared" si="996"/>
        <v>5.6930333201162359E-5</v>
      </c>
      <c r="BD747" s="13">
        <f t="shared" si="997"/>
        <v>1.6184763286622268E-4</v>
      </c>
      <c r="BE747" s="13">
        <f t="shared" si="998"/>
        <v>3.0993771813703599E-4</v>
      </c>
      <c r="BF747" s="13">
        <f t="shared" si="999"/>
        <v>2.9676488751427597E-4</v>
      </c>
      <c r="BG747" s="13">
        <f t="shared" si="1000"/>
        <v>1.8943461499453429E-4</v>
      </c>
      <c r="BH747" s="13">
        <f t="shared" si="1001"/>
        <v>9.0691675972956419E-5</v>
      </c>
      <c r="BI747" s="13">
        <f t="shared" si="1002"/>
        <v>3.4734855996708028E-5</v>
      </c>
      <c r="BJ747" s="14">
        <f t="shared" si="1003"/>
        <v>0.54414885751946374</v>
      </c>
      <c r="BK747" s="14">
        <f t="shared" si="1004"/>
        <v>0.22570349910240742</v>
      </c>
      <c r="BL747" s="14">
        <f t="shared" si="1005"/>
        <v>0.21781757779250754</v>
      </c>
      <c r="BM747" s="14">
        <f t="shared" si="1006"/>
        <v>0.5914229852915166</v>
      </c>
      <c r="BN747" s="14">
        <f t="shared" si="1007"/>
        <v>0.40476863789049977</v>
      </c>
    </row>
    <row r="748" spans="1:66" s="10" customFormat="1" x14ac:dyDescent="0.25">
      <c r="A748" t="s">
        <v>21</v>
      </c>
      <c r="B748" t="s">
        <v>275</v>
      </c>
      <c r="C748" t="s">
        <v>150</v>
      </c>
      <c r="D748" t="s">
        <v>501</v>
      </c>
      <c r="E748" s="10">
        <f>VLOOKUP(A748,home!$A$2:$E$405,3,FALSE)</f>
        <v>1.3974</v>
      </c>
      <c r="F748" s="10">
        <f>VLOOKUP(B748,home!$B$2:$E$405,3,FALSE)</f>
        <v>0.71560000000000001</v>
      </c>
      <c r="G748" s="10">
        <f>VLOOKUP(C748,away!$B$2:$E$405,4,FALSE)</f>
        <v>0.90390000000000004</v>
      </c>
      <c r="H748" s="10">
        <f>VLOOKUP(A748,away!$A$2:$E$405,3,FALSE)</f>
        <v>1.3632</v>
      </c>
      <c r="I748" s="10">
        <f>VLOOKUP(C748,away!$B$2:$E$405,3,FALSE)</f>
        <v>0.84940000000000004</v>
      </c>
      <c r="J748" s="10">
        <f>VLOOKUP(B748,home!$B$2:$E$405,4,FALSE)</f>
        <v>1.0038</v>
      </c>
      <c r="K748" s="12">
        <f t="shared" si="952"/>
        <v>0.90388141581600012</v>
      </c>
      <c r="L748" s="12">
        <f t="shared" si="953"/>
        <v>1.1623021079039999</v>
      </c>
      <c r="M748" s="13">
        <f t="shared" si="954"/>
        <v>0.12666828689693893</v>
      </c>
      <c r="N748" s="13">
        <f t="shared" si="955"/>
        <v>0.11449311049939247</v>
      </c>
      <c r="O748" s="13">
        <f t="shared" si="956"/>
        <v>0.14722681686490072</v>
      </c>
      <c r="P748" s="13">
        <f t="shared" si="957"/>
        <v>0.13307558367392944</v>
      </c>
      <c r="Q748" s="13">
        <f t="shared" si="958"/>
        <v>5.1744097409684303E-2</v>
      </c>
      <c r="R748" s="13">
        <f t="shared" si="959"/>
        <v>8.5561019791035156E-2</v>
      </c>
      <c r="S748" s="13">
        <f t="shared" si="960"/>
        <v>3.4951745626286189E-2</v>
      </c>
      <c r="T748" s="13">
        <f t="shared" si="961"/>
        <v>6.0142273490865962E-2</v>
      </c>
      <c r="U748" s="13">
        <f t="shared" si="962"/>
        <v>7.7337015707381676E-2</v>
      </c>
      <c r="V748" s="13">
        <f t="shared" si="963"/>
        <v>4.0799688203857981E-3</v>
      </c>
      <c r="W748" s="13">
        <f t="shared" si="964"/>
        <v>1.5590176008928825E-2</v>
      </c>
      <c r="X748" s="13">
        <f t="shared" si="965"/>
        <v>1.8120494437772344E-2</v>
      </c>
      <c r="Y748" s="13">
        <f t="shared" si="966"/>
        <v>1.0530744440642751E-2</v>
      </c>
      <c r="Z748" s="13">
        <f t="shared" si="967"/>
        <v>3.3149251219178659E-2</v>
      </c>
      <c r="AA748" s="13">
        <f t="shared" si="968"/>
        <v>2.9962992125231479E-2</v>
      </c>
      <c r="AB748" s="13">
        <f t="shared" si="969"/>
        <v>1.3541495872118945E-2</v>
      </c>
      <c r="AC748" s="13">
        <f t="shared" si="970"/>
        <v>2.6789668780021332E-4</v>
      </c>
      <c r="AD748" s="13">
        <f t="shared" si="971"/>
        <v>3.5229175909428059E-3</v>
      </c>
      <c r="AE748" s="13">
        <f t="shared" si="972"/>
        <v>4.0946945419249045E-3</v>
      </c>
      <c r="AF748" s="13">
        <f t="shared" si="973"/>
        <v>2.3796360486511604E-3</v>
      </c>
      <c r="AG748" s="13">
        <f t="shared" si="974"/>
        <v>9.2195199846386265E-4</v>
      </c>
      <c r="AH748" s="13">
        <f t="shared" si="975"/>
        <v>9.6323611418726533E-3</v>
      </c>
      <c r="AI748" s="13">
        <f t="shared" si="976"/>
        <v>8.7065122265668777E-3</v>
      </c>
      <c r="AJ748" s="13">
        <f t="shared" si="977"/>
        <v>3.9348272990842922E-3</v>
      </c>
      <c r="AK748" s="13">
        <f t="shared" si="978"/>
        <v>1.1855390900292527E-3</v>
      </c>
      <c r="AL748" s="13">
        <f t="shared" si="979"/>
        <v>1.1257911184141012E-5</v>
      </c>
      <c r="AM748" s="13">
        <f t="shared" si="980"/>
        <v>6.3685994798089521E-4</v>
      </c>
      <c r="AN748" s="13">
        <f t="shared" si="981"/>
        <v>7.4022365997782611E-4</v>
      </c>
      <c r="AO748" s="13">
        <f t="shared" si="982"/>
        <v>4.3018176015632061E-4</v>
      </c>
      <c r="AP748" s="13">
        <f t="shared" si="983"/>
        <v>1.6666705553718142E-4</v>
      </c>
      <c r="AQ748" s="13">
        <f t="shared" si="984"/>
        <v>4.842936749225476E-5</v>
      </c>
      <c r="AR748" s="13">
        <f t="shared" si="985"/>
        <v>2.2391427318582289E-3</v>
      </c>
      <c r="AS748" s="13">
        <f t="shared" si="986"/>
        <v>2.0239195026861227E-3</v>
      </c>
      <c r="AT748" s="13">
        <f t="shared" si="987"/>
        <v>9.1469161279277358E-4</v>
      </c>
      <c r="AU748" s="13">
        <f t="shared" si="988"/>
        <v>2.7559091666871764E-4</v>
      </c>
      <c r="AV748" s="13">
        <f t="shared" si="989"/>
        <v>6.2275376986137439E-5</v>
      </c>
      <c r="AW748" s="13">
        <f t="shared" si="990"/>
        <v>3.2853814445410616E-7</v>
      </c>
      <c r="AX748" s="13">
        <f t="shared" si="991"/>
        <v>9.5940978576245935E-5</v>
      </c>
      <c r="AY748" s="13">
        <f t="shared" si="992"/>
        <v>1.1151240163354314E-4</v>
      </c>
      <c r="AZ748" s="13">
        <f t="shared" si="993"/>
        <v>6.4805549738052335E-5</v>
      </c>
      <c r="BA748" s="13">
        <f t="shared" si="994"/>
        <v>2.5107875688138571E-5</v>
      </c>
      <c r="BB748" s="13">
        <f t="shared" si="995"/>
        <v>7.2957342093287659E-6</v>
      </c>
      <c r="BC748" s="13">
        <f t="shared" si="996"/>
        <v>1.6959694500420265E-6</v>
      </c>
      <c r="BD748" s="13">
        <f t="shared" si="997"/>
        <v>4.3376005285612388E-4</v>
      </c>
      <c r="BE748" s="13">
        <f t="shared" si="998"/>
        <v>3.9206765070001629E-4</v>
      </c>
      <c r="BF748" s="13">
        <f t="shared" si="999"/>
        <v>1.7719133160519184E-4</v>
      </c>
      <c r="BG748" s="13">
        <f t="shared" si="1000"/>
        <v>5.3386650560541066E-5</v>
      </c>
      <c r="BH748" s="13">
        <f t="shared" si="1001"/>
        <v>1.2063800323583978E-5</v>
      </c>
      <c r="BI748" s="13">
        <f t="shared" si="1002"/>
        <v>2.1808489833205214E-6</v>
      </c>
      <c r="BJ748" s="14">
        <f t="shared" si="1003"/>
        <v>0.28386881676770914</v>
      </c>
      <c r="BK748" s="14">
        <f t="shared" si="1004"/>
        <v>0.29916625201815816</v>
      </c>
      <c r="BL748" s="14">
        <f t="shared" si="1005"/>
        <v>0.38367485059424183</v>
      </c>
      <c r="BM748" s="14">
        <f t="shared" si="1006"/>
        <v>0.3409790715999178</v>
      </c>
      <c r="BN748" s="14">
        <f t="shared" si="1007"/>
        <v>0.65876891513588109</v>
      </c>
    </row>
    <row r="749" spans="1:66" x14ac:dyDescent="0.25">
      <c r="A749" t="s">
        <v>21</v>
      </c>
      <c r="B749" t="s">
        <v>266</v>
      </c>
      <c r="C749" t="s">
        <v>22</v>
      </c>
      <c r="D749" t="s">
        <v>501</v>
      </c>
      <c r="E749" s="10">
        <f>VLOOKUP(A749,home!$A$2:$E$405,3,FALSE)</f>
        <v>1.3974</v>
      </c>
      <c r="F749" s="10">
        <f>VLOOKUP(B749,home!$B$2:$E$405,3,FALSE)</f>
        <v>0.79090000000000005</v>
      </c>
      <c r="G749" s="10">
        <f>VLOOKUP(C749,away!$B$2:$E$405,4,FALSE)</f>
        <v>1.0168999999999999</v>
      </c>
      <c r="H749" s="10">
        <f>VLOOKUP(A749,away!$A$2:$E$405,3,FALSE)</f>
        <v>1.3632</v>
      </c>
      <c r="I749" s="10">
        <f>VLOOKUP(C749,away!$B$2:$E$405,3,FALSE)</f>
        <v>1.0038</v>
      </c>
      <c r="J749" s="10">
        <f>VLOOKUP(B749,home!$B$2:$E$405,4,FALSE)</f>
        <v>1.1196999999999999</v>
      </c>
      <c r="K749" s="12">
        <f t="shared" si="952"/>
        <v>1.1238816018540001</v>
      </c>
      <c r="L749" s="12">
        <f t="shared" si="953"/>
        <v>1.532175265152</v>
      </c>
      <c r="M749" s="13">
        <f t="shared" si="954"/>
        <v>7.0224581389027568E-2</v>
      </c>
      <c r="N749" s="13">
        <f t="shared" si="955"/>
        <v>7.8924115021026892E-2</v>
      </c>
      <c r="O749" s="13">
        <f t="shared" si="956"/>
        <v>0.1075963666099215</v>
      </c>
      <c r="P749" s="13">
        <f t="shared" si="957"/>
        <v>0.12092557685922882</v>
      </c>
      <c r="Q749" s="13">
        <f t="shared" si="958"/>
        <v>4.4350680407370537E-2</v>
      </c>
      <c r="R749" s="13">
        <f t="shared" si="959"/>
        <v>8.2428245769974151E-2</v>
      </c>
      <c r="S749" s="13">
        <f t="shared" si="960"/>
        <v>5.2057964780627637E-2</v>
      </c>
      <c r="T749" s="13">
        <f t="shared" si="961"/>
        <v>6.7953015512834558E-2</v>
      </c>
      <c r="U749" s="13">
        <f t="shared" si="962"/>
        <v>9.2639588893973751E-2</v>
      </c>
      <c r="V749" s="13">
        <f t="shared" si="963"/>
        <v>9.9603290166400994E-3</v>
      </c>
      <c r="W749" s="13">
        <f t="shared" si="964"/>
        <v>1.6614971246516806E-2</v>
      </c>
      <c r="X749" s="13">
        <f t="shared" si="965"/>
        <v>2.5457047975124741E-2</v>
      </c>
      <c r="Y749" s="13">
        <f t="shared" si="966"/>
        <v>1.9502329615636974E-2</v>
      </c>
      <c r="Z749" s="13">
        <f t="shared" si="967"/>
        <v>4.2098173106208142E-2</v>
      </c>
      <c r="AA749" s="13">
        <f t="shared" si="968"/>
        <v>4.7313362225732195E-2</v>
      </c>
      <c r="AB749" s="13">
        <f t="shared" si="969"/>
        <v>2.6587308663677221E-2</v>
      </c>
      <c r="AC749" s="13">
        <f t="shared" si="970"/>
        <v>1.0719701956752364E-3</v>
      </c>
      <c r="AD749" s="13">
        <f t="shared" si="971"/>
        <v>4.6683151248233645E-3</v>
      </c>
      <c r="AE749" s="13">
        <f t="shared" si="972"/>
        <v>7.1526769641893292E-3</v>
      </c>
      <c r="AF749" s="13">
        <f t="shared" si="973"/>
        <v>5.4795773620766952E-3</v>
      </c>
      <c r="AG749" s="13">
        <f t="shared" si="974"/>
        <v>2.7985576325535873E-3</v>
      </c>
      <c r="AH749" s="13">
        <f t="shared" si="975"/>
        <v>1.6125444885354813E-2</v>
      </c>
      <c r="AI749" s="13">
        <f t="shared" si="976"/>
        <v>1.8123090828360961E-2</v>
      </c>
      <c r="AJ749" s="13">
        <f t="shared" si="977"/>
        <v>1.0184104175361927E-2</v>
      </c>
      <c r="AK749" s="13">
        <f t="shared" si="978"/>
        <v>3.8152424380179253E-3</v>
      </c>
      <c r="AL749" s="13">
        <f t="shared" si="979"/>
        <v>7.3836603493478405E-5</v>
      </c>
      <c r="AM749" s="13">
        <f t="shared" si="980"/>
        <v>1.0493266960891474E-3</v>
      </c>
      <c r="AN749" s="13">
        <f t="shared" si="981"/>
        <v>1.6077524088114615E-3</v>
      </c>
      <c r="AO749" s="13">
        <f t="shared" si="982"/>
        <v>1.2316792366347342E-3</v>
      </c>
      <c r="AP749" s="13">
        <f t="shared" si="983"/>
        <v>6.2904948699101253E-4</v>
      </c>
      <c r="AQ749" s="13">
        <f t="shared" si="984"/>
        <v>2.4095351613104605E-4</v>
      </c>
      <c r="AR749" s="13">
        <f t="shared" si="985"/>
        <v>4.9414015585824925E-3</v>
      </c>
      <c r="AS749" s="13">
        <f t="shared" si="986"/>
        <v>5.5535502990635439E-3</v>
      </c>
      <c r="AT749" s="13">
        <f t="shared" si="987"/>
        <v>3.1207665030441489E-3</v>
      </c>
      <c r="AU749" s="13">
        <f t="shared" si="988"/>
        <v>1.1691240188178549E-3</v>
      </c>
      <c r="AV749" s="13">
        <f t="shared" si="989"/>
        <v>3.2848924375874914E-4</v>
      </c>
      <c r="AW749" s="13">
        <f t="shared" si="990"/>
        <v>3.5318172126271813E-6</v>
      </c>
      <c r="AX749" s="13">
        <f t="shared" si="991"/>
        <v>1.9655316134480587E-4</v>
      </c>
      <c r="AY749" s="13">
        <f t="shared" si="992"/>
        <v>3.0115389209994174E-4</v>
      </c>
      <c r="AZ749" s="13">
        <f t="shared" si="993"/>
        <v>2.3071027223989257E-4</v>
      </c>
      <c r="BA749" s="13">
        <f t="shared" si="994"/>
        <v>1.1782952418081589E-4</v>
      </c>
      <c r="BB749" s="13">
        <f t="shared" si="995"/>
        <v>4.5133870613618893E-5</v>
      </c>
      <c r="BC749" s="13">
        <f t="shared" si="996"/>
        <v>1.3830600034951509E-5</v>
      </c>
      <c r="BD749" s="13">
        <f t="shared" si="997"/>
        <v>1.2618488738739392E-3</v>
      </c>
      <c r="BE749" s="13">
        <f t="shared" si="998"/>
        <v>1.4181687336671089E-3</v>
      </c>
      <c r="BF749" s="13">
        <f t="shared" si="999"/>
        <v>7.969268740465246E-4</v>
      </c>
      <c r="BG749" s="13">
        <f t="shared" si="1000"/>
        <v>2.9855048392130306E-4</v>
      </c>
      <c r="BH749" s="13">
        <f t="shared" si="1001"/>
        <v>8.388384902594022E-5</v>
      </c>
      <c r="BI749" s="13">
        <f t="shared" si="1002"/>
        <v>1.8855102922590557E-5</v>
      </c>
      <c r="BJ749" s="14">
        <f t="shared" si="1003"/>
        <v>0.27856525952732497</v>
      </c>
      <c r="BK749" s="14">
        <f t="shared" si="1004"/>
        <v>0.25461541273679278</v>
      </c>
      <c r="BL749" s="14">
        <f t="shared" si="1005"/>
        <v>0.42380432003109864</v>
      </c>
      <c r="BM749" s="14">
        <f t="shared" si="1006"/>
        <v>0.49433597726998779</v>
      </c>
      <c r="BN749" s="14">
        <f t="shared" si="1007"/>
        <v>0.50444956605654956</v>
      </c>
    </row>
    <row r="750" spans="1:66" x14ac:dyDescent="0.25">
      <c r="A750" t="s">
        <v>21</v>
      </c>
      <c r="B750" t="s">
        <v>273</v>
      </c>
      <c r="C750" t="s">
        <v>269</v>
      </c>
      <c r="D750" t="s">
        <v>501</v>
      </c>
      <c r="E750" s="10">
        <f>VLOOKUP(A750,home!$A$2:$E$405,3,FALSE)</f>
        <v>1.3974</v>
      </c>
      <c r="F750" s="10">
        <f>VLOOKUP(B750,home!$B$2:$E$405,3,FALSE)</f>
        <v>0.60260000000000002</v>
      </c>
      <c r="G750" s="10">
        <f>VLOOKUP(C750,away!$B$2:$E$405,4,FALSE)</f>
        <v>1.3182</v>
      </c>
      <c r="H750" s="10">
        <f>VLOOKUP(A750,away!$A$2:$E$405,3,FALSE)</f>
        <v>1.3632</v>
      </c>
      <c r="I750" s="10">
        <f>VLOOKUP(C750,away!$B$2:$E$405,3,FALSE)</f>
        <v>0.88800000000000001</v>
      </c>
      <c r="J750" s="10">
        <f>VLOOKUP(B750,home!$B$2:$E$405,4,FALSE)</f>
        <v>0.81079999999999997</v>
      </c>
      <c r="K750" s="12">
        <f t="shared" si="952"/>
        <v>1.1100209449680001</v>
      </c>
      <c r="L750" s="12">
        <f t="shared" si="953"/>
        <v>0.98149091328000004</v>
      </c>
      <c r="M750" s="13">
        <f t="shared" si="954"/>
        <v>0.12350027968658067</v>
      </c>
      <c r="N750" s="13">
        <f t="shared" si="955"/>
        <v>0.13708789716151057</v>
      </c>
      <c r="O750" s="13">
        <f t="shared" si="956"/>
        <v>0.12121440229991752</v>
      </c>
      <c r="P750" s="13">
        <f t="shared" si="957"/>
        <v>0.13455052538468576</v>
      </c>
      <c r="Q750" s="13">
        <f t="shared" si="958"/>
        <v>7.6085218575448019E-2</v>
      </c>
      <c r="R750" s="13">
        <f t="shared" si="959"/>
        <v>5.9485417208017685E-2</v>
      </c>
      <c r="S750" s="13">
        <f t="shared" si="960"/>
        <v>3.6647374255424664E-2</v>
      </c>
      <c r="T750" s="13">
        <f t="shared" si="961"/>
        <v>7.4676950666724903E-2</v>
      </c>
      <c r="U750" s="13">
        <f t="shared" si="962"/>
        <v>6.6030059021059517E-2</v>
      </c>
      <c r="V750" s="13">
        <f t="shared" si="963"/>
        <v>4.4362683699091451E-3</v>
      </c>
      <c r="W750" s="13">
        <f t="shared" si="964"/>
        <v>2.8152062073738555E-2</v>
      </c>
      <c r="X750" s="13">
        <f t="shared" si="965"/>
        <v>2.7630993115468908E-2</v>
      </c>
      <c r="Y750" s="13">
        <f t="shared" si="966"/>
        <v>1.3559784333867486E-2</v>
      </c>
      <c r="Z750" s="13">
        <f t="shared" si="967"/>
        <v>1.9461465487446369E-2</v>
      </c>
      <c r="AA750" s="13">
        <f t="shared" si="968"/>
        <v>2.1602634310837338E-2</v>
      </c>
      <c r="AB750" s="13">
        <f t="shared" si="969"/>
        <v>1.1989688275756905E-2</v>
      </c>
      <c r="AC750" s="13">
        <f t="shared" si="970"/>
        <v>3.0207534824696296E-4</v>
      </c>
      <c r="AD750" s="13">
        <f t="shared" si="971"/>
        <v>7.812344636472267E-3</v>
      </c>
      <c r="AE750" s="13">
        <f t="shared" si="972"/>
        <v>7.6677452721092762E-3</v>
      </c>
      <c r="AF750" s="13">
        <f t="shared" si="973"/>
        <v>3.7629111549604675E-3</v>
      </c>
      <c r="AG750" s="13">
        <f t="shared" si="974"/>
        <v>1.2310877020245497E-3</v>
      </c>
      <c r="AH750" s="13">
        <f t="shared" si="975"/>
        <v>4.7753128837602346E-3</v>
      </c>
      <c r="AI750" s="13">
        <f t="shared" si="976"/>
        <v>5.3006973197493997E-3</v>
      </c>
      <c r="AJ750" s="13">
        <f t="shared" si="977"/>
        <v>2.9419425239287883E-3</v>
      </c>
      <c r="AK750" s="13">
        <f t="shared" si="978"/>
        <v>1.0885392734843258E-3</v>
      </c>
      <c r="AL750" s="13">
        <f t="shared" si="979"/>
        <v>1.3164147292795841E-5</v>
      </c>
      <c r="AM750" s="13">
        <f t="shared" si="980"/>
        <v>1.734373235158525E-3</v>
      </c>
      <c r="AN750" s="13">
        <f t="shared" si="981"/>
        <v>1.7022715705441291E-3</v>
      </c>
      <c r="AO750" s="13">
        <f t="shared" si="982"/>
        <v>8.3538203921196849E-4</v>
      </c>
      <c r="AP750" s="13">
        <f t="shared" si="983"/>
        <v>2.7330662686795459E-4</v>
      </c>
      <c r="AQ750" s="13">
        <f t="shared" si="984"/>
        <v>6.7061992702526234E-5</v>
      </c>
      <c r="AR750" s="13">
        <f t="shared" si="985"/>
        <v>9.3738524069591697E-4</v>
      </c>
      <c r="AS750" s="13">
        <f t="shared" si="986"/>
        <v>1.0405172506763379E-3</v>
      </c>
      <c r="AT750" s="13">
        <f t="shared" si="987"/>
        <v>5.7749797092562728E-4</v>
      </c>
      <c r="AU750" s="13">
        <f t="shared" si="988"/>
        <v>2.1367828113465583E-4</v>
      </c>
      <c r="AV750" s="13">
        <f t="shared" si="989"/>
        <v>5.9296841886057168E-5</v>
      </c>
      <c r="AW750" s="13">
        <f t="shared" si="990"/>
        <v>3.9838932146148767E-7</v>
      </c>
      <c r="AX750" s="13">
        <f t="shared" si="991"/>
        <v>3.2086510290297915E-4</v>
      </c>
      <c r="AY750" s="13">
        <f t="shared" si="992"/>
        <v>3.1492618288792625E-4</v>
      </c>
      <c r="AZ750" s="13">
        <f t="shared" si="993"/>
        <v>1.5454859342922751E-4</v>
      </c>
      <c r="BA750" s="13">
        <f t="shared" si="994"/>
        <v>5.056268003699731E-5</v>
      </c>
      <c r="BB750" s="13">
        <f t="shared" si="995"/>
        <v>1.2406702751849227E-5</v>
      </c>
      <c r="BC750" s="13">
        <f t="shared" si="996"/>
        <v>2.4354132029411987E-6</v>
      </c>
      <c r="BD750" s="13">
        <f t="shared" si="997"/>
        <v>1.5333918266430464E-4</v>
      </c>
      <c r="BE750" s="13">
        <f t="shared" si="998"/>
        <v>1.7020970444165217E-4</v>
      </c>
      <c r="BF750" s="13">
        <f t="shared" si="999"/>
        <v>9.4468168483523415E-5</v>
      </c>
      <c r="BG750" s="13">
        <f t="shared" si="1000"/>
        <v>3.4953881883158976E-5</v>
      </c>
      <c r="BH750" s="13">
        <f t="shared" si="1001"/>
        <v>9.6998852495609961E-6</v>
      </c>
      <c r="BI750" s="13">
        <f t="shared" si="1002"/>
        <v>2.1534151581597705E-6</v>
      </c>
      <c r="BJ750" s="14">
        <f t="shared" si="1003"/>
        <v>0.38313513483202205</v>
      </c>
      <c r="BK750" s="14">
        <f t="shared" si="1004"/>
        <v>0.29976461337502786</v>
      </c>
      <c r="BL750" s="14">
        <f t="shared" si="1005"/>
        <v>0.29772189293971063</v>
      </c>
      <c r="BM750" s="14">
        <f t="shared" si="1006"/>
        <v>0.34784483852448028</v>
      </c>
      <c r="BN750" s="14">
        <f t="shared" si="1007"/>
        <v>0.65192374031616029</v>
      </c>
    </row>
    <row r="751" spans="1:66" x14ac:dyDescent="0.25">
      <c r="A751" t="s">
        <v>21</v>
      </c>
      <c r="B751" t="s">
        <v>265</v>
      </c>
      <c r="C751" t="s">
        <v>151</v>
      </c>
      <c r="D751" t="s">
        <v>501</v>
      </c>
      <c r="E751" s="10">
        <f>VLOOKUP(A751,home!$A$2:$E$405,3,FALSE)</f>
        <v>1.3974</v>
      </c>
      <c r="F751" s="10">
        <f>VLOOKUP(B751,home!$B$2:$E$405,3,FALSE)</f>
        <v>0.97929999999999995</v>
      </c>
      <c r="G751" s="10">
        <f>VLOOKUP(C751,away!$B$2:$E$405,4,FALSE)</f>
        <v>1.2052</v>
      </c>
      <c r="H751" s="10">
        <f>VLOOKUP(A751,away!$A$2:$E$405,3,FALSE)</f>
        <v>1.3632</v>
      </c>
      <c r="I751" s="10">
        <f>VLOOKUP(C751,away!$B$2:$E$405,3,FALSE)</f>
        <v>0.69499999999999995</v>
      </c>
      <c r="J751" s="10">
        <f>VLOOKUP(B751,home!$B$2:$E$405,4,FALSE)</f>
        <v>0.81079999999999997</v>
      </c>
      <c r="K751" s="12">
        <f t="shared" si="952"/>
        <v>1.649284647864</v>
      </c>
      <c r="L751" s="12">
        <f t="shared" si="953"/>
        <v>0.76817137919999989</v>
      </c>
      <c r="M751" s="13">
        <f t="shared" si="954"/>
        <v>8.914811963317204E-2</v>
      </c>
      <c r="N751" s="13">
        <f t="shared" si="955"/>
        <v>0.1470306250969339</v>
      </c>
      <c r="O751" s="13">
        <f t="shared" si="956"/>
        <v>6.8481034011700359E-2</v>
      </c>
      <c r="P751" s="13">
        <f t="shared" si="957"/>
        <v>0.11294471806534984</v>
      </c>
      <c r="Q751" s="13">
        <f t="shared" si="958"/>
        <v>0.12124767636911024</v>
      </c>
      <c r="R751" s="13">
        <f t="shared" si="959"/>
        <v>2.6302585172904978E-2</v>
      </c>
      <c r="S751" s="13">
        <f t="shared" si="960"/>
        <v>3.5773355039208983E-2</v>
      </c>
      <c r="T751" s="13">
        <f t="shared" si="961"/>
        <v>9.3138994781254661E-2</v>
      </c>
      <c r="U751" s="13">
        <f t="shared" si="962"/>
        <v>4.3380449924807454E-2</v>
      </c>
      <c r="V751" s="13">
        <f t="shared" si="963"/>
        <v>5.0358281572793475E-3</v>
      </c>
      <c r="W751" s="13">
        <f t="shared" si="964"/>
        <v>6.6657310408252068E-2</v>
      </c>
      <c r="X751" s="13">
        <f t="shared" si="965"/>
        <v>5.1204238070069505E-2</v>
      </c>
      <c r="Y751" s="13">
        <f t="shared" si="966"/>
        <v>1.9666815089585211E-2</v>
      </c>
      <c r="Z751" s="13">
        <f t="shared" si="967"/>
        <v>6.7349643762652962E-3</v>
      </c>
      <c r="AA751" s="13">
        <f t="shared" si="968"/>
        <v>1.1107873349685292E-2</v>
      </c>
      <c r="AB751" s="13">
        <f t="shared" si="969"/>
        <v>9.1600224930268107E-3</v>
      </c>
      <c r="AC751" s="13">
        <f t="shared" si="970"/>
        <v>3.9875363733823677E-4</v>
      </c>
      <c r="AD751" s="13">
        <f t="shared" si="971"/>
        <v>2.7484219681058842E-2</v>
      </c>
      <c r="AE751" s="13">
        <f t="shared" si="972"/>
        <v>2.1112590938634754E-2</v>
      </c>
      <c r="AF751" s="13">
        <f t="shared" si="973"/>
        <v>8.1090440499082365E-3</v>
      </c>
      <c r="AG751" s="13">
        <f t="shared" si="974"/>
        <v>2.0763785172705214E-3</v>
      </c>
      <c r="AH751" s="13">
        <f t="shared" si="975"/>
        <v>1.2934017184446447E-3</v>
      </c>
      <c r="AI751" s="13">
        <f t="shared" si="976"/>
        <v>2.133187597751668E-3</v>
      </c>
      <c r="AJ751" s="13">
        <f t="shared" si="977"/>
        <v>1.7591167779928566E-3</v>
      </c>
      <c r="AK751" s="13">
        <f t="shared" si="978"/>
        <v>9.6709476524786751E-4</v>
      </c>
      <c r="AL751" s="13">
        <f t="shared" si="979"/>
        <v>2.0207769869749041E-5</v>
      </c>
      <c r="AM751" s="13">
        <f t="shared" si="980"/>
        <v>9.0658603156983895E-3</v>
      </c>
      <c r="AN751" s="13">
        <f t="shared" si="981"/>
        <v>6.9641344223445789E-3</v>
      </c>
      <c r="AO751" s="13">
        <f t="shared" si="982"/>
        <v>2.6748243720733141E-3</v>
      </c>
      <c r="AP751" s="13">
        <f t="shared" si="983"/>
        <v>6.8490784233777723E-4</v>
      </c>
      <c r="AQ751" s="13">
        <f t="shared" si="984"/>
        <v>1.3153165046837659E-4</v>
      </c>
      <c r="AR751" s="13">
        <f t="shared" si="985"/>
        <v>1.9871083638345463E-4</v>
      </c>
      <c r="AS751" s="13">
        <f t="shared" si="986"/>
        <v>3.2773073181144687E-4</v>
      </c>
      <c r="AT751" s="13">
        <f t="shared" si="987"/>
        <v>2.7026063230492666E-4</v>
      </c>
      <c r="AU751" s="13">
        <f t="shared" si="988"/>
        <v>1.4857890392751098E-4</v>
      </c>
      <c r="AV751" s="13">
        <f t="shared" si="989"/>
        <v>6.1262226311026015E-5</v>
      </c>
      <c r="AW751" s="13">
        <f t="shared" si="990"/>
        <v>7.1116377255059899E-7</v>
      </c>
      <c r="AX751" s="13">
        <f t="shared" si="991"/>
        <v>2.4920307063934716E-3</v>
      </c>
      <c r="AY751" s="13">
        <f t="shared" si="992"/>
        <v>1.9143066647390231E-3</v>
      </c>
      <c r="AZ751" s="13">
        <f t="shared" si="993"/>
        <v>7.3525779543216351E-4</v>
      </c>
      <c r="BA751" s="13">
        <f t="shared" si="994"/>
        <v>1.8826799826155883E-4</v>
      </c>
      <c r="BB751" s="13">
        <f t="shared" si="995"/>
        <v>3.6155521970951205E-5</v>
      </c>
      <c r="BC751" s="13">
        <f t="shared" si="996"/>
        <v>5.5547274356242989E-6</v>
      </c>
      <c r="BD751" s="13">
        <f t="shared" si="997"/>
        <v>2.5440662874443961E-5</v>
      </c>
      <c r="BE751" s="13">
        <f t="shared" si="998"/>
        <v>4.1958894710304048E-5</v>
      </c>
      <c r="BF751" s="13">
        <f t="shared" si="999"/>
        <v>3.4601080443523238E-5</v>
      </c>
      <c r="BG751" s="13">
        <f t="shared" si="1000"/>
        <v>1.9022343591670054E-5</v>
      </c>
      <c r="BH751" s="13">
        <f t="shared" si="1001"/>
        <v>7.8433148130338917E-6</v>
      </c>
      <c r="BI751" s="13">
        <f t="shared" si="1002"/>
        <v>2.5871717419002188E-6</v>
      </c>
      <c r="BJ751" s="14">
        <f t="shared" si="1003"/>
        <v>0.58262072501923301</v>
      </c>
      <c r="BK751" s="14">
        <f t="shared" si="1004"/>
        <v>0.2452352889669572</v>
      </c>
      <c r="BL751" s="14">
        <f t="shared" si="1005"/>
        <v>0.16572276261047519</v>
      </c>
      <c r="BM751" s="14">
        <f t="shared" si="1006"/>
        <v>0.43324538712279309</v>
      </c>
      <c r="BN751" s="14">
        <f t="shared" si="1007"/>
        <v>0.56515475834917128</v>
      </c>
    </row>
    <row r="752" spans="1:66" x14ac:dyDescent="0.25">
      <c r="A752" t="s">
        <v>21</v>
      </c>
      <c r="B752" t="s">
        <v>271</v>
      </c>
      <c r="C752" t="s">
        <v>372</v>
      </c>
      <c r="D752" t="s">
        <v>501</v>
      </c>
      <c r="E752" s="10">
        <f>VLOOKUP(A752,home!$A$2:$E$405,3,FALSE)</f>
        <v>1.3974</v>
      </c>
      <c r="F752" s="10">
        <f>VLOOKUP(B752,home!$B$2:$E$405,3,FALSE)</f>
        <v>0.75329999999999997</v>
      </c>
      <c r="G752" s="10">
        <f>VLOOKUP(C752,away!$B$2:$E$405,4,FALSE)</f>
        <v>1.5819000000000001</v>
      </c>
      <c r="H752" s="10">
        <f>VLOOKUP(A752,away!$A$2:$E$405,3,FALSE)</f>
        <v>1.3632</v>
      </c>
      <c r="I752" s="10">
        <f>VLOOKUP(C752,away!$B$2:$E$405,3,FALSE)</f>
        <v>0.65639999999999998</v>
      </c>
      <c r="J752" s="10">
        <f>VLOOKUP(B752,home!$B$2:$E$405,4,FALSE)</f>
        <v>1.1196999999999999</v>
      </c>
      <c r="K752" s="12">
        <f t="shared" si="952"/>
        <v>1.665205100298</v>
      </c>
      <c r="L752" s="12">
        <f t="shared" si="953"/>
        <v>1.0019125762559997</v>
      </c>
      <c r="M752" s="13">
        <f t="shared" si="954"/>
        <v>6.9452120565043324E-2</v>
      </c>
      <c r="N752" s="13">
        <f t="shared" si="955"/>
        <v>0.11565202539142175</v>
      </c>
      <c r="O752" s="13">
        <f t="shared" si="956"/>
        <v>6.958495304176486E-2</v>
      </c>
      <c r="P752" s="13">
        <f t="shared" si="957"/>
        <v>0.11587321870914365</v>
      </c>
      <c r="Q752" s="13">
        <f t="shared" si="958"/>
        <v>9.6292171270794674E-2</v>
      </c>
      <c r="R752" s="13">
        <f t="shared" si="959"/>
        <v>3.4859019785363689E-2</v>
      </c>
      <c r="S752" s="13">
        <f t="shared" si="960"/>
        <v>4.8330427871683034E-2</v>
      </c>
      <c r="T752" s="13">
        <f t="shared" si="961"/>
        <v>9.6476337391205841E-2</v>
      </c>
      <c r="U752" s="13">
        <f t="shared" si="962"/>
        <v>5.8047417537976501E-2</v>
      </c>
      <c r="V752" s="13">
        <f t="shared" si="963"/>
        <v>8.9593332524467821E-3</v>
      </c>
      <c r="W752" s="13">
        <f t="shared" si="964"/>
        <v>5.3448738239631935E-2</v>
      </c>
      <c r="X752" s="13">
        <f t="shared" si="965"/>
        <v>5.3550963027302195E-2</v>
      </c>
      <c r="Y752" s="13">
        <f t="shared" si="966"/>
        <v>2.6826691663837061E-2</v>
      </c>
      <c r="Z752" s="13">
        <f t="shared" si="967"/>
        <v>1.164189677297087E-2</v>
      </c>
      <c r="AA752" s="13">
        <f t="shared" si="968"/>
        <v>1.9386145883493917E-2</v>
      </c>
      <c r="AB752" s="13">
        <f t="shared" si="969"/>
        <v>1.6140954500157578E-2</v>
      </c>
      <c r="AC752" s="13">
        <f t="shared" si="970"/>
        <v>9.3422883725758949E-4</v>
      </c>
      <c r="AD752" s="13">
        <f t="shared" si="971"/>
        <v>2.2250777880281965E-2</v>
      </c>
      <c r="AE752" s="13">
        <f t="shared" si="972"/>
        <v>2.2293334189733314E-2</v>
      </c>
      <c r="AF752" s="13">
        <f t="shared" si="973"/>
        <v>1.116798594568583E-2</v>
      </c>
      <c r="AG752" s="13">
        <f t="shared" si="974"/>
        <v>3.7297818568109635E-3</v>
      </c>
      <c r="AH752" s="13">
        <f t="shared" si="975"/>
        <v>2.9160406970784127E-3</v>
      </c>
      <c r="AI752" s="13">
        <f t="shared" si="976"/>
        <v>4.8558058414515078E-3</v>
      </c>
      <c r="AJ752" s="13">
        <f t="shared" si="977"/>
        <v>4.0429563266209364E-3</v>
      </c>
      <c r="AK752" s="13">
        <f t="shared" si="978"/>
        <v>2.2441171651237496E-3</v>
      </c>
      <c r="AL752" s="13">
        <f t="shared" si="979"/>
        <v>6.2346319451863172E-5</v>
      </c>
      <c r="AM752" s="13">
        <f t="shared" si="980"/>
        <v>7.4104217623686885E-3</v>
      </c>
      <c r="AN752" s="13">
        <f t="shared" si="981"/>
        <v>7.4245947590783372E-3</v>
      </c>
      <c r="AO752" s="13">
        <f t="shared" si="982"/>
        <v>3.7193974313624849E-3</v>
      </c>
      <c r="AP752" s="13">
        <f t="shared" si="983"/>
        <v>1.242170354192112E-3</v>
      </c>
      <c r="AQ752" s="13">
        <f t="shared" si="984"/>
        <v>3.1113652492936159E-4</v>
      </c>
      <c r="AR752" s="13">
        <f t="shared" si="985"/>
        <v>5.8432356945543494E-4</v>
      </c>
      <c r="AS752" s="13">
        <f t="shared" si="986"/>
        <v>9.730185880815228E-4</v>
      </c>
      <c r="AT752" s="13">
        <f t="shared" si="987"/>
        <v>8.1013775777905538E-4</v>
      </c>
      <c r="AU752" s="13">
        <f t="shared" si="988"/>
        <v>4.4968184206588952E-4</v>
      </c>
      <c r="AV752" s="13">
        <f t="shared" si="989"/>
        <v>1.8720312422987976E-4</v>
      </c>
      <c r="AW752" s="13">
        <f t="shared" si="990"/>
        <v>2.8893881020243463E-6</v>
      </c>
      <c r="AX752" s="13">
        <f t="shared" si="991"/>
        <v>2.0566453523426067E-3</v>
      </c>
      <c r="AY752" s="13">
        <f t="shared" si="992"/>
        <v>2.0605788434105089E-3</v>
      </c>
      <c r="AZ752" s="13">
        <f t="shared" si="993"/>
        <v>1.0322599287900154E-3</v>
      </c>
      <c r="BA752" s="13">
        <f t="shared" si="994"/>
        <v>3.4474473487327981E-4</v>
      </c>
      <c r="BB752" s="13">
        <f t="shared" si="995"/>
        <v>8.6351021366894826E-5</v>
      </c>
      <c r="BC752" s="13">
        <f t="shared" si="996"/>
        <v>1.7303234856008498E-5</v>
      </c>
      <c r="BD752" s="13">
        <f t="shared" si="997"/>
        <v>9.7573522140032676E-5</v>
      </c>
      <c r="BE752" s="13">
        <f t="shared" si="998"/>
        <v>1.6247992672162223E-4</v>
      </c>
      <c r="BF752" s="13">
        <f t="shared" si="999"/>
        <v>1.3528120133644533E-4</v>
      </c>
      <c r="BG752" s="13">
        <f t="shared" si="1000"/>
        <v>7.5090315479963118E-5</v>
      </c>
      <c r="BH752" s="13">
        <f t="shared" si="1001"/>
        <v>3.1260194080055116E-5</v>
      </c>
      <c r="BI752" s="13">
        <f t="shared" si="1002"/>
        <v>1.0410926923682622E-5</v>
      </c>
      <c r="BJ752" s="14">
        <f t="shared" si="1003"/>
        <v>0.52739441080427585</v>
      </c>
      <c r="BK752" s="14">
        <f t="shared" si="1004"/>
        <v>0.24567225439843676</v>
      </c>
      <c r="BL752" s="14">
        <f t="shared" si="1005"/>
        <v>0.21559387174732472</v>
      </c>
      <c r="BM752" s="14">
        <f t="shared" si="1006"/>
        <v>0.49653123550416761</v>
      </c>
      <c r="BN752" s="14">
        <f t="shared" si="1007"/>
        <v>0.50171350876353193</v>
      </c>
    </row>
    <row r="753" spans="1:66" x14ac:dyDescent="0.25">
      <c r="A753" t="s">
        <v>21</v>
      </c>
      <c r="B753" t="s">
        <v>270</v>
      </c>
      <c r="C753" t="s">
        <v>397</v>
      </c>
      <c r="D753" t="s">
        <v>501</v>
      </c>
      <c r="E753" s="10">
        <f>VLOOKUP(A753,home!$A$2:$E$405,3,FALSE)</f>
        <v>1.3974</v>
      </c>
      <c r="F753" s="10">
        <f>VLOOKUP(B753,home!$B$2:$E$405,3,FALSE)</f>
        <v>0.79090000000000005</v>
      </c>
      <c r="G753" s="10">
        <f>VLOOKUP(C753,away!$B$2:$E$405,4,FALSE)</f>
        <v>1.4689000000000001</v>
      </c>
      <c r="H753" s="10">
        <f>VLOOKUP(A753,away!$A$2:$E$405,3,FALSE)</f>
        <v>1.3632</v>
      </c>
      <c r="I753" s="10">
        <f>VLOOKUP(C753,away!$B$2:$E$405,3,FALSE)</f>
        <v>0.73360000000000003</v>
      </c>
      <c r="J753" s="10">
        <f>VLOOKUP(B753,home!$B$2:$E$405,4,FALSE)</f>
        <v>1.1196999999999999</v>
      </c>
      <c r="K753" s="12">
        <f t="shared" si="952"/>
        <v>1.6234336561740004</v>
      </c>
      <c r="L753" s="12">
        <f t="shared" si="953"/>
        <v>1.1197487293439998</v>
      </c>
      <c r="M753" s="13">
        <f t="shared" si="954"/>
        <v>6.4365185780349304E-2</v>
      </c>
      <c r="N753" s="13">
        <f t="shared" si="955"/>
        <v>0.10449260888171123</v>
      </c>
      <c r="O753" s="13">
        <f t="shared" si="956"/>
        <v>7.2072834991536605E-2</v>
      </c>
      <c r="P753" s="13">
        <f t="shared" si="957"/>
        <v>0.11700546602113571</v>
      </c>
      <c r="Q753" s="13">
        <f t="shared" si="958"/>
        <v>8.4818409039998169E-2</v>
      </c>
      <c r="R753" s="13">
        <f t="shared" si="959"/>
        <v>4.035173270099645E-2</v>
      </c>
      <c r="S753" s="13">
        <f t="shared" si="960"/>
        <v>5.3174238964920351E-2</v>
      </c>
      <c r="T753" s="13">
        <f t="shared" si="961"/>
        <v>9.4975305747517572E-2</v>
      </c>
      <c r="U753" s="13">
        <f t="shared" si="962"/>
        <v>6.5508360951734637E-2</v>
      </c>
      <c r="V753" s="13">
        <f t="shared" si="963"/>
        <v>1.0740237797428854E-2</v>
      </c>
      <c r="W753" s="13">
        <f t="shared" si="964"/>
        <v>4.5899019966222039E-2</v>
      </c>
      <c r="X753" s="13">
        <f t="shared" si="965"/>
        <v>5.1395369285312006E-2</v>
      </c>
      <c r="Y753" s="13">
        <f t="shared" si="966"/>
        <v>2.8774949725696886E-2</v>
      </c>
      <c r="Z753" s="13">
        <f t="shared" si="967"/>
        <v>1.5061267139589834E-2</v>
      </c>
      <c r="AA753" s="13">
        <f t="shared" si="968"/>
        <v>2.4450967979037654E-2</v>
      </c>
      <c r="AB753" s="13">
        <f t="shared" si="969"/>
        <v>1.9847262171601255E-2</v>
      </c>
      <c r="AC753" s="13">
        <f t="shared" si="970"/>
        <v>1.2202506229012154E-3</v>
      </c>
      <c r="AD753" s="13">
        <f t="shared" si="971"/>
        <v>1.8628503449641825E-2</v>
      </c>
      <c r="AE753" s="13">
        <f t="shared" si="972"/>
        <v>2.0859243067316749E-2</v>
      </c>
      <c r="AF753" s="13">
        <f t="shared" si="973"/>
        <v>1.1678555459852786E-2</v>
      </c>
      <c r="AG753" s="13">
        <f t="shared" si="974"/>
        <v>4.3590158789145296E-3</v>
      </c>
      <c r="AH753" s="13">
        <f t="shared" si="975"/>
        <v>4.2162086854665628E-3</v>
      </c>
      <c r="AI753" s="13">
        <f t="shared" si="976"/>
        <v>6.8447350814395576E-3</v>
      </c>
      <c r="AJ753" s="13">
        <f t="shared" si="977"/>
        <v>5.5559866494019339E-3</v>
      </c>
      <c r="AK753" s="13">
        <f t="shared" si="978"/>
        <v>3.0065919066308388E-3</v>
      </c>
      <c r="AL753" s="13">
        <f t="shared" si="979"/>
        <v>8.8728707026416873E-5</v>
      </c>
      <c r="AM753" s="13">
        <f t="shared" si="980"/>
        <v>6.0484278928603918E-3</v>
      </c>
      <c r="AN753" s="13">
        <f t="shared" si="981"/>
        <v>6.7727194475592301E-3</v>
      </c>
      <c r="AO753" s="13">
        <f t="shared" si="982"/>
        <v>3.7918719978039229E-3</v>
      </c>
      <c r="AP753" s="13">
        <f t="shared" si="983"/>
        <v>1.4153146171253456E-3</v>
      </c>
      <c r="AQ753" s="13">
        <f t="shared" si="984"/>
        <v>3.9619918603702375E-4</v>
      </c>
      <c r="AR753" s="13">
        <f t="shared" si="985"/>
        <v>9.442188636400639E-4</v>
      </c>
      <c r="AS753" s="13">
        <f t="shared" si="986"/>
        <v>1.5328766820276488E-3</v>
      </c>
      <c r="AT753" s="13">
        <f t="shared" si="987"/>
        <v>1.2442617981840084E-3</v>
      </c>
      <c r="AU753" s="13">
        <f t="shared" si="988"/>
        <v>6.7332549342116711E-4</v>
      </c>
      <c r="AV753" s="13">
        <f t="shared" si="989"/>
        <v>2.7327481689497208E-4</v>
      </c>
      <c r="AW753" s="13">
        <f t="shared" si="990"/>
        <v>4.480399867832602E-6</v>
      </c>
      <c r="AX753" s="13">
        <f t="shared" si="991"/>
        <v>1.6365369013685261E-3</v>
      </c>
      <c r="AY753" s="13">
        <f t="shared" si="992"/>
        <v>1.8325101158319737E-3</v>
      </c>
      <c r="AZ753" s="13">
        <f t="shared" si="993"/>
        <v>1.0259754368564394E-3</v>
      </c>
      <c r="BA753" s="13">
        <f t="shared" si="994"/>
        <v>3.8294489725271773E-4</v>
      </c>
      <c r="BB753" s="13">
        <f t="shared" si="995"/>
        <v>1.0720051552687479E-4</v>
      </c>
      <c r="BC753" s="13">
        <f t="shared" si="996"/>
        <v>2.4007528209247953E-5</v>
      </c>
      <c r="BD753" s="13">
        <f t="shared" si="997"/>
        <v>1.7621464546393274E-4</v>
      </c>
      <c r="BE753" s="13">
        <f t="shared" si="998"/>
        <v>2.8607278615691751E-4</v>
      </c>
      <c r="BF753" s="13">
        <f t="shared" si="999"/>
        <v>2.3221009458130384E-4</v>
      </c>
      <c r="BG753" s="13">
        <f t="shared" si="1000"/>
        <v>1.2565922761554552E-4</v>
      </c>
      <c r="BH753" s="13">
        <f t="shared" si="1001"/>
        <v>5.0999854829976496E-5</v>
      </c>
      <c r="BI753" s="13">
        <f t="shared" si="1002"/>
        <v>1.6558976158194377E-5</v>
      </c>
      <c r="BJ753" s="14">
        <f t="shared" si="1003"/>
        <v>0.48931468903861541</v>
      </c>
      <c r="BK753" s="14">
        <f t="shared" si="1004"/>
        <v>0.24842661800959381</v>
      </c>
      <c r="BL753" s="14">
        <f t="shared" si="1005"/>
        <v>0.24741035435681921</v>
      </c>
      <c r="BM753" s="14">
        <f t="shared" si="1006"/>
        <v>0.51527866141292678</v>
      </c>
      <c r="BN753" s="14">
        <f t="shared" si="1007"/>
        <v>0.48310623741572745</v>
      </c>
    </row>
    <row r="754" spans="1:66" x14ac:dyDescent="0.25">
      <c r="A754" t="s">
        <v>21</v>
      </c>
      <c r="B754" t="s">
        <v>294</v>
      </c>
      <c r="C754" t="s">
        <v>185</v>
      </c>
      <c r="D754" t="s">
        <v>501</v>
      </c>
      <c r="E754" s="10">
        <f>VLOOKUP(A754,home!$A$2:$E$405,3,FALSE)</f>
        <v>1.3974</v>
      </c>
      <c r="F754" s="10">
        <f>VLOOKUP(B754,home!$B$2:$E$405,3,FALSE)</f>
        <v>1.7152000000000001</v>
      </c>
      <c r="G754" s="10">
        <f>VLOOKUP(C754,away!$B$2:$E$405,4,FALSE)</f>
        <v>1.2621</v>
      </c>
      <c r="H754" s="10">
        <f>VLOOKUP(A754,away!$A$2:$E$405,3,FALSE)</f>
        <v>1.3632</v>
      </c>
      <c r="I754" s="10">
        <f>VLOOKUP(C754,away!$B$2:$E$405,3,FALSE)</f>
        <v>1.0331999999999999</v>
      </c>
      <c r="J754" s="10">
        <f>VLOOKUP(B754,home!$B$2:$E$405,4,FALSE)</f>
        <v>0.66420000000000001</v>
      </c>
      <c r="K754" s="12">
        <f t="shared" si="952"/>
        <v>3.0250271278080003</v>
      </c>
      <c r="L754" s="12">
        <f t="shared" si="953"/>
        <v>0.93549796300799992</v>
      </c>
      <c r="M754" s="13">
        <f t="shared" si="954"/>
        <v>1.9053107052957236E-2</v>
      </c>
      <c r="N754" s="13">
        <f t="shared" si="955"/>
        <v>5.7636165704225584E-2</v>
      </c>
      <c r="O754" s="13">
        <f t="shared" si="956"/>
        <v>1.7824142837014851E-2</v>
      </c>
      <c r="P754" s="13">
        <f t="shared" si="957"/>
        <v>5.3918515611894577E-2</v>
      </c>
      <c r="Q754" s="13">
        <f t="shared" si="958"/>
        <v>8.7175482399059756E-2</v>
      </c>
      <c r="R754" s="13">
        <f t="shared" si="959"/>
        <v>8.3372246581955127E-3</v>
      </c>
      <c r="S754" s="13">
        <f t="shared" si="960"/>
        <v>3.8146092363173012E-2</v>
      </c>
      <c r="T754" s="13">
        <f t="shared" si="961"/>
        <v>8.1552486208560149E-2</v>
      </c>
      <c r="U754" s="13">
        <f t="shared" si="962"/>
        <v>2.5220330761671208E-2</v>
      </c>
      <c r="V754" s="13">
        <f t="shared" si="963"/>
        <v>1.1994431441314644E-2</v>
      </c>
      <c r="W754" s="13">
        <f t="shared" si="964"/>
        <v>8.7902733045634868E-2</v>
      </c>
      <c r="X754" s="13">
        <f t="shared" si="965"/>
        <v>8.2232827707027417E-2</v>
      </c>
      <c r="Y754" s="13">
        <f t="shared" si="966"/>
        <v>3.846432140615598E-2</v>
      </c>
      <c r="Z754" s="13">
        <f t="shared" si="967"/>
        <v>2.5998188949606571E-3</v>
      </c>
      <c r="AA754" s="13">
        <f t="shared" si="968"/>
        <v>7.8645226846438057E-3</v>
      </c>
      <c r="AB754" s="13">
        <f t="shared" si="969"/>
        <v>1.1895197234154459E-2</v>
      </c>
      <c r="AC754" s="13">
        <f t="shared" si="970"/>
        <v>2.1214451307298224E-3</v>
      </c>
      <c r="AD754" s="13">
        <f t="shared" si="971"/>
        <v>6.6477038017877563E-2</v>
      </c>
      <c r="AE754" s="13">
        <f t="shared" si="972"/>
        <v>6.2189133652529822E-2</v>
      </c>
      <c r="AF754" s="13">
        <f t="shared" si="973"/>
        <v>2.9088903926586952E-2</v>
      </c>
      <c r="AG754" s="13">
        <f t="shared" si="974"/>
        <v>9.0708701231525021E-3</v>
      </c>
      <c r="AH754" s="13">
        <f t="shared" si="975"/>
        <v>6.0803132010635091E-4</v>
      </c>
      <c r="AI754" s="13">
        <f t="shared" si="976"/>
        <v>1.8393112378786215E-3</v>
      </c>
      <c r="AJ754" s="13">
        <f t="shared" si="977"/>
        <v>2.7819831955324722E-3</v>
      </c>
      <c r="AK754" s="13">
        <f t="shared" si="978"/>
        <v>2.8051915451972388E-3</v>
      </c>
      <c r="AL754" s="13">
        <f t="shared" si="979"/>
        <v>2.401396729323052E-4</v>
      </c>
      <c r="AM754" s="13">
        <f t="shared" si="980"/>
        <v>4.0218968676080685E-2</v>
      </c>
      <c r="AN754" s="13">
        <f t="shared" si="981"/>
        <v>3.7624763270756034E-2</v>
      </c>
      <c r="AO754" s="13">
        <f t="shared" si="982"/>
        <v>1.7598944699225239E-2</v>
      </c>
      <c r="AP754" s="13">
        <f t="shared" si="983"/>
        <v>5.4879256390718842E-3</v>
      </c>
      <c r="AQ754" s="13">
        <f t="shared" si="984"/>
        <v>1.2834858141227807E-3</v>
      </c>
      <c r="AR754" s="13">
        <f t="shared" si="985"/>
        <v>1.1376241228091131E-4</v>
      </c>
      <c r="AS754" s="13">
        <f t="shared" si="986"/>
        <v>3.4413438327463475E-4</v>
      </c>
      <c r="AT754" s="13">
        <f t="shared" si="987"/>
        <v>5.2050792250862301E-4</v>
      </c>
      <c r="AU754" s="13">
        <f t="shared" si="988"/>
        <v>5.2485019527585635E-4</v>
      </c>
      <c r="AV754" s="13">
        <f t="shared" si="989"/>
        <v>3.9692151968619794E-4</v>
      </c>
      <c r="AW754" s="13">
        <f t="shared" si="990"/>
        <v>1.8877024256532959E-5</v>
      </c>
      <c r="AX754" s="13">
        <f t="shared" si="991"/>
        <v>2.0277245216267375E-2</v>
      </c>
      <c r="AY754" s="13">
        <f t="shared" si="992"/>
        <v>1.8969321595231837E-2</v>
      </c>
      <c r="AZ754" s="13">
        <f t="shared" si="993"/>
        <v>8.8728808559915238E-3</v>
      </c>
      <c r="BA754" s="13">
        <f t="shared" si="994"/>
        <v>2.7668539889309169E-3</v>
      </c>
      <c r="BB754" s="13">
        <f t="shared" si="995"/>
        <v>6.4709656764635787E-4</v>
      </c>
      <c r="BC754" s="13">
        <f t="shared" si="996"/>
        <v>1.2107150418052728E-4</v>
      </c>
      <c r="BD754" s="13">
        <f t="shared" si="997"/>
        <v>1.7737417492611459E-5</v>
      </c>
      <c r="BE754" s="13">
        <f t="shared" si="998"/>
        <v>5.3656169092405824E-5</v>
      </c>
      <c r="BF754" s="13">
        <f t="shared" si="999"/>
        <v>8.1155683539390404E-5</v>
      </c>
      <c r="BG754" s="13">
        <f t="shared" si="1000"/>
        <v>8.1832714760819052E-5</v>
      </c>
      <c r="BH754" s="13">
        <f t="shared" si="1001"/>
        <v>6.1886545523412952E-5</v>
      </c>
      <c r="BI754" s="13">
        <f t="shared" si="1002"/>
        <v>3.7441695810929791E-5</v>
      </c>
      <c r="BJ754" s="14">
        <f t="shared" si="1003"/>
        <v>0.75565852001831568</v>
      </c>
      <c r="BK754" s="14">
        <f t="shared" si="1004"/>
        <v>0.14444305286823342</v>
      </c>
      <c r="BL754" s="14">
        <f t="shared" si="1005"/>
        <v>8.1409822133640314E-2</v>
      </c>
      <c r="BM754" s="14">
        <f t="shared" si="1006"/>
        <v>0.72121613108082683</v>
      </c>
      <c r="BN754" s="14">
        <f t="shared" si="1007"/>
        <v>0.2439446382633475</v>
      </c>
    </row>
    <row r="755" spans="1:66" x14ac:dyDescent="0.25">
      <c r="A755" t="s">
        <v>24</v>
      </c>
      <c r="B755" t="s">
        <v>292</v>
      </c>
      <c r="C755" t="s">
        <v>327</v>
      </c>
      <c r="D755" t="s">
        <v>501</v>
      </c>
      <c r="E755" s="10">
        <f>VLOOKUP(A755,home!$A$2:$E$405,3,FALSE)</f>
        <v>1.6263000000000001</v>
      </c>
      <c r="F755" s="10">
        <f>VLOOKUP(B755,home!$B$2:$E$405,3,FALSE)</f>
        <v>1.5858000000000001</v>
      </c>
      <c r="G755" s="10">
        <f>VLOOKUP(C755,away!$B$2:$E$405,4,FALSE)</f>
        <v>0.55020000000000002</v>
      </c>
      <c r="H755" s="10">
        <f>VLOOKUP(A755,away!$A$2:$E$405,3,FALSE)</f>
        <v>1.4262999999999999</v>
      </c>
      <c r="I755" s="10">
        <f>VLOOKUP(C755,away!$B$2:$E$405,3,FALSE)</f>
        <v>1.5867</v>
      </c>
      <c r="J755" s="10">
        <f>VLOOKUP(B755,home!$B$2:$E$405,4,FALSE)</f>
        <v>0.88560000000000005</v>
      </c>
      <c r="K755" s="12">
        <f t="shared" si="952"/>
        <v>1.4189583943080002</v>
      </c>
      <c r="L755" s="12">
        <f t="shared" si="953"/>
        <v>2.0042104019760001</v>
      </c>
      <c r="M755" s="13">
        <f t="shared" si="954"/>
        <v>3.2608939960597695E-2</v>
      </c>
      <c r="N755" s="13">
        <f t="shared" si="955"/>
        <v>4.6270729086575695E-2</v>
      </c>
      <c r="O755" s="13">
        <f t="shared" si="956"/>
        <v>6.5355176666440765E-2</v>
      </c>
      <c r="P755" s="13">
        <f t="shared" si="957"/>
        <v>9.2736276542328466E-2</v>
      </c>
      <c r="Q755" s="13">
        <f t="shared" si="958"/>
        <v>3.282811972407397E-2</v>
      </c>
      <c r="R755" s="13">
        <f t="shared" si="959"/>
        <v>6.5492762448929889E-2</v>
      </c>
      <c r="S755" s="13">
        <f t="shared" si="960"/>
        <v>6.5932969588453863E-2</v>
      </c>
      <c r="T755" s="13">
        <f t="shared" si="961"/>
        <v>6.579445902830254E-2</v>
      </c>
      <c r="U755" s="13">
        <f t="shared" si="962"/>
        <v>9.2931505043328838E-2</v>
      </c>
      <c r="V755" s="13">
        <f t="shared" si="963"/>
        <v>2.0834021141986649E-2</v>
      </c>
      <c r="W755" s="13">
        <f t="shared" si="964"/>
        <v>1.5527245350607599E-2</v>
      </c>
      <c r="X755" s="13">
        <f t="shared" si="965"/>
        <v>3.1119866645721233E-2</v>
      </c>
      <c r="Y755" s="13">
        <f t="shared" si="966"/>
        <v>3.118538021973024E-2</v>
      </c>
      <c r="Z755" s="13">
        <f t="shared" si="967"/>
        <v>4.3753758584762818E-2</v>
      </c>
      <c r="AA755" s="13">
        <f t="shared" si="968"/>
        <v>6.2084763026374924E-2</v>
      </c>
      <c r="AB755" s="13">
        <f t="shared" si="969"/>
        <v>4.404784782744884E-2</v>
      </c>
      <c r="AC755" s="13">
        <f t="shared" si="970"/>
        <v>3.7031055525849777E-3</v>
      </c>
      <c r="AD755" s="13">
        <f t="shared" si="971"/>
        <v>5.5081287826811293E-3</v>
      </c>
      <c r="AE755" s="13">
        <f t="shared" si="972"/>
        <v>1.1039449001672922E-2</v>
      </c>
      <c r="AF755" s="13">
        <f t="shared" si="973"/>
        <v>1.1062689260618222E-2</v>
      </c>
      <c r="AG755" s="13">
        <f t="shared" si="974"/>
        <v>7.3906522966530755E-3</v>
      </c>
      <c r="AH755" s="13">
        <f t="shared" si="975"/>
        <v>2.1922934520282093E-2</v>
      </c>
      <c r="AI755" s="13">
        <f t="shared" si="976"/>
        <v>3.1107731965418904E-2</v>
      </c>
      <c r="AJ755" s="13">
        <f t="shared" si="977"/>
        <v>2.2070288700107233E-2</v>
      </c>
      <c r="AK755" s="13">
        <f t="shared" si="978"/>
        <v>1.0438940471939388E-2</v>
      </c>
      <c r="AL755" s="13">
        <f t="shared" si="979"/>
        <v>4.2124916787225506E-4</v>
      </c>
      <c r="AM755" s="13">
        <f t="shared" si="980"/>
        <v>1.5631611146229791E-3</v>
      </c>
      <c r="AN755" s="13">
        <f t="shared" si="981"/>
        <v>3.132903765891773E-3</v>
      </c>
      <c r="AO755" s="13">
        <f t="shared" si="982"/>
        <v>3.1394991579950381E-3</v>
      </c>
      <c r="AP755" s="13">
        <f t="shared" si="983"/>
        <v>2.0974056231495165E-3</v>
      </c>
      <c r="AQ755" s="13">
        <f t="shared" si="984"/>
        <v>1.0509105417698041E-3</v>
      </c>
      <c r="AR755" s="13">
        <f t="shared" si="985"/>
        <v>8.7876346814776216E-3</v>
      </c>
      <c r="AS755" s="13">
        <f t="shared" si="986"/>
        <v>1.2469287997394779E-2</v>
      </c>
      <c r="AT755" s="13">
        <f t="shared" si="987"/>
        <v>8.8467004374736587E-3</v>
      </c>
      <c r="AU755" s="13">
        <f t="shared" si="988"/>
        <v>4.1843666158938361E-3</v>
      </c>
      <c r="AV755" s="13">
        <f t="shared" si="989"/>
        <v>1.4843605336211793E-3</v>
      </c>
      <c r="AW755" s="13">
        <f t="shared" si="990"/>
        <v>3.3277410847242247E-5</v>
      </c>
      <c r="AX755" s="13">
        <f t="shared" si="991"/>
        <v>3.696767642083543E-4</v>
      </c>
      <c r="AY755" s="13">
        <f t="shared" si="992"/>
        <v>7.4091001619521282E-4</v>
      </c>
      <c r="AZ755" s="13">
        <f t="shared" si="993"/>
        <v>7.4246978069332622E-4</v>
      </c>
      <c r="BA755" s="13">
        <f t="shared" si="994"/>
        <v>4.9602188587280136E-4</v>
      </c>
      <c r="BB755" s="13">
        <f t="shared" si="995"/>
        <v>2.4853305581850525E-4</v>
      </c>
      <c r="BC755" s="13">
        <f t="shared" si="996"/>
        <v>9.9622507141266023E-5</v>
      </c>
      <c r="BD755" s="13">
        <f t="shared" si="997"/>
        <v>2.935378139563747E-3</v>
      </c>
      <c r="BE755" s="13">
        <f t="shared" si="998"/>
        <v>4.165179451602179E-3</v>
      </c>
      <c r="BF755" s="13">
        <f t="shared" si="999"/>
        <v>2.9551081733250528E-3</v>
      </c>
      <c r="BG755" s="13">
        <f t="shared" si="1000"/>
        <v>1.3977251828759217E-3</v>
      </c>
      <c r="BH755" s="13">
        <f t="shared" si="1001"/>
        <v>4.9582847029436836E-4</v>
      </c>
      <c r="BI755" s="13">
        <f t="shared" si="1002"/>
        <v>1.4071199401221779E-4</v>
      </c>
      <c r="BJ755" s="14">
        <f t="shared" si="1003"/>
        <v>0.2714078336099951</v>
      </c>
      <c r="BK755" s="14">
        <f t="shared" si="1004"/>
        <v>0.21697747197001915</v>
      </c>
      <c r="BL755" s="14">
        <f t="shared" si="1005"/>
        <v>0.46331423234780544</v>
      </c>
      <c r="BM755" s="14">
        <f t="shared" si="1006"/>
        <v>0.65945365947828838</v>
      </c>
      <c r="BN755" s="14">
        <f t="shared" si="1007"/>
        <v>0.33529200442894647</v>
      </c>
    </row>
    <row r="756" spans="1:66" x14ac:dyDescent="0.25">
      <c r="A756" t="s">
        <v>24</v>
      </c>
      <c r="B756" t="s">
        <v>180</v>
      </c>
      <c r="C756" t="s">
        <v>295</v>
      </c>
      <c r="D756" t="s">
        <v>501</v>
      </c>
      <c r="E756" s="10">
        <f>VLOOKUP(A756,home!$A$2:$E$405,3,FALSE)</f>
        <v>1.6263000000000001</v>
      </c>
      <c r="F756" s="10">
        <f>VLOOKUP(B756,home!$B$2:$E$405,3,FALSE)</f>
        <v>1.0680000000000001</v>
      </c>
      <c r="G756" s="10">
        <f>VLOOKUP(C756,away!$B$2:$E$405,4,FALSE)</f>
        <v>0.64729999999999999</v>
      </c>
      <c r="H756" s="10">
        <f>VLOOKUP(A756,away!$A$2:$E$405,3,FALSE)</f>
        <v>1.4262999999999999</v>
      </c>
      <c r="I756" s="10">
        <f>VLOOKUP(C756,away!$B$2:$E$405,3,FALSE)</f>
        <v>1.3653</v>
      </c>
      <c r="J756" s="10">
        <f>VLOOKUP(B756,home!$B$2:$E$405,4,FALSE)</f>
        <v>1.2177</v>
      </c>
      <c r="K756" s="12">
        <f t="shared" si="952"/>
        <v>1.12428786132</v>
      </c>
      <c r="L756" s="12">
        <f t="shared" si="953"/>
        <v>2.3712605628029997</v>
      </c>
      <c r="M756" s="13">
        <f t="shared" si="954"/>
        <v>3.0332109014024135E-2</v>
      </c>
      <c r="N756" s="13">
        <f t="shared" si="955"/>
        <v>3.410202197270229E-2</v>
      </c>
      <c r="O756" s="13">
        <f t="shared" si="956"/>
        <v>7.1925333891596804E-2</v>
      </c>
      <c r="P756" s="13">
        <f t="shared" si="957"/>
        <v>8.0864779815710289E-2</v>
      </c>
      <c r="Q756" s="13">
        <f t="shared" si="958"/>
        <v>1.9170244675188554E-2</v>
      </c>
      <c r="R756" s="13">
        <f t="shared" si="959"/>
        <v>8.5276853861790777E-2</v>
      </c>
      <c r="S756" s="13">
        <f t="shared" si="960"/>
        <v>5.3895960643718606E-2</v>
      </c>
      <c r="T756" s="13">
        <f t="shared" si="961"/>
        <v>4.5457645177558813E-2</v>
      </c>
      <c r="U756" s="13">
        <f t="shared" si="962"/>
        <v>9.5875731648370946E-2</v>
      </c>
      <c r="V756" s="13">
        <f t="shared" si="963"/>
        <v>1.59650582687637E-2</v>
      </c>
      <c r="W756" s="13">
        <f t="shared" si="964"/>
        <v>7.1842911289496181E-3</v>
      </c>
      <c r="X756" s="13">
        <f t="shared" si="965"/>
        <v>1.7035826225773668E-2</v>
      </c>
      <c r="Y756" s="13">
        <f t="shared" si="966"/>
        <v>2.0198191441971092E-2</v>
      </c>
      <c r="Z756" s="13">
        <f t="shared" si="967"/>
        <v>6.7404546827459708E-2</v>
      </c>
      <c r="AA756" s="13">
        <f t="shared" si="968"/>
        <v>7.5782113795888478E-2</v>
      </c>
      <c r="AB756" s="13">
        <f t="shared" si="969"/>
        <v>4.2600455322944167E-2</v>
      </c>
      <c r="AC756" s="13">
        <f t="shared" si="970"/>
        <v>2.6601573456606215E-3</v>
      </c>
      <c r="AD756" s="13">
        <f t="shared" si="971"/>
        <v>2.0193028271167533E-3</v>
      </c>
      <c r="AE756" s="13">
        <f t="shared" si="972"/>
        <v>4.7882931582985608E-3</v>
      </c>
      <c r="AF756" s="13">
        <f t="shared" si="973"/>
        <v>5.6771453647064011E-3</v>
      </c>
      <c r="AG756" s="13">
        <f t="shared" si="974"/>
        <v>4.4873303042093802E-3</v>
      </c>
      <c r="AH756" s="13">
        <f t="shared" si="975"/>
        <v>3.9958435911390804E-2</v>
      </c>
      <c r="AI756" s="13">
        <f t="shared" si="976"/>
        <v>4.4924784452509858E-2</v>
      </c>
      <c r="AJ756" s="13">
        <f t="shared" si="977"/>
        <v>2.5254194916187148E-2</v>
      </c>
      <c r="AK756" s="13">
        <f t="shared" si="978"/>
        <v>9.4643282638928201E-3</v>
      </c>
      <c r="AL756" s="13">
        <f t="shared" si="979"/>
        <v>2.8367699447807293E-4</v>
      </c>
      <c r="AM756" s="13">
        <f t="shared" si="980"/>
        <v>4.5405553137130522E-4</v>
      </c>
      <c r="AN756" s="13">
        <f t="shared" si="981"/>
        <v>1.0766839748633363E-3</v>
      </c>
      <c r="AO756" s="13">
        <f t="shared" si="982"/>
        <v>1.2765491240977031E-3</v>
      </c>
      <c r="AP756" s="13">
        <f t="shared" si="983"/>
        <v>1.0090101981511984E-3</v>
      </c>
      <c r="AQ756" s="13">
        <f t="shared" si="984"/>
        <v>5.9815652258549405E-4</v>
      </c>
      <c r="AR756" s="13">
        <f t="shared" si="985"/>
        <v>1.8950372645594439E-2</v>
      </c>
      <c r="AS756" s="13">
        <f t="shared" si="986"/>
        <v>2.1305673932932406E-2</v>
      </c>
      <c r="AT756" s="13">
        <f t="shared" si="987"/>
        <v>1.1976855290018924E-2</v>
      </c>
      <c r="AU756" s="13">
        <f t="shared" si="988"/>
        <v>4.4884776731181674E-3</v>
      </c>
      <c r="AV756" s="13">
        <f t="shared" si="989"/>
        <v>1.2615852409231486E-3</v>
      </c>
      <c r="AW756" s="13">
        <f t="shared" si="990"/>
        <v>2.1007695624393768E-5</v>
      </c>
      <c r="AX756" s="13">
        <f t="shared" si="991"/>
        <v>8.5081520380993336E-5</v>
      </c>
      <c r="AY756" s="13">
        <f t="shared" si="992"/>
        <v>2.0175045390276913E-4</v>
      </c>
      <c r="AZ756" s="13">
        <f t="shared" si="993"/>
        <v>2.3920144743362057E-4</v>
      </c>
      <c r="BA756" s="13">
        <f t="shared" si="994"/>
        <v>1.8906965295491308E-4</v>
      </c>
      <c r="BB756" s="13">
        <f t="shared" si="995"/>
        <v>1.1208335291870871E-4</v>
      </c>
      <c r="BC756" s="13">
        <f t="shared" si="996"/>
        <v>5.3155766904572916E-5</v>
      </c>
      <c r="BD756" s="13">
        <f t="shared" si="997"/>
        <v>7.4893785508198044E-3</v>
      </c>
      <c r="BE756" s="13">
        <f t="shared" si="998"/>
        <v>8.4202173935170807E-3</v>
      </c>
      <c r="BF756" s="13">
        <f t="shared" si="999"/>
        <v>4.7333741026033913E-3</v>
      </c>
      <c r="BG756" s="13">
        <f t="shared" si="1000"/>
        <v>1.7738916822144803E-3</v>
      </c>
      <c r="BH756" s="13">
        <f t="shared" si="1001"/>
        <v>4.9859122140256376E-4</v>
      </c>
      <c r="BI756" s="13">
        <f t="shared" si="1002"/>
        <v>1.1211201159672308E-4</v>
      </c>
      <c r="BJ756" s="14">
        <f t="shared" si="1003"/>
        <v>0.16541508982203978</v>
      </c>
      <c r="BK756" s="14">
        <f t="shared" si="1004"/>
        <v>0.1842034925362582</v>
      </c>
      <c r="BL756" s="14">
        <f t="shared" si="1005"/>
        <v>0.57207276180931299</v>
      </c>
      <c r="BM756" s="14">
        <f t="shared" si="1006"/>
        <v>0.66724380500577973</v>
      </c>
      <c r="BN756" s="14">
        <f t="shared" si="1007"/>
        <v>0.32167134323101282</v>
      </c>
    </row>
    <row r="757" spans="1:66" x14ac:dyDescent="0.25">
      <c r="A757" t="s">
        <v>24</v>
      </c>
      <c r="B757" t="s">
        <v>286</v>
      </c>
      <c r="C757" t="s">
        <v>181</v>
      </c>
      <c r="D757" t="s">
        <v>501</v>
      </c>
      <c r="E757" s="10">
        <f>VLOOKUP(A757,home!$A$2:$E$405,3,FALSE)</f>
        <v>1.6263000000000001</v>
      </c>
      <c r="F757" s="10">
        <f>VLOOKUP(B757,home!$B$2:$E$405,3,FALSE)</f>
        <v>1.6181000000000001</v>
      </c>
      <c r="G757" s="10">
        <f>VLOOKUP(C757,away!$B$2:$E$405,4,FALSE)</f>
        <v>0.80910000000000004</v>
      </c>
      <c r="H757" s="10">
        <f>VLOOKUP(A757,away!$A$2:$E$405,3,FALSE)</f>
        <v>1.4262999999999999</v>
      </c>
      <c r="I757" s="10">
        <f>VLOOKUP(C757,away!$B$2:$E$405,3,FALSE)</f>
        <v>0.84870000000000001</v>
      </c>
      <c r="J757" s="10">
        <f>VLOOKUP(B757,home!$B$2:$E$405,4,FALSE)</f>
        <v>0.73799999999999999</v>
      </c>
      <c r="K757" s="12">
        <f t="shared" si="952"/>
        <v>2.1291596198730005</v>
      </c>
      <c r="L757" s="12">
        <f t="shared" si="953"/>
        <v>0.89334959777999989</v>
      </c>
      <c r="M757" s="13">
        <f t="shared" si="954"/>
        <v>4.8678918985456544E-2</v>
      </c>
      <c r="N757" s="13">
        <f t="shared" si="955"/>
        <v>0.10364518864290324</v>
      </c>
      <c r="O757" s="13">
        <f t="shared" si="956"/>
        <v>4.3487292696022799E-2</v>
      </c>
      <c r="P757" s="13">
        <f t="shared" si="957"/>
        <v>9.2591387585969812E-2</v>
      </c>
      <c r="Q757" s="13">
        <f t="shared" si="958"/>
        <v>0.11033857522629466</v>
      </c>
      <c r="R757" s="13">
        <f t="shared" si="959"/>
        <v>1.9424677719266547E-2</v>
      </c>
      <c r="S757" s="13">
        <f t="shared" si="960"/>
        <v>4.4029146670536333E-2</v>
      </c>
      <c r="T757" s="13">
        <f t="shared" si="961"/>
        <v>9.8570921798028593E-2</v>
      </c>
      <c r="U757" s="13">
        <f t="shared" si="962"/>
        <v>4.1358239428909101E-2</v>
      </c>
      <c r="V757" s="13">
        <f t="shared" si="963"/>
        <v>9.3052367303872573E-3</v>
      </c>
      <c r="W757" s="13">
        <f t="shared" si="964"/>
        <v>7.8309479628715331E-2</v>
      </c>
      <c r="X757" s="13">
        <f t="shared" si="965"/>
        <v>6.9957742128673936E-2</v>
      </c>
      <c r="Y757" s="13">
        <f t="shared" si="966"/>
        <v>3.1248360396123904E-2</v>
      </c>
      <c r="Z757" s="13">
        <f t="shared" si="967"/>
        <v>5.7843426758376329E-3</v>
      </c>
      <c r="AA757" s="13">
        <f t="shared" si="968"/>
        <v>1.2315788852901629E-2</v>
      </c>
      <c r="AB757" s="13">
        <f t="shared" si="969"/>
        <v>1.3111140156240087E-2</v>
      </c>
      <c r="AC757" s="13">
        <f t="shared" si="970"/>
        <v>1.1062088048574717E-3</v>
      </c>
      <c r="AD757" s="13">
        <f t="shared" si="971"/>
        <v>4.1683345469682012E-2</v>
      </c>
      <c r="AE757" s="13">
        <f t="shared" si="972"/>
        <v>3.72377999094652E-2</v>
      </c>
      <c r="AF757" s="13">
        <f t="shared" si="973"/>
        <v>1.6633186785666425E-2</v>
      </c>
      <c r="AG757" s="13">
        <f t="shared" si="974"/>
        <v>4.953083574924905E-3</v>
      </c>
      <c r="AH757" s="13">
        <f t="shared" si="975"/>
        <v>1.291860050720309E-3</v>
      </c>
      <c r="AI757" s="13">
        <f t="shared" si="976"/>
        <v>2.7505762545207684E-3</v>
      </c>
      <c r="AJ757" s="13">
        <f t="shared" si="977"/>
        <v>2.9282079462535707E-3</v>
      </c>
      <c r="AK757" s="13">
        <f t="shared" si="978"/>
        <v>2.0782073725847841E-3</v>
      </c>
      <c r="AL757" s="13">
        <f t="shared" si="979"/>
        <v>8.4164077868838076E-5</v>
      </c>
      <c r="AM757" s="13">
        <f t="shared" si="980"/>
        <v>1.7750099199052616E-2</v>
      </c>
      <c r="AN757" s="13">
        <f t="shared" si="981"/>
        <v>1.585704398002875E-2</v>
      </c>
      <c r="AO757" s="13">
        <f t="shared" si="982"/>
        <v>7.0829419307692262E-3</v>
      </c>
      <c r="AP757" s="13">
        <f t="shared" si="983"/>
        <v>2.1091811083172617E-3</v>
      </c>
      <c r="AQ757" s="13">
        <f t="shared" si="984"/>
        <v>4.7105902369009998E-4</v>
      </c>
      <c r="AR757" s="13">
        <f t="shared" si="985"/>
        <v>2.3081653133980774E-4</v>
      </c>
      <c r="AS757" s="13">
        <f t="shared" si="986"/>
        <v>4.914452381278695E-4</v>
      </c>
      <c r="AT757" s="13">
        <f t="shared" si="987"/>
        <v>5.2318267820036562E-4</v>
      </c>
      <c r="AU757" s="13">
        <f t="shared" si="988"/>
        <v>3.7131314408040951E-4</v>
      </c>
      <c r="AV757" s="13">
        <f t="shared" si="989"/>
        <v>1.9764623817602339E-4</v>
      </c>
      <c r="AW757" s="13">
        <f t="shared" si="990"/>
        <v>4.4468649064709691E-6</v>
      </c>
      <c r="AX757" s="13">
        <f t="shared" si="991"/>
        <v>6.2987990772271508E-3</v>
      </c>
      <c r="AY757" s="13">
        <f t="shared" si="992"/>
        <v>5.6270296221379093E-3</v>
      </c>
      <c r="AZ757" s="13">
        <f t="shared" si="993"/>
        <v>2.5134523248165229E-3</v>
      </c>
      <c r="BA757" s="13">
        <f t="shared" si="994"/>
        <v>7.4846387447134895E-4</v>
      </c>
      <c r="BB757" s="13">
        <f t="shared" si="995"/>
        <v>1.6715997530295992E-4</v>
      </c>
      <c r="BC757" s="13">
        <f t="shared" si="996"/>
        <v>2.9866459340362803E-5</v>
      </c>
      <c r="BD757" s="13">
        <f t="shared" si="997"/>
        <v>3.4366642572231978E-5</v>
      </c>
      <c r="BE757" s="13">
        <f t="shared" si="998"/>
        <v>7.3172067635404706E-5</v>
      </c>
      <c r="BF757" s="13">
        <f t="shared" si="999"/>
        <v>7.7897505855959907E-5</v>
      </c>
      <c r="BG757" s="13">
        <f t="shared" si="1000"/>
        <v>5.5285407985776798E-5</v>
      </c>
      <c r="BH757" s="13">
        <f t="shared" si="1001"/>
        <v>2.9427864562880076E-5</v>
      </c>
      <c r="BI757" s="13">
        <f t="shared" si="1002"/>
        <v>1.2531324185275173E-5</v>
      </c>
      <c r="BJ757" s="14">
        <f t="shared" si="1003"/>
        <v>0.65123278013563213</v>
      </c>
      <c r="BK757" s="14">
        <f t="shared" si="1004"/>
        <v>0.20142209247721418</v>
      </c>
      <c r="BL757" s="14">
        <f t="shared" si="1005"/>
        <v>0.1408430751201416</v>
      </c>
      <c r="BM757" s="14">
        <f t="shared" si="1006"/>
        <v>0.57549366679568048</v>
      </c>
      <c r="BN757" s="14">
        <f t="shared" si="1007"/>
        <v>0.41816604085591358</v>
      </c>
    </row>
    <row r="758" spans="1:66" x14ac:dyDescent="0.25">
      <c r="A758" t="s">
        <v>24</v>
      </c>
      <c r="B758" t="s">
        <v>290</v>
      </c>
      <c r="C758" t="s">
        <v>25</v>
      </c>
      <c r="D758" t="s">
        <v>501</v>
      </c>
      <c r="E758" s="10">
        <f>VLOOKUP(A758,home!$A$2:$E$405,3,FALSE)</f>
        <v>1.6263000000000001</v>
      </c>
      <c r="F758" s="10">
        <f>VLOOKUP(B758,home!$B$2:$E$405,3,FALSE)</f>
        <v>1.0032000000000001</v>
      </c>
      <c r="G758" s="10">
        <f>VLOOKUP(C758,away!$B$2:$E$405,4,FALSE)</f>
        <v>1.0356000000000001</v>
      </c>
      <c r="H758" s="10">
        <f>VLOOKUP(A758,away!$A$2:$E$405,3,FALSE)</f>
        <v>1.4262999999999999</v>
      </c>
      <c r="I758" s="10">
        <f>VLOOKUP(C758,away!$B$2:$E$405,3,FALSE)</f>
        <v>0.92249999999999999</v>
      </c>
      <c r="J758" s="10">
        <f>VLOOKUP(B758,home!$B$2:$E$405,4,FALSE)</f>
        <v>0.99629999999999996</v>
      </c>
      <c r="K758" s="12">
        <f t="shared" ref="K758:K773" si="1008">E758*F758*G758</f>
        <v>1.6895857080960004</v>
      </c>
      <c r="L758" s="12">
        <f t="shared" ref="L758:L773" si="1009">H758*I758*J758</f>
        <v>1.3108934315249998</v>
      </c>
      <c r="M758" s="13">
        <f t="shared" ref="M758:M773" si="1010">_xlfn.POISSON.DIST(0,K758,FALSE) * _xlfn.POISSON.DIST(0,L758,FALSE)</f>
        <v>4.9763219124810361E-2</v>
      </c>
      <c r="N758" s="13">
        <f t="shared" ref="N758:N773" si="1011">_xlfn.POISSON.DIST(1,K758,FALSE) * _xlfn.POISSON.DIST(0,L758,FALSE)</f>
        <v>8.4079223822129137E-2</v>
      </c>
      <c r="O758" s="13">
        <f t="shared" ref="O758:O773" si="1012">_xlfn.POISSON.DIST(0,K758,FALSE) * _xlfn.POISSON.DIST(1,L758,FALSE)</f>
        <v>6.5234277082253156E-2</v>
      </c>
      <c r="P758" s="13">
        <f t="shared" ref="P758:P773" si="1013">_xlfn.POISSON.DIST(1,K758,FALSE) * _xlfn.POISSON.DIST(1,L758,FALSE)</f>
        <v>0.11021890223614937</v>
      </c>
      <c r="Q758" s="13">
        <f t="shared" ref="Q758:Q773" si="1014">_xlfn.POISSON.DIST(2,K758,FALSE) * _xlfn.POISSON.DIST(0,L758,FALSE)</f>
        <v>7.1029527458837116E-2</v>
      </c>
      <c r="R758" s="13">
        <f t="shared" ref="R758:R773" si="1015">_xlfn.POISSON.DIST(0,K758,FALSE) * _xlfn.POISSON.DIST(2,L758,FALSE)</f>
        <v>4.2757592668703742E-2</v>
      </c>
      <c r="S758" s="13">
        <f t="shared" ref="S758:S773" si="1016">_xlfn.POISSON.DIST(2,K758,FALSE) * _xlfn.POISSON.DIST(2,L758,FALSE)</f>
        <v>6.1030047009585184E-2</v>
      </c>
      <c r="T758" s="13">
        <f t="shared" ref="T758:T773" si="1017">_xlfn.POISSON.DIST(2,K758,FALSE) * _xlfn.POISSON.DIST(1,L758,FALSE)</f>
        <v>9.3112140990114181E-2</v>
      </c>
      <c r="U758" s="13">
        <f t="shared" ref="U758:U773" si="1018">_xlfn.POISSON.DIST(1,K758,FALSE) * _xlfn.POISSON.DIST(2,L758,FALSE)</f>
        <v>7.2242617485632168E-2</v>
      </c>
      <c r="V758" s="13">
        <f t="shared" ref="V758:V773" si="1019">_xlfn.POISSON.DIST(3,K758,FALSE) * _xlfn.POISSON.DIST(3,L758,FALSE)</f>
        <v>1.5019269481711934E-2</v>
      </c>
      <c r="W758" s="13">
        <f t="shared" ref="W758:W773" si="1020">_xlfn.POISSON.DIST(3,K758,FALSE) * _xlfn.POISSON.DIST(0,L758,FALSE)</f>
        <v>4.0003491482421195E-2</v>
      </c>
      <c r="X758" s="13">
        <f t="shared" ref="X758:X773" si="1021">_xlfn.POISSON.DIST(3,K758,FALSE) * _xlfn.POISSON.DIST(1,L758,FALSE)</f>
        <v>5.2440314222372227E-2</v>
      </c>
      <c r="Y758" s="13">
        <f t="shared" ref="Y758:Y773" si="1022">_xlfn.POISSON.DIST(3,K758,FALSE) * _xlfn.POISSON.DIST(2,L758,FALSE)</f>
        <v>3.4371831730607393E-2</v>
      </c>
      <c r="Z758" s="13">
        <f t="shared" ref="Z758:Z773" si="1023">_xlfn.POISSON.DIST(0,K758,FALSE) * _xlfn.POISSON.DIST(3,L758,FALSE)</f>
        <v>1.8683549125741748E-2</v>
      </c>
      <c r="AA758" s="13">
        <f t="shared" ref="AA758:AA773" si="1024">_xlfn.POISSON.DIST(1,K758,FALSE) * _xlfn.POISSON.DIST(3,L758,FALSE)</f>
        <v>3.1567457579362773E-2</v>
      </c>
      <c r="AB758" s="13">
        <f t="shared" ref="AB758:AB773" si="1025">_xlfn.POISSON.DIST(2,K758,FALSE) * _xlfn.POISSON.DIST(3,L758,FALSE)</f>
        <v>2.6667962583509064E-2</v>
      </c>
      <c r="AC758" s="13">
        <f t="shared" ref="AC758:AC773" si="1026">_xlfn.POISSON.DIST(4,K758,FALSE) * _xlfn.POISSON.DIST(4,L758,FALSE)</f>
        <v>2.079105089784393E-3</v>
      </c>
      <c r="AD758" s="13">
        <f t="shared" ref="AD758:AD773" si="1027">_xlfn.POISSON.DIST(4,K758,FALSE) * _xlfn.POISSON.DIST(0,L758,FALSE)</f>
        <v>1.689733187065973E-2</v>
      </c>
      <c r="AE758" s="13">
        <f t="shared" ref="AE758:AE773" si="1028">_xlfn.POISSON.DIST(4,K758,FALSE) * _xlfn.POISSON.DIST(1,L758,FALSE)</f>
        <v>2.2150601359545878E-2</v>
      </c>
      <c r="AF758" s="13">
        <f t="shared" ref="AF758:AF773" si="1029">_xlfn.POISSON.DIST(4,K758,FALSE) * _xlfn.POISSON.DIST(2,L758,FALSE)</f>
        <v>1.4518538913278712E-2</v>
      </c>
      <c r="AG758" s="13">
        <f t="shared" ref="AG758:AG773" si="1030">_xlfn.POISSON.DIST(4,K758,FALSE) * _xlfn.POISSON.DIST(3,L758,FALSE)</f>
        <v>6.3440857655857252E-3</v>
      </c>
      <c r="AH758" s="13">
        <f t="shared" ref="AH758:AH773" si="1031">_xlfn.POISSON.DIST(0,K758,FALSE) * _xlfn.POISSON.DIST(4,L758,FALSE)</f>
        <v>6.1230354566273728E-3</v>
      </c>
      <c r="AI758" s="13">
        <f t="shared" ref="AI758:AI773" si="1032">_xlfn.POISSON.DIST(1,K758,FALSE) * _xlfn.POISSON.DIST(4,L758,FALSE)</f>
        <v>1.0345393197682675E-2</v>
      </c>
      <c r="AJ758" s="13">
        <f t="shared" ref="AJ758:AJ773" si="1033">_xlfn.POISSON.DIST(2,K758,FALSE) * _xlfn.POISSON.DIST(4,L758,FALSE)</f>
        <v>8.7397142457191195E-3</v>
      </c>
      <c r="AK758" s="13">
        <f t="shared" ref="AK758:AK773" si="1034">_xlfn.POISSON.DIST(3,K758,FALSE) * _xlfn.POISSON.DIST(4,L758,FALSE)</f>
        <v>4.9221654274700126E-3</v>
      </c>
      <c r="AL758" s="13">
        <f t="shared" ref="AL758:AL773" si="1035">_xlfn.POISSON.DIST(5,K758,FALSE) * _xlfn.POISSON.DIST(5,L758,FALSE)</f>
        <v>1.8419763404363556E-4</v>
      </c>
      <c r="AM758" s="13">
        <f t="shared" ref="AM758:AM773" si="1036">_xlfn.POISSON.DIST(5,K758,FALSE) * _xlfn.POISSON.DIST(0,L758,FALSE)</f>
        <v>5.7098980867243488E-3</v>
      </c>
      <c r="AN758" s="13">
        <f t="shared" ref="AN758:AN773" si="1037">_xlfn.POISSON.DIST(5,K758,FALSE) * _xlfn.POISSON.DIST(1,L758,FALSE)</f>
        <v>7.4850678965641126E-3</v>
      </c>
      <c r="AO758" s="13">
        <f t="shared" ref="AO758:AO773" si="1038">_xlfn.POISSON.DIST(5,K758,FALSE) * _xlfn.POISSON.DIST(2,L758,FALSE)</f>
        <v>4.9060631700622711E-3</v>
      </c>
      <c r="AP758" s="13">
        <f t="shared" ref="AP758:AP773" si="1039">_xlfn.POISSON.DIST(5,K758,FALSE) * _xlfn.POISSON.DIST(3,L758,FALSE)</f>
        <v>2.1437753280937836E-3</v>
      </c>
      <c r="AQ758" s="13">
        <f t="shared" ref="AQ758:AQ773" si="1040">_xlfn.POISSON.DIST(5,K758,FALSE) * _xlfn.POISSON.DIST(4,L758,FALSE)</f>
        <v>7.0256524906587268E-4</v>
      </c>
      <c r="AR758" s="13">
        <f t="shared" ref="AR758:AR773" si="1041">_xlfn.POISSON.DIST(0,K758,FALSE) * _xlfn.POISSON.DIST(5,L758,FALSE)</f>
        <v>1.6053293922174998E-3</v>
      </c>
      <c r="AS758" s="13">
        <f t="shared" ref="AS758:AS773" si="1042">_xlfn.POISSON.DIST(1,K758,FALSE) * _xlfn.POISSON.DIST(5,L758,FALSE)</f>
        <v>2.7123415978771259E-3</v>
      </c>
      <c r="AT758" s="13">
        <f t="shared" ref="AT758:AT773" si="1043">_xlfn.POISSON.DIST(2,K758,FALSE) * _xlfn.POISSON.DIST(5,L758,FALSE)</f>
        <v>2.2913667996237318E-3</v>
      </c>
      <c r="AU758" s="13">
        <f t="shared" ref="AU758:AU773" si="1044">_xlfn.POISSON.DIST(3,K758,FALSE) * _xlfn.POISSON.DIST(5,L758,FALSE)</f>
        <v>1.2904868655499761E-3</v>
      </c>
      <c r="AV758" s="13">
        <f t="shared" ref="AV758:AV773" si="1045">_xlfn.POISSON.DIST(4,K758,FALSE) * _xlfn.POISSON.DIST(5,L758,FALSE)</f>
        <v>5.4509704112971099E-4</v>
      </c>
      <c r="AW758" s="13">
        <f t="shared" ref="AW758:AW773" si="1046">_xlfn.POISSON.DIST(6,K758,FALSE) * _xlfn.POISSON.DIST(6,L758,FALSE)</f>
        <v>1.1332589597877176E-5</v>
      </c>
      <c r="AX758" s="13">
        <f t="shared" ref="AX758:AX773" si="1047">_xlfn.POISSON.DIST(6,K758,FALSE) * _xlfn.POISSON.DIST(0,L758,FALSE)</f>
        <v>1.6078937003356916E-3</v>
      </c>
      <c r="AY758" s="13">
        <f t="shared" ref="AY758:AY773" si="1048">_xlfn.POISSON.DIST(6,K758,FALSE) * _xlfn.POISSON.DIST(1,L758,FALSE)</f>
        <v>2.1077772903604843E-3</v>
      </c>
      <c r="AZ758" s="13">
        <f t="shared" ref="AZ758:AZ773" si="1049">_xlfn.POISSON.DIST(6,K758,FALSE) * _xlfn.POISSON.DIST(2,L758,FALSE)</f>
        <v>1.3815357025255607E-3</v>
      </c>
      <c r="BA758" s="13">
        <f t="shared" ref="BA758:BA773" si="1050">_xlfn.POISSON.DIST(6,K758,FALSE) * _xlfn.POISSON.DIST(3,L758,FALSE)</f>
        <v>6.0368202595267797E-4</v>
      </c>
      <c r="BB758" s="13">
        <f t="shared" ref="BB758:BB773" si="1051">_xlfn.POISSON.DIST(6,K758,FALSE) * _xlfn.POISSON.DIST(4,L758,FALSE)</f>
        <v>1.9784070063776738E-4</v>
      </c>
      <c r="BC758" s="13">
        <f t="shared" ref="BC758:BC773" si="1052">_xlfn.POISSON.DIST(6,K758,FALSE) * _xlfn.POISSON.DIST(5,L758,FALSE)</f>
        <v>5.1869614990870608E-5</v>
      </c>
      <c r="BD758" s="13">
        <f t="shared" ref="BD758:BD773" si="1053">_xlfn.POISSON.DIST(0,K758,FALSE) * _xlfn.POISSON.DIST(6,L758,FALSE)</f>
        <v>3.5073595928199072E-4</v>
      </c>
      <c r="BE758" s="13">
        <f t="shared" ref="BE758:BE773" si="1054">_xlfn.POISSON.DIST(1,K758,FALSE) * _xlfn.POISSON.DIST(6,L758,FALSE)</f>
        <v>5.9259846411819218E-4</v>
      </c>
      <c r="BF758" s="13">
        <f t="shared" ref="BF758:BF773" si="1055">_xlfn.POISSON.DIST(2,K758,FALSE) * _xlfn.POISSON.DIST(6,L758,FALSE)</f>
        <v>5.0062294780686928E-4</v>
      </c>
      <c r="BG758" s="13">
        <f t="shared" ref="BG758:BG773" si="1056">_xlfn.POISSON.DIST(3,K758,FALSE) * _xlfn.POISSON.DIST(6,L758,FALSE)</f>
        <v>2.8194845925312535E-4</v>
      </c>
      <c r="BH758" s="13">
        <f t="shared" ref="BH758:BH773" si="1057">_xlfn.POISSON.DIST(4,K758,FALSE) * _xlfn.POISSON.DIST(6,L758,FALSE)</f>
        <v>1.1909402179344201E-4</v>
      </c>
      <c r="BI758" s="13">
        <f t="shared" ref="BI758:BI773" si="1058">_xlfn.POISSON.DIST(5,K758,FALSE) * _xlfn.POISSON.DIST(6,L758,FALSE)</f>
        <v>4.0243911428374654E-5</v>
      </c>
      <c r="BJ758" s="14">
        <f t="shared" ref="BJ758:BJ773" si="1059">SUM(N758,Q758,T758,W758,X758,Y758,AD758,AE758,AF758,AG758,AM758,AN758,AO758,AP758,AQ758,AX758,AY758,AZ758,BA758,BB758,BC758)</f>
        <v>0.4618450563808647</v>
      </c>
      <c r="BK758" s="14">
        <f t="shared" ref="BK758:BK773" si="1060">SUM(M758,P758,S758,V758,AC758,AL758,AY758)</f>
        <v>0.2404025178664454</v>
      </c>
      <c r="BL758" s="14">
        <f t="shared" ref="BL758:BL773" si="1061">SUM(O758,R758,U758,AA758,AB758,AH758,AI758,AJ758,AK758,AR758,AS758,AT758,AU758,AV758,BD758,BE758,BF758,BG758,BH758,BI758)</f>
        <v>0.27893008118704021</v>
      </c>
      <c r="BM758" s="14">
        <f t="shared" ref="BM758:BM773" si="1062">SUM(S758:BI758)</f>
        <v>0.57468201746644632</v>
      </c>
      <c r="BN758" s="14">
        <f t="shared" ref="BN758:BN773" si="1063">SUM(M758:R758)</f>
        <v>0.4230827423928829</v>
      </c>
    </row>
    <row r="759" spans="1:66" x14ac:dyDescent="0.25">
      <c r="A759" t="s">
        <v>24</v>
      </c>
      <c r="B759" t="s">
        <v>183</v>
      </c>
      <c r="C759" t="s">
        <v>26</v>
      </c>
      <c r="D759" t="s">
        <v>501</v>
      </c>
      <c r="E759" s="10">
        <f>VLOOKUP(A759,home!$A$2:$E$405,3,FALSE)</f>
        <v>1.6263000000000001</v>
      </c>
      <c r="F759" s="10">
        <f>VLOOKUP(B759,home!$B$2:$E$405,3,FALSE)</f>
        <v>0.90620000000000001</v>
      </c>
      <c r="G759" s="10">
        <f>VLOOKUP(C759,away!$B$2:$E$405,4,FALSE)</f>
        <v>1.1974</v>
      </c>
      <c r="H759" s="10">
        <f>VLOOKUP(A759,away!$A$2:$E$405,3,FALSE)</f>
        <v>1.4262999999999999</v>
      </c>
      <c r="I759" s="10">
        <f>VLOOKUP(C759,away!$B$2:$E$405,3,FALSE)</f>
        <v>0.95940000000000003</v>
      </c>
      <c r="J759" s="10">
        <f>VLOOKUP(B759,home!$B$2:$E$405,4,FALSE)</f>
        <v>1.2177</v>
      </c>
      <c r="K759" s="12">
        <f t="shared" si="1008"/>
        <v>1.7646719140440001</v>
      </c>
      <c r="L759" s="12">
        <f t="shared" si="1009"/>
        <v>1.6662912062940001</v>
      </c>
      <c r="M759" s="13">
        <f t="shared" si="1010"/>
        <v>3.2355763267817687E-2</v>
      </c>
      <c r="N759" s="13">
        <f t="shared" si="1011"/>
        <v>5.7097306696174382E-2</v>
      </c>
      <c r="O759" s="13">
        <f t="shared" si="1012"/>
        <v>5.3914123806095032E-2</v>
      </c>
      <c r="P759" s="13">
        <f t="shared" si="1013"/>
        <v>9.5140740050906891E-2</v>
      </c>
      <c r="Q759" s="13">
        <f t="shared" si="1014"/>
        <v>5.0379006747147695E-2</v>
      </c>
      <c r="R759" s="13">
        <f t="shared" si="1015"/>
        <v>4.4918315196571086E-2</v>
      </c>
      <c r="S759" s="13">
        <f t="shared" si="1016"/>
        <v>6.9939320720935394E-2</v>
      </c>
      <c r="T759" s="13">
        <f t="shared" si="1017"/>
        <v>8.3946095924598299E-2</v>
      </c>
      <c r="U759" s="13">
        <f t="shared" si="1018"/>
        <v>7.9266089253564792E-2</v>
      </c>
      <c r="V759" s="13">
        <f t="shared" si="1019"/>
        <v>2.2850398404107262E-2</v>
      </c>
      <c r="W759" s="13">
        <f t="shared" si="1020"/>
        <v>2.9634139421374911E-2</v>
      </c>
      <c r="X759" s="13">
        <f t="shared" si="1021"/>
        <v>4.9379105923927379E-2</v>
      </c>
      <c r="Y759" s="13">
        <f t="shared" si="1022"/>
        <v>4.1139984987850091E-2</v>
      </c>
      <c r="Z759" s="13">
        <f t="shared" si="1023"/>
        <v>2.4948997871196189E-2</v>
      </c>
      <c r="AA759" s="13">
        <f t="shared" si="1024"/>
        <v>4.4026795826843455E-2</v>
      </c>
      <c r="AB759" s="13">
        <f t="shared" si="1025"/>
        <v>3.8846425030490135E-2</v>
      </c>
      <c r="AC759" s="13">
        <f t="shared" si="1026"/>
        <v>4.1994137888009143E-3</v>
      </c>
      <c r="AD759" s="13">
        <f t="shared" si="1027"/>
        <v>1.3073633383441105E-2</v>
      </c>
      <c r="AE759" s="13">
        <f t="shared" si="1028"/>
        <v>2.1784480341139584E-2</v>
      </c>
      <c r="AF759" s="13">
        <f t="shared" si="1029"/>
        <v>1.814964401306271E-2</v>
      </c>
      <c r="AG759" s="13">
        <f t="shared" si="1030"/>
        <v>1.0080864072110981E-2</v>
      </c>
      <c r="AH759" s="13">
        <f t="shared" si="1031"/>
        <v>1.0393073939655488E-2</v>
      </c>
      <c r="AI759" s="13">
        <f t="shared" si="1032"/>
        <v>1.8340365681892665E-2</v>
      </c>
      <c r="AJ759" s="13">
        <f t="shared" si="1033"/>
        <v>1.6182364106066216E-2</v>
      </c>
      <c r="AK759" s="13">
        <f t="shared" si="1034"/>
        <v>9.5188544802696003E-3</v>
      </c>
      <c r="AL759" s="13">
        <f t="shared" si="1035"/>
        <v>4.9392787595759792E-4</v>
      </c>
      <c r="AM759" s="13">
        <f t="shared" si="1036"/>
        <v>4.6141347292533059E-3</v>
      </c>
      <c r="AN759" s="13">
        <f t="shared" si="1037"/>
        <v>7.68849212401053E-3</v>
      </c>
      <c r="AO759" s="13">
        <f t="shared" si="1038"/>
        <v>6.4056334079497148E-3</v>
      </c>
      <c r="AP759" s="13">
        <f t="shared" si="1039"/>
        <v>3.5578835394698928E-3</v>
      </c>
      <c r="AQ759" s="13">
        <f t="shared" si="1040"/>
        <v>1.4821175137092141E-3</v>
      </c>
      <c r="AR759" s="13">
        <f t="shared" si="1041"/>
        <v>3.4635775424022544E-3</v>
      </c>
      <c r="AS759" s="13">
        <f t="shared" si="1042"/>
        <v>6.1120780111907991E-3</v>
      </c>
      <c r="AT759" s="13">
        <f t="shared" si="1043"/>
        <v>5.3929062013971588E-3</v>
      </c>
      <c r="AU759" s="13">
        <f t="shared" si="1044"/>
        <v>3.1722367028930946E-3</v>
      </c>
      <c r="AV759" s="13">
        <f t="shared" si="1045"/>
        <v>1.3994892535737461E-3</v>
      </c>
      <c r="AW759" s="13">
        <f t="shared" si="1046"/>
        <v>4.0343717354503642E-5</v>
      </c>
      <c r="AX759" s="13">
        <f t="shared" si="1047"/>
        <v>1.3570723273880541E-3</v>
      </c>
      <c r="AY759" s="13">
        <f t="shared" si="1048"/>
        <v>2.2612776854316467E-3</v>
      </c>
      <c r="AZ759" s="13">
        <f t="shared" si="1049"/>
        <v>1.8839735611118019E-3</v>
      </c>
      <c r="BA759" s="13">
        <f t="shared" si="1050"/>
        <v>1.0464161925903294E-3</v>
      </c>
      <c r="BB759" s="13">
        <f t="shared" si="1051"/>
        <v>4.3590852495922885E-4</v>
      </c>
      <c r="BC759" s="13">
        <f t="shared" si="1052"/>
        <v>1.4527010837763027E-4</v>
      </c>
      <c r="BD759" s="13">
        <f t="shared" si="1053"/>
        <v>9.6188813353704431E-4</v>
      </c>
      <c r="BE759" s="13">
        <f t="shared" si="1054"/>
        <v>1.6974169737050263E-3</v>
      </c>
      <c r="BF759" s="13">
        <f t="shared" si="1055"/>
        <v>1.4976920299594122E-3</v>
      </c>
      <c r="BG759" s="13">
        <f t="shared" si="1056"/>
        <v>8.8097835371897342E-4</v>
      </c>
      <c r="BH759" s="13">
        <f t="shared" si="1057"/>
        <v>3.8865943942214816E-4</v>
      </c>
      <c r="BI759" s="13">
        <f t="shared" si="1058"/>
        <v>1.3717127937526997E-4</v>
      </c>
      <c r="BJ759" s="14">
        <f t="shared" si="1059"/>
        <v>0.40554244122507849</v>
      </c>
      <c r="BK759" s="14">
        <f t="shared" si="1060"/>
        <v>0.2272408417939574</v>
      </c>
      <c r="BL759" s="14">
        <f t="shared" si="1061"/>
        <v>0.34051050124262339</v>
      </c>
      <c r="BM759" s="14">
        <f t="shared" si="1062"/>
        <v>0.66221659240006547</v>
      </c>
      <c r="BN759" s="14">
        <f t="shared" si="1063"/>
        <v>0.33380525576471276</v>
      </c>
    </row>
    <row r="760" spans="1:66" x14ac:dyDescent="0.25">
      <c r="A760" t="s">
        <v>24</v>
      </c>
      <c r="B760" t="s">
        <v>182</v>
      </c>
      <c r="C760" t="s">
        <v>289</v>
      </c>
      <c r="D760" t="s">
        <v>501</v>
      </c>
      <c r="E760" s="10">
        <f>VLOOKUP(A760,home!$A$2:$E$405,3,FALSE)</f>
        <v>1.6263000000000001</v>
      </c>
      <c r="F760" s="10">
        <f>VLOOKUP(B760,home!$B$2:$E$405,3,FALSE)</f>
        <v>0.80910000000000004</v>
      </c>
      <c r="G760" s="10">
        <f>VLOOKUP(C760,away!$B$2:$E$405,4,FALSE)</f>
        <v>1.1651</v>
      </c>
      <c r="H760" s="10">
        <f>VLOOKUP(A760,away!$A$2:$E$405,3,FALSE)</f>
        <v>1.4262999999999999</v>
      </c>
      <c r="I760" s="10">
        <f>VLOOKUP(C760,away!$B$2:$E$405,3,FALSE)</f>
        <v>0.77490000000000003</v>
      </c>
      <c r="J760" s="10">
        <f>VLOOKUP(B760,home!$B$2:$E$405,4,FALSE)</f>
        <v>1.3284</v>
      </c>
      <c r="K760" s="12">
        <f t="shared" si="1008"/>
        <v>1.5330844033830002</v>
      </c>
      <c r="L760" s="12">
        <f t="shared" si="1009"/>
        <v>1.4682006433079999</v>
      </c>
      <c r="M760" s="13">
        <f t="shared" si="1010"/>
        <v>4.9723130750613548E-2</v>
      </c>
      <c r="N760" s="13">
        <f t="shared" si="1011"/>
        <v>7.6229756241139285E-2</v>
      </c>
      <c r="O760" s="13">
        <f t="shared" si="1012"/>
        <v>7.3003532555338618E-2</v>
      </c>
      <c r="P760" s="13">
        <f t="shared" si="1013"/>
        <v>0.11192057715245274</v>
      </c>
      <c r="Q760" s="13">
        <f t="shared" si="1014"/>
        <v>5.8433325183489281E-2</v>
      </c>
      <c r="R760" s="13">
        <f t="shared" si="1015"/>
        <v>5.3591916730752344E-2</v>
      </c>
      <c r="S760" s="13">
        <f t="shared" si="1016"/>
        <v>6.2979821468620828E-2</v>
      </c>
      <c r="T760" s="13">
        <f t="shared" si="1017"/>
        <v>8.5791845625024538E-2</v>
      </c>
      <c r="U760" s="13">
        <f t="shared" si="1018"/>
        <v>8.216093168731689E-2</v>
      </c>
      <c r="V760" s="13">
        <f t="shared" si="1019"/>
        <v>1.5751081955262848E-2</v>
      </c>
      <c r="W760" s="13">
        <f t="shared" si="1020"/>
        <v>2.9861073158871519E-2</v>
      </c>
      <c r="X760" s="13">
        <f t="shared" si="1021"/>
        <v>4.3842046821722422E-2</v>
      </c>
      <c r="Y760" s="13">
        <f t="shared" si="1022"/>
        <v>3.2184460673796156E-2</v>
      </c>
      <c r="Z760" s="13">
        <f t="shared" si="1023"/>
        <v>2.6227895540066447E-2</v>
      </c>
      <c r="AA760" s="13">
        <f t="shared" si="1024"/>
        <v>4.0209577586034426E-2</v>
      </c>
      <c r="AB760" s="13">
        <f t="shared" si="1025"/>
        <v>3.0822338131884026E-2</v>
      </c>
      <c r="AC760" s="13">
        <f t="shared" si="1026"/>
        <v>2.2158577866535083E-3</v>
      </c>
      <c r="AD760" s="13">
        <f t="shared" si="1027"/>
        <v>1.1444886382036159E-2</v>
      </c>
      <c r="AE760" s="13">
        <f t="shared" si="1028"/>
        <v>1.6803389548692458E-2</v>
      </c>
      <c r="AF760" s="13">
        <f t="shared" si="1029"/>
        <v>1.2335373672572597E-2</v>
      </c>
      <c r="AG760" s="13">
        <f t="shared" si="1030"/>
        <v>6.0369345205052169E-3</v>
      </c>
      <c r="AH760" s="13">
        <f t="shared" si="1031"/>
        <v>9.6269532761351466E-3</v>
      </c>
      <c r="AI760" s="13">
        <f t="shared" si="1032"/>
        <v>1.4758931919739673E-2</v>
      </c>
      <c r="AJ760" s="13">
        <f t="shared" si="1033"/>
        <v>1.1313344168372208E-2</v>
      </c>
      <c r="AK760" s="13">
        <f t="shared" si="1034"/>
        <v>5.7814371648784862E-3</v>
      </c>
      <c r="AL760" s="13">
        <f t="shared" si="1035"/>
        <v>1.9950480078485949E-4</v>
      </c>
      <c r="AM760" s="13">
        <f t="shared" si="1036"/>
        <v>3.5091953621580242E-3</v>
      </c>
      <c r="AN760" s="13">
        <f t="shared" si="1037"/>
        <v>5.1522028882138617E-3</v>
      </c>
      <c r="AO760" s="13">
        <f t="shared" si="1038"/>
        <v>3.7822337974644641E-3</v>
      </c>
      <c r="AP760" s="13">
        <f t="shared" si="1039"/>
        <v>1.851026031526195E-3</v>
      </c>
      <c r="AQ760" s="13">
        <f t="shared" si="1040"/>
        <v>6.7941940256665363E-4</v>
      </c>
      <c r="AR760" s="13">
        <f t="shared" si="1041"/>
        <v>2.8268597986235351E-3</v>
      </c>
      <c r="AS760" s="13">
        <f t="shared" si="1042"/>
        <v>4.3338146678201508E-3</v>
      </c>
      <c r="AT760" s="13">
        <f t="shared" si="1043"/>
        <v>3.322051837193776E-3</v>
      </c>
      <c r="AU760" s="13">
        <f t="shared" si="1044"/>
        <v>1.697661952943874E-3</v>
      </c>
      <c r="AV760" s="13">
        <f t="shared" si="1045"/>
        <v>6.5066476556874416E-4</v>
      </c>
      <c r="AW760" s="13">
        <f t="shared" si="1046"/>
        <v>1.2473901935385762E-5</v>
      </c>
      <c r="AX760" s="13">
        <f t="shared" si="1047"/>
        <v>8.9664877969140551E-4</v>
      </c>
      <c r="AY760" s="13">
        <f t="shared" si="1048"/>
        <v>1.3164603151642549E-3</v>
      </c>
      <c r="AZ760" s="13">
        <f t="shared" si="1049"/>
        <v>9.6641394080680578E-4</v>
      </c>
      <c r="BA760" s="13">
        <f t="shared" si="1050"/>
        <v>4.7296318986479052E-4</v>
      </c>
      <c r="BB760" s="13">
        <f t="shared" si="1051"/>
        <v>1.7360121490512232E-4</v>
      </c>
      <c r="BC760" s="13">
        <f t="shared" si="1052"/>
        <v>5.0976283080550172E-5</v>
      </c>
      <c r="BD760" s="13">
        <f t="shared" si="1053"/>
        <v>6.9173289581343376E-4</v>
      </c>
      <c r="BE760" s="13">
        <f t="shared" si="1054"/>
        <v>1.0604849138785334E-3</v>
      </c>
      <c r="BF760" s="13">
        <f t="shared" si="1055"/>
        <v>8.129064407450718E-4</v>
      </c>
      <c r="BG760" s="13">
        <f t="shared" si="1056"/>
        <v>4.1541806190528577E-4</v>
      </c>
      <c r="BH760" s="13">
        <f t="shared" si="1057"/>
        <v>1.5921773789764673E-4</v>
      </c>
      <c r="BI760" s="13">
        <f t="shared" si="1058"/>
        <v>4.8818846142560903E-5</v>
      </c>
      <c r="BJ760" s="14">
        <f t="shared" si="1059"/>
        <v>0.39181423303329188</v>
      </c>
      <c r="BK760" s="14">
        <f t="shared" si="1060"/>
        <v>0.24410643422955258</v>
      </c>
      <c r="BL760" s="14">
        <f t="shared" si="1061"/>
        <v>0.33728859513898424</v>
      </c>
      <c r="BM760" s="14">
        <f t="shared" si="1062"/>
        <v>0.57523093291488059</v>
      </c>
      <c r="BN760" s="14">
        <f t="shared" si="1063"/>
        <v>0.42290223861378579</v>
      </c>
    </row>
    <row r="761" spans="1:66" x14ac:dyDescent="0.25">
      <c r="A761" t="s">
        <v>24</v>
      </c>
      <c r="B761" t="s">
        <v>387</v>
      </c>
      <c r="C761" t="s">
        <v>385</v>
      </c>
      <c r="D761" t="s">
        <v>501</v>
      </c>
      <c r="E761" s="10">
        <f>VLOOKUP(A761,home!$A$2:$E$405,3,FALSE)</f>
        <v>1.6263000000000001</v>
      </c>
      <c r="F761" s="10">
        <f>VLOOKUP(B761,home!$B$2:$E$405,3,FALSE)</f>
        <v>0.96160000000000001</v>
      </c>
      <c r="G761" s="10">
        <f>VLOOKUP(C761,away!$B$2:$E$405,4,FALSE)</f>
        <v>1.1538999999999999</v>
      </c>
      <c r="H761" s="10">
        <f>VLOOKUP(A761,away!$A$2:$E$405,3,FALSE)</f>
        <v>1.4262999999999999</v>
      </c>
      <c r="I761" s="10">
        <f>VLOOKUP(C761,away!$B$2:$E$405,3,FALSE)</f>
        <v>0.60040000000000004</v>
      </c>
      <c r="J761" s="10">
        <f>VLOOKUP(B761,home!$B$2:$E$405,4,FALSE)</f>
        <v>1.1547000000000001</v>
      </c>
      <c r="K761" s="12">
        <f t="shared" si="1008"/>
        <v>1.8045266073120001</v>
      </c>
      <c r="L761" s="12">
        <f t="shared" si="1009"/>
        <v>0.9888279454440001</v>
      </c>
      <c r="M761" s="13">
        <f t="shared" si="1010"/>
        <v>6.1215518413681447E-2</v>
      </c>
      <c r="N761" s="13">
        <f t="shared" si="1011"/>
        <v>0.11046503175788583</v>
      </c>
      <c r="O761" s="13">
        <f t="shared" si="1012"/>
        <v>6.0531615302289975E-2</v>
      </c>
      <c r="P761" s="13">
        <f t="shared" si="1013"/>
        <v>0.10923091039655645</v>
      </c>
      <c r="Q761" s="13">
        <f t="shared" si="1014"/>
        <v>9.9668544492335059E-2</v>
      </c>
      <c r="R761" s="13">
        <f t="shared" si="1015"/>
        <v>2.9927676396884994E-2</v>
      </c>
      <c r="S761" s="13">
        <f t="shared" si="1016"/>
        <v>4.8726989884455216E-2</v>
      </c>
      <c r="T761" s="13">
        <f t="shared" si="1017"/>
        <v>9.8555042075749569E-2</v>
      </c>
      <c r="U761" s="13">
        <f t="shared" si="1018"/>
        <v>5.4005288353202299E-2</v>
      </c>
      <c r="V761" s="13">
        <f t="shared" si="1019"/>
        <v>9.6607556091951232E-3</v>
      </c>
      <c r="W761" s="13">
        <f t="shared" si="1020"/>
        <v>5.9951513482826173E-2</v>
      </c>
      <c r="X761" s="13">
        <f t="shared" si="1021"/>
        <v>5.9281731903481266E-2</v>
      </c>
      <c r="Y761" s="13">
        <f t="shared" si="1022"/>
        <v>2.9309716580240709E-2</v>
      </c>
      <c r="Z761" s="13">
        <f t="shared" si="1023"/>
        <v>9.864440921148231E-3</v>
      </c>
      <c r="AA761" s="13">
        <f t="shared" si="1024"/>
        <v>1.7800646108469275E-2</v>
      </c>
      <c r="AB761" s="13">
        <f t="shared" si="1025"/>
        <v>1.6060869765038812E-2</v>
      </c>
      <c r="AC761" s="13">
        <f t="shared" si="1026"/>
        <v>1.0773954440562018E-3</v>
      </c>
      <c r="AD761" s="13">
        <f t="shared" si="1027"/>
        <v>2.7046025307095989E-2</v>
      </c>
      <c r="AE761" s="13">
        <f t="shared" si="1028"/>
        <v>2.6743865636842154E-2</v>
      </c>
      <c r="AF761" s="13">
        <f t="shared" si="1029"/>
        <v>1.3222540855454512E-2</v>
      </c>
      <c r="AG761" s="13">
        <f t="shared" si="1030"/>
        <v>4.3582726358828133E-3</v>
      </c>
      <c r="AH761" s="13">
        <f t="shared" si="1031"/>
        <v>2.4385587122531804E-3</v>
      </c>
      <c r="AI761" s="13">
        <f t="shared" si="1032"/>
        <v>4.4004440797533505E-3</v>
      </c>
      <c r="AJ761" s="13">
        <f t="shared" si="1033"/>
        <v>3.9703592129517462E-3</v>
      </c>
      <c r="AK761" s="13">
        <f t="shared" si="1034"/>
        <v>2.3882062801192524E-3</v>
      </c>
      <c r="AL761" s="13">
        <f t="shared" si="1035"/>
        <v>7.6898726506616742E-5</v>
      </c>
      <c r="AM761" s="13">
        <f t="shared" si="1036"/>
        <v>9.7610544577376862E-3</v>
      </c>
      <c r="AN761" s="13">
        <f t="shared" si="1037"/>
        <v>9.6520034248117528E-3</v>
      </c>
      <c r="AO761" s="13">
        <f t="shared" si="1038"/>
        <v>4.7720853579875291E-3</v>
      </c>
      <c r="AP761" s="13">
        <f t="shared" si="1039"/>
        <v>1.5729237866740685E-3</v>
      </c>
      <c r="AQ761" s="13">
        <f t="shared" si="1040"/>
        <v>3.8883774907922883E-4</v>
      </c>
      <c r="AR761" s="13">
        <f t="shared" si="1041"/>
        <v>4.8226300025637606E-4</v>
      </c>
      <c r="AS761" s="13">
        <f t="shared" si="1042"/>
        <v>8.7025641568474435E-4</v>
      </c>
      <c r="AT761" s="13">
        <f t="shared" si="1043"/>
        <v>7.8520042864354688E-4</v>
      </c>
      <c r="AU761" s="13">
        <f t="shared" si="1044"/>
        <v>4.72305021853356E-4</v>
      </c>
      <c r="AV761" s="13">
        <f t="shared" si="1045"/>
        <v>2.1307174467536416E-4</v>
      </c>
      <c r="AW761" s="13">
        <f t="shared" si="1046"/>
        <v>3.8115416384244816E-6</v>
      </c>
      <c r="AX761" s="13">
        <f t="shared" si="1047"/>
        <v>2.9356804140681751E-3</v>
      </c>
      <c r="AY761" s="13">
        <f t="shared" si="1048"/>
        <v>2.9028828323232245E-3</v>
      </c>
      <c r="AZ761" s="13">
        <f t="shared" si="1049"/>
        <v>1.435225833475417E-3</v>
      </c>
      <c r="BA761" s="13">
        <f t="shared" si="1050"/>
        <v>4.7306380405454985E-4</v>
      </c>
      <c r="BB761" s="13">
        <f t="shared" si="1051"/>
        <v>1.1694467735679585E-4</v>
      </c>
      <c r="BC761" s="13">
        <f t="shared" si="1052"/>
        <v>2.3127633008266397E-5</v>
      </c>
      <c r="BD761" s="13">
        <f t="shared" si="1053"/>
        <v>7.9479188617861892E-5</v>
      </c>
      <c r="BE761" s="13">
        <f t="shared" si="1054"/>
        <v>1.4342231058850084E-4</v>
      </c>
      <c r="BF761" s="13">
        <f t="shared" si="1055"/>
        <v>1.2940468776955771E-4</v>
      </c>
      <c r="BG761" s="13">
        <f t="shared" si="1056"/>
        <v>7.7838067397022881E-5</v>
      </c>
      <c r="BH761" s="13">
        <f t="shared" si="1057"/>
        <v>3.5115215919918133E-5</v>
      </c>
      <c r="BI761" s="13">
        <f t="shared" si="1058"/>
        <v>1.2673268289799643E-5</v>
      </c>
      <c r="BJ761" s="14">
        <f t="shared" si="1059"/>
        <v>0.56263611469837094</v>
      </c>
      <c r="BK761" s="14">
        <f t="shared" si="1060"/>
        <v>0.23289135130677432</v>
      </c>
      <c r="BL761" s="14">
        <f t="shared" si="1061"/>
        <v>0.19482469356065898</v>
      </c>
      <c r="BM761" s="14">
        <f t="shared" si="1062"/>
        <v>0.52627823243663363</v>
      </c>
      <c r="BN761" s="14">
        <f t="shared" si="1063"/>
        <v>0.47103929675963374</v>
      </c>
    </row>
    <row r="762" spans="1:66" x14ac:dyDescent="0.25">
      <c r="A762" t="s">
        <v>340</v>
      </c>
      <c r="B762" t="s">
        <v>415</v>
      </c>
      <c r="C762" t="s">
        <v>341</v>
      </c>
      <c r="D762" t="s">
        <v>501</v>
      </c>
      <c r="E762" s="10">
        <f>VLOOKUP(A762,home!$A$2:$E$405,3,FALSE)</f>
        <v>1.3684000000000001</v>
      </c>
      <c r="F762" s="10">
        <f>VLOOKUP(B762,home!$B$2:$E$405,3,FALSE)</f>
        <v>1.0385</v>
      </c>
      <c r="G762" s="10">
        <f>VLOOKUP(C762,away!$B$2:$E$405,4,FALSE)</f>
        <v>1.2307999999999999</v>
      </c>
      <c r="H762" s="10">
        <f>VLOOKUP(A762,away!$A$2:$E$405,3,FALSE)</f>
        <v>1.1395</v>
      </c>
      <c r="I762" s="10">
        <f>VLOOKUP(C762,away!$B$2:$E$405,3,FALSE)</f>
        <v>0.69279999999999997</v>
      </c>
      <c r="J762" s="10">
        <f>VLOOKUP(B762,home!$B$2:$E$405,4,FALSE)</f>
        <v>0.5081</v>
      </c>
      <c r="K762" s="12">
        <f t="shared" si="1008"/>
        <v>1.74906944872</v>
      </c>
      <c r="L762" s="12">
        <f t="shared" si="1009"/>
        <v>0.40111730936000001</v>
      </c>
      <c r="M762" s="13">
        <f t="shared" si="1010"/>
        <v>0.11646240544711534</v>
      </c>
      <c r="N762" s="13">
        <f t="shared" si="1011"/>
        <v>0.20370083529199112</v>
      </c>
      <c r="O762" s="13">
        <f t="shared" si="1012"/>
        <v>4.6715086714540305E-2</v>
      </c>
      <c r="P762" s="13">
        <f t="shared" si="1013"/>
        <v>8.1707930966708003E-2</v>
      </c>
      <c r="Q762" s="13">
        <f t="shared" si="1014"/>
        <v>0.17814345384398328</v>
      </c>
      <c r="R762" s="13">
        <f t="shared" si="1015"/>
        <v>9.369114944727747E-3</v>
      </c>
      <c r="S762" s="13">
        <f t="shared" si="1016"/>
        <v>1.4331204042260504E-2</v>
      </c>
      <c r="T762" s="13">
        <f t="shared" si="1017"/>
        <v>7.1456422885995907E-2</v>
      </c>
      <c r="U762" s="13">
        <f t="shared" si="1018"/>
        <v>1.6387232711369271E-2</v>
      </c>
      <c r="V762" s="13">
        <f t="shared" si="1019"/>
        <v>1.1171683600951648E-3</v>
      </c>
      <c r="W762" s="13">
        <f t="shared" si="1020"/>
        <v>0.10386175753599085</v>
      </c>
      <c r="X762" s="13">
        <f t="shared" si="1021"/>
        <v>4.166074872823735E-2</v>
      </c>
      <c r="Y762" s="13">
        <f t="shared" si="1022"/>
        <v>8.3554237178968035E-3</v>
      </c>
      <c r="Z762" s="13">
        <f t="shared" si="1023"/>
        <v>1.2527047259045865E-3</v>
      </c>
      <c r="AA762" s="13">
        <f t="shared" si="1024"/>
        <v>2.1910675643468736E-3</v>
      </c>
      <c r="AB762" s="13">
        <f t="shared" si="1025"/>
        <v>1.9161646684402302E-3</v>
      </c>
      <c r="AC762" s="13">
        <f t="shared" si="1026"/>
        <v>4.8986577951058405E-5</v>
      </c>
      <c r="AD762" s="13">
        <f t="shared" si="1027"/>
        <v>4.5415356749141468E-2</v>
      </c>
      <c r="AE762" s="13">
        <f t="shared" si="1028"/>
        <v>1.8216885702840139E-2</v>
      </c>
      <c r="AF762" s="13">
        <f t="shared" si="1029"/>
        <v>3.653554089020945E-3</v>
      </c>
      <c r="AG762" s="13">
        <f t="shared" si="1030"/>
        <v>4.8850126192976923E-4</v>
      </c>
      <c r="AH762" s="13">
        <f t="shared" si="1031"/>
        <v>1.2562038726935101E-4</v>
      </c>
      <c r="AI762" s="13">
        <f t="shared" si="1032"/>
        <v>2.1971878150919664E-4</v>
      </c>
      <c r="AJ762" s="13">
        <f t="shared" si="1033"/>
        <v>1.9215170402386039E-4</v>
      </c>
      <c r="AK762" s="13">
        <f t="shared" si="1034"/>
        <v>1.1202889167587401E-4</v>
      </c>
      <c r="AL762" s="13">
        <f t="shared" si="1035"/>
        <v>1.3747241143281678E-6</v>
      </c>
      <c r="AM762" s="13">
        <f t="shared" si="1036"/>
        <v>1.5886922598528596E-2</v>
      </c>
      <c r="AN762" s="13">
        <f t="shared" si="1037"/>
        <v>6.3725196467323683E-3</v>
      </c>
      <c r="AO762" s="13">
        <f t="shared" si="1038"/>
        <v>1.2780639672705129E-3</v>
      </c>
      <c r="AP762" s="13">
        <f t="shared" si="1039"/>
        <v>1.7088452658050511E-4</v>
      </c>
      <c r="AQ762" s="13">
        <f t="shared" si="1040"/>
        <v>1.7136185378307401E-5</v>
      </c>
      <c r="AR762" s="13">
        <f t="shared" si="1041"/>
        <v>1.0077702348448655E-5</v>
      </c>
      <c r="AS762" s="13">
        <f t="shared" si="1042"/>
        <v>1.7626601290965336E-5</v>
      </c>
      <c r="AT762" s="13">
        <f t="shared" si="1043"/>
        <v>1.5415074901397995E-5</v>
      </c>
      <c r="AU762" s="13">
        <f t="shared" si="1044"/>
        <v>8.9873455199218988E-6</v>
      </c>
      <c r="AV762" s="13">
        <f t="shared" si="1045"/>
        <v>3.9298728684964906E-6</v>
      </c>
      <c r="AW762" s="13">
        <f t="shared" si="1046"/>
        <v>2.6791159344644795E-8</v>
      </c>
      <c r="AX762" s="13">
        <f t="shared" si="1047"/>
        <v>4.6312218252109487E-3</v>
      </c>
      <c r="AY762" s="13">
        <f t="shared" si="1048"/>
        <v>1.8576632375779238E-3</v>
      </c>
      <c r="AZ762" s="13">
        <f t="shared" si="1049"/>
        <v>3.7257043977712164E-4</v>
      </c>
      <c r="BA762" s="13">
        <f t="shared" si="1050"/>
        <v>4.9814817450156991E-5</v>
      </c>
      <c r="BB762" s="13">
        <f t="shared" si="1051"/>
        <v>4.9953963854666368E-6</v>
      </c>
      <c r="BC762" s="13">
        <f t="shared" si="1052"/>
        <v>4.0074799146500939E-7</v>
      </c>
      <c r="BD762" s="13">
        <f t="shared" si="1053"/>
        <v>6.737234750901128E-7</v>
      </c>
      <c r="BE762" s="13">
        <f t="shared" si="1054"/>
        <v>1.1783891471655862E-6</v>
      </c>
      <c r="BF762" s="13">
        <f t="shared" si="1055"/>
        <v>1.0305422280052715E-6</v>
      </c>
      <c r="BG762" s="13">
        <f t="shared" si="1056"/>
        <v>6.0082997553995357E-7</v>
      </c>
      <c r="BH762" s="13">
        <f t="shared" si="1057"/>
        <v>2.627233385230295E-7</v>
      </c>
      <c r="BI762" s="13">
        <f t="shared" si="1058"/>
        <v>9.1904272975270593E-8</v>
      </c>
      <c r="BJ762" s="14">
        <f t="shared" si="1059"/>
        <v>0.70559513319591094</v>
      </c>
      <c r="BK762" s="14">
        <f t="shared" si="1060"/>
        <v>0.21552673335582231</v>
      </c>
      <c r="BL762" s="14">
        <f t="shared" si="1061"/>
        <v>7.7288061077269252E-2</v>
      </c>
      <c r="BM762" s="14">
        <f t="shared" si="1062"/>
        <v>0.36170616869942279</v>
      </c>
      <c r="BN762" s="14">
        <f t="shared" si="1063"/>
        <v>0.63609882720906574</v>
      </c>
    </row>
    <row r="763" spans="1:66" x14ac:dyDescent="0.25">
      <c r="A763" t="s">
        <v>340</v>
      </c>
      <c r="B763" t="s">
        <v>380</v>
      </c>
      <c r="C763" t="s">
        <v>426</v>
      </c>
      <c r="D763" t="s">
        <v>501</v>
      </c>
      <c r="E763" s="10">
        <f>VLOOKUP(A763,home!$A$2:$E$405,3,FALSE)</f>
        <v>1.3684000000000001</v>
      </c>
      <c r="F763" s="10">
        <f>VLOOKUP(B763,home!$B$2:$E$405,3,FALSE)</f>
        <v>1.6627000000000001</v>
      </c>
      <c r="G763" s="10">
        <f>VLOOKUP(C763,away!$B$2:$E$405,4,FALSE)</f>
        <v>0.89219999999999999</v>
      </c>
      <c r="H763" s="10">
        <f>VLOOKUP(A763,away!$A$2:$E$405,3,FALSE)</f>
        <v>1.1395</v>
      </c>
      <c r="I763" s="10">
        <f>VLOOKUP(C763,away!$B$2:$E$405,3,FALSE)</f>
        <v>0.66469999999999996</v>
      </c>
      <c r="J763" s="10">
        <f>VLOOKUP(B763,home!$B$2:$E$405,4,FALSE)</f>
        <v>0.66469999999999996</v>
      </c>
      <c r="K763" s="12">
        <f t="shared" si="1008"/>
        <v>2.0299679502960002</v>
      </c>
      <c r="L763" s="12">
        <f t="shared" si="1009"/>
        <v>0.50346082955499993</v>
      </c>
      <c r="M763" s="13">
        <f t="shared" si="1010"/>
        <v>7.9386354764347841E-2</v>
      </c>
      <c r="N763" s="13">
        <f t="shared" si="1011"/>
        <v>0.16115175586245431</v>
      </c>
      <c r="O763" s="13">
        <f t="shared" si="1012"/>
        <v>3.9967920025006091E-2</v>
      </c>
      <c r="P763" s="13">
        <f t="shared" si="1013"/>
        <v>8.113359669075608E-2</v>
      </c>
      <c r="Q763" s="13">
        <f t="shared" si="1014"/>
        <v>0.16356644976735393</v>
      </c>
      <c r="R763" s="13">
        <f t="shared" si="1015"/>
        <v>1.006114108568873E-2</v>
      </c>
      <c r="S763" s="13">
        <f t="shared" si="1016"/>
        <v>2.0729823568289462E-2</v>
      </c>
      <c r="T763" s="13">
        <f t="shared" si="1017"/>
        <v>8.234930048723825E-2</v>
      </c>
      <c r="U763" s="13">
        <f t="shared" si="1018"/>
        <v>2.0423793947354423E-2</v>
      </c>
      <c r="V763" s="13">
        <f t="shared" si="1019"/>
        <v>2.3540081637632554E-3</v>
      </c>
      <c r="W763" s="13">
        <f t="shared" si="1020"/>
        <v>0.11067821692380971</v>
      </c>
      <c r="X763" s="13">
        <f t="shared" si="1021"/>
        <v>5.572214690612947E-2</v>
      </c>
      <c r="Y763" s="13">
        <f t="shared" si="1022"/>
        <v>1.4026959152972758E-2</v>
      </c>
      <c r="Z763" s="13">
        <f t="shared" si="1023"/>
        <v>1.6884634790902474E-3</v>
      </c>
      <c r="AA763" s="13">
        <f t="shared" si="1024"/>
        <v>3.4275267477984835E-3</v>
      </c>
      <c r="AB763" s="13">
        <f t="shared" si="1025"/>
        <v>3.4788847234066018E-3</v>
      </c>
      <c r="AC763" s="13">
        <f t="shared" si="1026"/>
        <v>1.5036364682291081E-4</v>
      </c>
      <c r="AD763" s="13">
        <f t="shared" si="1027"/>
        <v>5.6168308287810539E-2</v>
      </c>
      <c r="AE763" s="13">
        <f t="shared" si="1028"/>
        <v>2.8278543085282073E-2</v>
      </c>
      <c r="AF763" s="13">
        <f t="shared" si="1029"/>
        <v>7.1185693801614595E-3</v>
      </c>
      <c r="AG763" s="13">
        <f t="shared" si="1030"/>
        <v>1.1946402817936371E-3</v>
      </c>
      <c r="AH763" s="13">
        <f t="shared" si="1031"/>
        <v>2.1251880596402425E-4</v>
      </c>
      <c r="AI763" s="13">
        <f t="shared" si="1032"/>
        <v>4.3140636494214373E-4</v>
      </c>
      <c r="AJ763" s="13">
        <f t="shared" si="1033"/>
        <v>4.3787054719312591E-4</v>
      </c>
      <c r="AK763" s="13">
        <f t="shared" si="1034"/>
        <v>2.9628772572687259E-4</v>
      </c>
      <c r="AL763" s="13">
        <f t="shared" si="1035"/>
        <v>6.1469221074552279E-6</v>
      </c>
      <c r="AM763" s="13">
        <f t="shared" si="1036"/>
        <v>2.2803973129320122E-2</v>
      </c>
      <c r="AN763" s="13">
        <f t="shared" si="1037"/>
        <v>1.1480907228837439E-2</v>
      </c>
      <c r="AO763" s="13">
        <f t="shared" si="1038"/>
        <v>2.8900935387372456E-3</v>
      </c>
      <c r="AP763" s="13">
        <f t="shared" si="1039"/>
        <v>4.8501629683473323E-4</v>
      </c>
      <c r="AQ763" s="13">
        <f t="shared" si="1040"/>
        <v>6.1046676788027203E-5</v>
      </c>
      <c r="AR763" s="13">
        <f t="shared" si="1041"/>
        <v>2.1398978869337147E-5</v>
      </c>
      <c r="AS763" s="13">
        <f t="shared" si="1042"/>
        <v>4.3439241273815748E-5</v>
      </c>
      <c r="AT763" s="13">
        <f t="shared" si="1043"/>
        <v>4.409013378551059E-5</v>
      </c>
      <c r="AU763" s="13">
        <f t="shared" si="1044"/>
        <v>2.9833852836283121E-5</v>
      </c>
      <c r="AV763" s="13">
        <f t="shared" si="1045"/>
        <v>1.5140441272875544E-5</v>
      </c>
      <c r="AW763" s="13">
        <f t="shared" si="1046"/>
        <v>1.7450588490657909E-7</v>
      </c>
      <c r="AX763" s="13">
        <f t="shared" si="1047"/>
        <v>7.7152224319885073E-3</v>
      </c>
      <c r="AY763" s="13">
        <f t="shared" si="1048"/>
        <v>3.8843122858102782E-3</v>
      </c>
      <c r="AZ763" s="13">
        <f t="shared" si="1049"/>
        <v>9.7779954283236034E-4</v>
      </c>
      <c r="BA763" s="13">
        <f t="shared" si="1050"/>
        <v>1.6409458965762667E-4</v>
      </c>
      <c r="BB763" s="13">
        <f t="shared" si="1051"/>
        <v>2.0653799558629002E-5</v>
      </c>
      <c r="BC763" s="13">
        <f t="shared" si="1052"/>
        <v>2.0796758118500101E-6</v>
      </c>
      <c r="BD763" s="13">
        <f t="shared" si="1053"/>
        <v>1.7955912755310666E-6</v>
      </c>
      <c r="BE763" s="13">
        <f t="shared" si="1054"/>
        <v>3.64499274115918E-6</v>
      </c>
      <c r="BF763" s="13">
        <f t="shared" si="1055"/>
        <v>3.6996092218073507E-6</v>
      </c>
      <c r="BG763" s="13">
        <f t="shared" si="1056"/>
        <v>2.5033627162961493E-6</v>
      </c>
      <c r="BH763" s="13">
        <f t="shared" si="1057"/>
        <v>1.2704365205117808E-6</v>
      </c>
      <c r="BI763" s="13">
        <f t="shared" si="1058"/>
        <v>5.1578908390489652E-7</v>
      </c>
      <c r="BJ763" s="14">
        <f t="shared" si="1059"/>
        <v>0.73074008933118306</v>
      </c>
      <c r="BK763" s="14">
        <f t="shared" si="1060"/>
        <v>0.18764460604189726</v>
      </c>
      <c r="BL763" s="14">
        <f t="shared" si="1061"/>
        <v>7.8904682402677534E-2</v>
      </c>
      <c r="BM763" s="14">
        <f t="shared" si="1062"/>
        <v>0.45982648527931558</v>
      </c>
      <c r="BN763" s="14">
        <f t="shared" si="1063"/>
        <v>0.53526721819560708</v>
      </c>
    </row>
    <row r="764" spans="1:66" x14ac:dyDescent="0.25">
      <c r="A764" t="s">
        <v>342</v>
      </c>
      <c r="B764" t="s">
        <v>400</v>
      </c>
      <c r="C764" t="s">
        <v>436</v>
      </c>
      <c r="D764" t="s">
        <v>501</v>
      </c>
      <c r="E764" s="10">
        <f>VLOOKUP(A764,home!$A$2:$E$405,3,FALSE)</f>
        <v>1.1741999999999999</v>
      </c>
      <c r="F764" s="10">
        <f>VLOOKUP(B764,home!$B$2:$E$405,3,FALSE)</f>
        <v>1.3383</v>
      </c>
      <c r="G764" s="10">
        <f>VLOOKUP(C764,away!$B$2:$E$405,4,FALSE)</f>
        <v>1.0544</v>
      </c>
      <c r="H764" s="10">
        <f>VLOOKUP(A764,away!$A$2:$E$405,3,FALSE)</f>
        <v>0.85970000000000002</v>
      </c>
      <c r="I764" s="10">
        <f>VLOOKUP(C764,away!$B$2:$E$405,3,FALSE)</f>
        <v>0.77549999999999997</v>
      </c>
      <c r="J764" s="10">
        <f>VLOOKUP(B764,home!$B$2:$E$405,4,FALSE)</f>
        <v>0.66469999999999996</v>
      </c>
      <c r="K764" s="12">
        <f t="shared" si="1008"/>
        <v>1.6569177531839998</v>
      </c>
      <c r="L764" s="12">
        <f t="shared" si="1009"/>
        <v>0.44315372854499996</v>
      </c>
      <c r="M764" s="13">
        <f t="shared" si="1010"/>
        <v>0.12244767516860977</v>
      </c>
      <c r="N764" s="13">
        <f t="shared" si="1011"/>
        <v>0.20288572682297715</v>
      </c>
      <c r="O764" s="13">
        <f t="shared" si="1012"/>
        <v>5.4263143802636429E-2</v>
      </c>
      <c r="P764" s="13">
        <f t="shared" si="1013"/>
        <v>8.9909566310164626E-2</v>
      </c>
      <c r="Q764" s="13">
        <f t="shared" si="1014"/>
        <v>0.16808248132031506</v>
      </c>
      <c r="R764" s="13">
        <f t="shared" si="1015"/>
        <v>1.2023457249355919E-2</v>
      </c>
      <c r="S764" s="13">
        <f t="shared" si="1016"/>
        <v>1.6504458134771933E-2</v>
      </c>
      <c r="T764" s="13">
        <f t="shared" si="1017"/>
        <v>7.4486378300192932E-2</v>
      </c>
      <c r="U764" s="13">
        <f t="shared" si="1018"/>
        <v>1.9921879771106682E-2</v>
      </c>
      <c r="V764" s="13">
        <f t="shared" si="1019"/>
        <v>1.3465240661080372E-3</v>
      </c>
      <c r="W764" s="13">
        <f t="shared" si="1020"/>
        <v>9.2832949099616008E-2</v>
      </c>
      <c r="X764" s="13">
        <f t="shared" si="1021"/>
        <v>4.1139267525323028E-2</v>
      </c>
      <c r="Y764" s="13">
        <f t="shared" si="1022"/>
        <v>9.1155098967285672E-3</v>
      </c>
      <c r="Z764" s="13">
        <f t="shared" si="1023"/>
        <v>1.7760799700178283E-3</v>
      </c>
      <c r="AA764" s="13">
        <f t="shared" si="1024"/>
        <v>2.9428184333970455E-3</v>
      </c>
      <c r="AB764" s="13">
        <f t="shared" si="1025"/>
        <v>2.4380040533463461E-3</v>
      </c>
      <c r="AC764" s="13">
        <f t="shared" si="1026"/>
        <v>6.1794453550907929E-5</v>
      </c>
      <c r="AD764" s="13">
        <f t="shared" si="1027"/>
        <v>3.8454140360895096E-2</v>
      </c>
      <c r="AE764" s="13">
        <f t="shared" si="1028"/>
        <v>1.7041095678923434E-2</v>
      </c>
      <c r="AF764" s="13">
        <f t="shared" si="1029"/>
        <v>3.7759125443035031E-3</v>
      </c>
      <c r="AG764" s="13">
        <f t="shared" si="1030"/>
        <v>5.5776990755597824E-4</v>
      </c>
      <c r="AH764" s="13">
        <f t="shared" si="1031"/>
        <v>1.9676911522687306E-4</v>
      </c>
      <c r="AI764" s="13">
        <f t="shared" si="1032"/>
        <v>3.2603024029771407E-4</v>
      </c>
      <c r="AJ764" s="13">
        <f t="shared" si="1033"/>
        <v>2.7010264661206406E-4</v>
      </c>
      <c r="AK764" s="13">
        <f t="shared" si="1034"/>
        <v>1.4917929011783767E-4</v>
      </c>
      <c r="AL764" s="13">
        <f t="shared" si="1035"/>
        <v>1.8149507572063872E-6</v>
      </c>
      <c r="AM764" s="13">
        <f t="shared" si="1036"/>
        <v>1.2743069569479301E-2</v>
      </c>
      <c r="AN764" s="13">
        <f t="shared" si="1037"/>
        <v>5.6471387928230801E-3</v>
      </c>
      <c r="AO764" s="13">
        <f t="shared" si="1038"/>
        <v>1.2512753058253289E-3</v>
      </c>
      <c r="AP764" s="13">
        <f t="shared" si="1039"/>
        <v>1.8483577240425986E-4</v>
      </c>
      <c r="AQ764" s="13">
        <f t="shared" si="1040"/>
        <v>2.0477665427360688E-5</v>
      </c>
      <c r="AR764" s="13">
        <f t="shared" si="1041"/>
        <v>1.7439793415057917E-5</v>
      </c>
      <c r="AS764" s="13">
        <f t="shared" si="1042"/>
        <v>2.8896303321270877E-5</v>
      </c>
      <c r="AT764" s="13">
        <f t="shared" si="1043"/>
        <v>2.3939398987201753E-5</v>
      </c>
      <c r="AU764" s="13">
        <f t="shared" si="1044"/>
        <v>1.3221871727483214E-5</v>
      </c>
      <c r="AV764" s="13">
        <f t="shared" si="1045"/>
        <v>5.4768884988971354E-6</v>
      </c>
      <c r="AW764" s="13">
        <f t="shared" si="1046"/>
        <v>3.7018405170033971E-8</v>
      </c>
      <c r="AX764" s="13">
        <f t="shared" si="1047"/>
        <v>3.5190363666215063E-3</v>
      </c>
      <c r="AY764" s="13">
        <f t="shared" si="1048"/>
        <v>1.5594740867537701E-3</v>
      </c>
      <c r="AZ764" s="13">
        <f t="shared" si="1049"/>
        <v>3.4554337805712095E-4</v>
      </c>
      <c r="BA764" s="13">
        <f t="shared" si="1050"/>
        <v>5.104294545334922E-5</v>
      </c>
      <c r="BB764" s="13">
        <f t="shared" si="1051"/>
        <v>5.6549678983926899E-6</v>
      </c>
      <c r="BC764" s="13">
        <f t="shared" si="1052"/>
        <v>5.0120402179500092E-7</v>
      </c>
      <c r="BD764" s="13">
        <f t="shared" si="1053"/>
        <v>1.2880849128229074E-6</v>
      </c>
      <c r="BE764" s="13">
        <f t="shared" si="1054"/>
        <v>2.1342507596647403E-6</v>
      </c>
      <c r="BF764" s="13">
        <f t="shared" si="1055"/>
        <v>1.7681389867174734E-6</v>
      </c>
      <c r="BG764" s="13">
        <f t="shared" si="1056"/>
        <v>9.7655362572964997E-7</v>
      </c>
      <c r="BH764" s="13">
        <f t="shared" si="1057"/>
        <v>4.0451725985191512E-7</v>
      </c>
      <c r="BI764" s="13">
        <f t="shared" si="1058"/>
        <v>1.3405036586359674E-7</v>
      </c>
      <c r="BJ764" s="14">
        <f t="shared" si="1059"/>
        <v>0.67369928151159619</v>
      </c>
      <c r="BK764" s="14">
        <f t="shared" si="1060"/>
        <v>0.23183130717071623</v>
      </c>
      <c r="BL764" s="14">
        <f t="shared" si="1061"/>
        <v>9.2627064453957506E-2</v>
      </c>
      <c r="BM764" s="14">
        <f t="shared" si="1062"/>
        <v>0.3487622453638799</v>
      </c>
      <c r="BN764" s="14">
        <f t="shared" si="1063"/>
        <v>0.64961205067405892</v>
      </c>
    </row>
    <row r="765" spans="1:66" x14ac:dyDescent="0.25">
      <c r="A765" t="s">
        <v>342</v>
      </c>
      <c r="B765" t="s">
        <v>348</v>
      </c>
      <c r="C765" t="s">
        <v>396</v>
      </c>
      <c r="D765" t="s">
        <v>502</v>
      </c>
      <c r="E765" s="10">
        <f>VLOOKUP(A765,home!$A$2:$E$405,3,FALSE)</f>
        <v>1.1741999999999999</v>
      </c>
      <c r="F765" s="10">
        <f>VLOOKUP(B765,home!$B$2:$E$405,3,FALSE)</f>
        <v>1.3626</v>
      </c>
      <c r="G765" s="10">
        <f>VLOOKUP(C765,away!$B$2:$E$405,4,FALSE)</f>
        <v>1.1496999999999999</v>
      </c>
      <c r="H765" s="10">
        <f>VLOOKUP(A765,away!$A$2:$E$405,3,FALSE)</f>
        <v>0.85970000000000002</v>
      </c>
      <c r="I765" s="10">
        <f>VLOOKUP(C765,away!$B$2:$E$405,3,FALSE)</f>
        <v>0.69789999999999996</v>
      </c>
      <c r="J765" s="10">
        <f>VLOOKUP(B765,home!$B$2:$E$405,4,FALSE)</f>
        <v>0.98870000000000002</v>
      </c>
      <c r="K765" s="12">
        <f t="shared" si="1008"/>
        <v>1.8394796685239998</v>
      </c>
      <c r="L765" s="12">
        <f t="shared" si="1009"/>
        <v>0.59320480368100004</v>
      </c>
      <c r="M765" s="13">
        <f t="shared" si="1010"/>
        <v>8.7800817082548555E-2</v>
      </c>
      <c r="N765" s="13">
        <f t="shared" si="1011"/>
        <v>0.16150781790314275</v>
      </c>
      <c r="O765" s="13">
        <f t="shared" si="1012"/>
        <v>5.2083866460484608E-2</v>
      </c>
      <c r="P765" s="13">
        <f t="shared" si="1013"/>
        <v>9.5807213412180486E-2</v>
      </c>
      <c r="Q765" s="13">
        <f t="shared" si="1014"/>
        <v>0.1485451736702538</v>
      </c>
      <c r="R765" s="13">
        <f t="shared" si="1015"/>
        <v>1.5448199889319595E-2</v>
      </c>
      <c r="S765" s="13">
        <f t="shared" si="1016"/>
        <v>2.6135924604144534E-2</v>
      </c>
      <c r="T765" s="13">
        <f t="shared" si="1017"/>
        <v>8.8117710584822956E-2</v>
      </c>
      <c r="U765" s="13">
        <f t="shared" si="1018"/>
        <v>2.8416649611698094E-2</v>
      </c>
      <c r="V765" s="13">
        <f t="shared" si="1019"/>
        <v>3.16880132083473E-3</v>
      </c>
      <c r="W765" s="13">
        <f t="shared" si="1020"/>
        <v>9.1081942274599495E-2</v>
      </c>
      <c r="X765" s="13">
        <f t="shared" si="1021"/>
        <v>5.4030245685887962E-2</v>
      </c>
      <c r="Y765" s="13">
        <f t="shared" si="1022"/>
        <v>1.6025500642466682E-2</v>
      </c>
      <c r="Z765" s="13">
        <f t="shared" si="1023"/>
        <v>3.0546487941895593E-3</v>
      </c>
      <c r="AA765" s="13">
        <f t="shared" si="1024"/>
        <v>5.6189643513930455E-3</v>
      </c>
      <c r="AB765" s="13">
        <f t="shared" si="1025"/>
        <v>5.1679853412743264E-3</v>
      </c>
      <c r="AC765" s="13">
        <f t="shared" si="1026"/>
        <v>2.1610990826584481E-4</v>
      </c>
      <c r="AD765" s="13">
        <f t="shared" si="1027"/>
        <v>4.1885845245950619E-2</v>
      </c>
      <c r="AE765" s="13">
        <f t="shared" si="1028"/>
        <v>2.4846884606136883E-2</v>
      </c>
      <c r="AF765" s="13">
        <f t="shared" si="1029"/>
        <v>7.3696456524339447E-3</v>
      </c>
      <c r="AG765" s="13">
        <f t="shared" si="1030"/>
        <v>1.4572364008168714E-3</v>
      </c>
      <c r="AH765" s="13">
        <f t="shared" si="1031"/>
        <v>4.5300808456790522E-4</v>
      </c>
      <c r="AI765" s="13">
        <f t="shared" si="1032"/>
        <v>8.3329916123966216E-4</v>
      </c>
      <c r="AJ765" s="13">
        <f t="shared" si="1033"/>
        <v>7.6641843244923066E-4</v>
      </c>
      <c r="AK765" s="13">
        <f t="shared" si="1034"/>
        <v>4.6993704135746484E-4</v>
      </c>
      <c r="AL765" s="13">
        <f t="shared" si="1035"/>
        <v>9.4326630615504241E-6</v>
      </c>
      <c r="AM765" s="13">
        <f t="shared" si="1036"/>
        <v>1.5409632145773747E-2</v>
      </c>
      <c r="AN765" s="13">
        <f t="shared" si="1037"/>
        <v>9.1410678118301423E-3</v>
      </c>
      <c r="AO765" s="13">
        <f t="shared" si="1038"/>
        <v>2.7112626683757036E-3</v>
      </c>
      <c r="AP765" s="13">
        <f t="shared" si="1039"/>
        <v>5.3611134630714467E-4</v>
      </c>
      <c r="AQ765" s="13">
        <f t="shared" si="1040"/>
        <v>7.9505956484321574E-5</v>
      </c>
      <c r="AR765" s="13">
        <f t="shared" si="1041"/>
        <v>5.3745314374402021E-5</v>
      </c>
      <c r="AS765" s="13">
        <f t="shared" si="1042"/>
        <v>9.8863413070143173E-5</v>
      </c>
      <c r="AT765" s="13">
        <f t="shared" si="1043"/>
        <v>9.0928619151709145E-5</v>
      </c>
      <c r="AU765" s="13">
        <f t="shared" si="1044"/>
        <v>5.5753782072176991E-5</v>
      </c>
      <c r="AV765" s="13">
        <f t="shared" si="1045"/>
        <v>2.5639487141271884E-5</v>
      </c>
      <c r="AW765" s="13">
        <f t="shared" si="1046"/>
        <v>2.8591139993273901E-7</v>
      </c>
      <c r="AX765" s="13">
        <f t="shared" si="1047"/>
        <v>4.7242841719307765E-3</v>
      </c>
      <c r="AY765" s="13">
        <f t="shared" si="1048"/>
        <v>2.8024680647434522E-3</v>
      </c>
      <c r="AZ765" s="13">
        <f t="shared" si="1049"/>
        <v>8.3121875908420564E-4</v>
      </c>
      <c r="BA765" s="13">
        <f t="shared" si="1050"/>
        <v>1.6436098693283692E-4</v>
      </c>
      <c r="BB765" s="13">
        <f t="shared" si="1051"/>
        <v>2.4374931746577229E-5</v>
      </c>
      <c r="BC765" s="13">
        <f t="shared" si="1052"/>
        <v>2.8918653202932248E-6</v>
      </c>
      <c r="BD765" s="13">
        <f t="shared" si="1053"/>
        <v>5.3136631103734618E-6</v>
      </c>
      <c r="BE765" s="13">
        <f t="shared" si="1054"/>
        <v>9.7743752569179804E-6</v>
      </c>
      <c r="BF765" s="13">
        <f t="shared" si="1055"/>
        <v>8.9898822788123372E-6</v>
      </c>
      <c r="BG765" s="13">
        <f t="shared" si="1056"/>
        <v>5.5122352247664998E-6</v>
      </c>
      <c r="BH765" s="13">
        <f t="shared" si="1057"/>
        <v>2.5349111560199513E-6</v>
      </c>
      <c r="BI765" s="13">
        <f t="shared" si="1058"/>
        <v>9.3258350660267301E-7</v>
      </c>
      <c r="BJ765" s="14">
        <f t="shared" si="1059"/>
        <v>0.67129518137504118</v>
      </c>
      <c r="BK765" s="14">
        <f t="shared" si="1060"/>
        <v>0.21594076705577916</v>
      </c>
      <c r="BL765" s="14">
        <f t="shared" si="1061"/>
        <v>0.1096163166401271</v>
      </c>
      <c r="BM765" s="14">
        <f t="shared" si="1062"/>
        <v>0.4359116432938635</v>
      </c>
      <c r="BN765" s="14">
        <f t="shared" si="1063"/>
        <v>0.5611930884179297</v>
      </c>
    </row>
    <row r="766" spans="1:66" x14ac:dyDescent="0.25">
      <c r="A766" t="s">
        <v>342</v>
      </c>
      <c r="B766" t="s">
        <v>364</v>
      </c>
      <c r="C766" t="s">
        <v>430</v>
      </c>
      <c r="D766" t="s">
        <v>502</v>
      </c>
      <c r="E766" s="10">
        <f>VLOOKUP(A766,home!$A$2:$E$405,3,FALSE)</f>
        <v>1.1741999999999999</v>
      </c>
      <c r="F766" s="10">
        <f>VLOOKUP(B766,home!$B$2:$E$405,3,FALSE)</f>
        <v>0.89419999999999999</v>
      </c>
      <c r="G766" s="10">
        <f>VLOOKUP(C766,away!$B$2:$E$405,4,FALSE)</f>
        <v>0.85160000000000002</v>
      </c>
      <c r="H766" s="10">
        <f>VLOOKUP(A766,away!$A$2:$E$405,3,FALSE)</f>
        <v>0.85970000000000002</v>
      </c>
      <c r="I766" s="10">
        <f>VLOOKUP(C766,away!$B$2:$E$405,3,FALSE)</f>
        <v>1.105</v>
      </c>
      <c r="J766" s="10">
        <f>VLOOKUP(B766,home!$B$2:$E$405,4,FALSE)</f>
        <v>1.0468999999999999</v>
      </c>
      <c r="K766" s="12">
        <f t="shared" si="1008"/>
        <v>0.89415414542399985</v>
      </c>
      <c r="L766" s="12">
        <f t="shared" si="1009"/>
        <v>0.99452202264999989</v>
      </c>
      <c r="M766" s="13">
        <f t="shared" si="1010"/>
        <v>0.15127193495747393</v>
      </c>
      <c r="N766" s="13">
        <f t="shared" si="1011"/>
        <v>0.13526042772853497</v>
      </c>
      <c r="O766" s="13">
        <f t="shared" si="1012"/>
        <v>0.1504432707240862</v>
      </c>
      <c r="P766" s="13">
        <f t="shared" si="1013"/>
        <v>0.13451947416908674</v>
      </c>
      <c r="Q766" s="13">
        <f t="shared" si="1014"/>
        <v>6.0471836082646439E-2</v>
      </c>
      <c r="R766" s="13">
        <f t="shared" si="1015"/>
        <v>7.4809572947299868E-2</v>
      </c>
      <c r="S766" s="13">
        <f t="shared" si="1016"/>
        <v>2.99055620195092E-2</v>
      </c>
      <c r="T766" s="13">
        <f t="shared" si="1017"/>
        <v>6.0140572734272778E-2</v>
      </c>
      <c r="U766" s="13">
        <f t="shared" si="1018"/>
        <v>6.689128976822728E-2</v>
      </c>
      <c r="V766" s="13">
        <f t="shared" si="1019"/>
        <v>2.954855570919217E-3</v>
      </c>
      <c r="W766" s="13">
        <f t="shared" si="1020"/>
        <v>1.8023714304899647E-2</v>
      </c>
      <c r="X766" s="13">
        <f t="shared" si="1021"/>
        <v>1.7924980806174533E-2</v>
      </c>
      <c r="Y766" s="13">
        <f t="shared" si="1022"/>
        <v>8.9133940836595617E-3</v>
      </c>
      <c r="Z766" s="13">
        <f t="shared" si="1023"/>
        <v>2.4799922600377125E-2</v>
      </c>
      <c r="AA766" s="13">
        <f t="shared" si="1024"/>
        <v>2.2174953599321548E-2</v>
      </c>
      <c r="AB766" s="13">
        <f t="shared" si="1025"/>
        <v>9.9139133427091023E-3</v>
      </c>
      <c r="AC766" s="13">
        <f t="shared" si="1026"/>
        <v>1.6422643836635654E-4</v>
      </c>
      <c r="AD766" s="13">
        <f t="shared" si="1027"/>
        <v>4.0289947154159653E-3</v>
      </c>
      <c r="AE766" s="13">
        <f t="shared" si="1028"/>
        <v>4.0069239736216459E-3</v>
      </c>
      <c r="AF766" s="13">
        <f t="shared" si="1029"/>
        <v>1.9924870674254873E-3</v>
      </c>
      <c r="AG766" s="13">
        <f t="shared" si="1030"/>
        <v>6.6052408946665414E-4</v>
      </c>
      <c r="AH766" s="13">
        <f t="shared" si="1031"/>
        <v>6.1660172965226252E-3</v>
      </c>
      <c r="AI766" s="13">
        <f t="shared" si="1032"/>
        <v>5.5133699264417885E-3</v>
      </c>
      <c r="AJ766" s="13">
        <f t="shared" si="1033"/>
        <v>2.4649012874919688E-3</v>
      </c>
      <c r="AK766" s="13">
        <f t="shared" si="1034"/>
        <v>7.346672347572998E-4</v>
      </c>
      <c r="AL766" s="13">
        <f t="shared" si="1035"/>
        <v>5.8415737565371165E-6</v>
      </c>
      <c r="AM766" s="13">
        <f t="shared" si="1036"/>
        <v>7.2050846533611504E-4</v>
      </c>
      <c r="AN766" s="13">
        <f t="shared" si="1037"/>
        <v>7.1656153628252045E-4</v>
      </c>
      <c r="AO766" s="13">
        <f t="shared" si="1038"/>
        <v>3.5631811420844175E-4</v>
      </c>
      <c r="AP766" s="13">
        <f t="shared" si="1039"/>
        <v>1.1812207054980439E-4</v>
      </c>
      <c r="AQ766" s="13">
        <f t="shared" si="1040"/>
        <v>2.9368750130699355E-5</v>
      </c>
      <c r="AR766" s="13">
        <f t="shared" si="1041"/>
        <v>1.2264479986865133E-3</v>
      </c>
      <c r="AS766" s="13">
        <f t="shared" si="1042"/>
        <v>1.0966335621725141E-3</v>
      </c>
      <c r="AT766" s="13">
        <f t="shared" si="1043"/>
        <v>4.9027972281382056E-4</v>
      </c>
      <c r="AU766" s="13">
        <f t="shared" si="1044"/>
        <v>1.4612854885710246E-4</v>
      </c>
      <c r="AV766" s="13">
        <f t="shared" si="1045"/>
        <v>3.2665361931342901E-5</v>
      </c>
      <c r="AW766" s="13">
        <f t="shared" si="1046"/>
        <v>1.4429595693753205E-7</v>
      </c>
      <c r="AX766" s="13">
        <f t="shared" si="1047"/>
        <v>1.0737427184889522E-4</v>
      </c>
      <c r="AY766" s="13">
        <f t="shared" si="1048"/>
        <v>1.0678607801973422E-4</v>
      </c>
      <c r="AZ766" s="13">
        <f t="shared" si="1049"/>
        <v>5.3100553151523382E-5</v>
      </c>
      <c r="BA766" s="13">
        <f t="shared" si="1050"/>
        <v>1.7603223174695623E-5</v>
      </c>
      <c r="BB766" s="13">
        <f t="shared" si="1051"/>
        <v>4.3766982792144096E-6</v>
      </c>
      <c r="BC766" s="13">
        <f t="shared" si="1052"/>
        <v>8.7054456503461797E-7</v>
      </c>
      <c r="BD766" s="13">
        <f t="shared" si="1053"/>
        <v>2.0328825738812588E-4</v>
      </c>
      <c r="BE766" s="13">
        <f t="shared" si="1054"/>
        <v>1.8177103805961379E-4</v>
      </c>
      <c r="BF766" s="13">
        <f t="shared" si="1055"/>
        <v>8.1265663599513653E-5</v>
      </c>
      <c r="BG766" s="13">
        <f t="shared" si="1056"/>
        <v>2.4221343329379135E-5</v>
      </c>
      <c r="BH766" s="13">
        <f t="shared" si="1057"/>
        <v>5.4144036364255733E-6</v>
      </c>
      <c r="BI766" s="13">
        <f t="shared" si="1058"/>
        <v>9.6826229130174131E-7</v>
      </c>
      <c r="BJ766" s="14">
        <f t="shared" si="1059"/>
        <v>0.31365484589166426</v>
      </c>
      <c r="BK766" s="14">
        <f t="shared" si="1060"/>
        <v>0.31892868080713171</v>
      </c>
      <c r="BL766" s="14">
        <f t="shared" si="1061"/>
        <v>0.34260104028962324</v>
      </c>
      <c r="BM766" s="14">
        <f t="shared" si="1062"/>
        <v>0.29310133119760545</v>
      </c>
      <c r="BN766" s="14">
        <f t="shared" si="1063"/>
        <v>0.7067765166091281</v>
      </c>
    </row>
    <row r="767" spans="1:66" x14ac:dyDescent="0.25">
      <c r="A767" t="s">
        <v>342</v>
      </c>
      <c r="B767" t="s">
        <v>384</v>
      </c>
      <c r="C767" t="s">
        <v>420</v>
      </c>
      <c r="D767" t="s">
        <v>502</v>
      </c>
      <c r="E767" s="10">
        <f>VLOOKUP(A767,home!$A$2:$E$405,3,FALSE)</f>
        <v>1.1741999999999999</v>
      </c>
      <c r="F767" s="10">
        <f>VLOOKUP(B767,home!$B$2:$E$405,3,FALSE)</f>
        <v>0.89419999999999999</v>
      </c>
      <c r="G767" s="10">
        <f>VLOOKUP(C767,away!$B$2:$E$405,4,FALSE)</f>
        <v>0.68130000000000002</v>
      </c>
      <c r="H767" s="10">
        <f>VLOOKUP(A767,away!$A$2:$E$405,3,FALSE)</f>
        <v>0.85970000000000002</v>
      </c>
      <c r="I767" s="10">
        <f>VLOOKUP(C767,away!$B$2:$E$405,3,FALSE)</f>
        <v>0.87239999999999995</v>
      </c>
      <c r="J767" s="10">
        <f>VLOOKUP(B767,home!$B$2:$E$405,4,FALSE)</f>
        <v>1.1632</v>
      </c>
      <c r="K767" s="12">
        <f t="shared" si="1008"/>
        <v>0.71534431573199986</v>
      </c>
      <c r="L767" s="12">
        <f t="shared" si="1009"/>
        <v>0.87240265209599999</v>
      </c>
      <c r="M767" s="13">
        <f t="shared" si="1010"/>
        <v>0.20438558066597337</v>
      </c>
      <c r="N767" s="13">
        <f t="shared" si="1011"/>
        <v>0.14620606334698816</v>
      </c>
      <c r="O767" s="13">
        <f t="shared" si="1012"/>
        <v>0.17830652262317612</v>
      </c>
      <c r="P767" s="13">
        <f t="shared" si="1013"/>
        <v>0.12755055741642826</v>
      </c>
      <c r="Q767" s="13">
        <f t="shared" si="1014"/>
        <v>5.2293838170410334E-2</v>
      </c>
      <c r="R767" s="13">
        <f t="shared" si="1015"/>
        <v>7.7777541611237108E-2</v>
      </c>
      <c r="S767" s="13">
        <f t="shared" si="1016"/>
        <v>1.9900064187784072E-2</v>
      </c>
      <c r="T767" s="13">
        <f t="shared" si="1017"/>
        <v>4.5621283108145012E-2</v>
      </c>
      <c r="U767" s="13">
        <f t="shared" si="1018"/>
        <v>5.5637722283207555E-2</v>
      </c>
      <c r="V767" s="13">
        <f t="shared" si="1019"/>
        <v>1.3798887548741286E-3</v>
      </c>
      <c r="W767" s="13">
        <f t="shared" si="1020"/>
        <v>1.2469366627670708E-2</v>
      </c>
      <c r="X767" s="13">
        <f t="shared" si="1021"/>
        <v>1.0878308515937282E-2</v>
      </c>
      <c r="Y767" s="13">
        <f t="shared" si="1022"/>
        <v>4.7451325998110923E-3</v>
      </c>
      <c r="Z767" s="13">
        <f t="shared" si="1023"/>
        <v>2.2617777858383425E-2</v>
      </c>
      <c r="AA767" s="13">
        <f t="shared" si="1024"/>
        <v>1.6179498825483668E-2</v>
      </c>
      <c r="AB767" s="13">
        <f t="shared" si="1025"/>
        <v>5.7869562581011544E-3</v>
      </c>
      <c r="AC767" s="13">
        <f t="shared" si="1026"/>
        <v>5.3821549960666456E-5</v>
      </c>
      <c r="AD767" s="13">
        <f t="shared" si="1027"/>
        <v>2.2299726344706338E-3</v>
      </c>
      <c r="AE767" s="13">
        <f t="shared" si="1028"/>
        <v>1.945434040413685E-3</v>
      </c>
      <c r="AF767" s="13">
        <f t="shared" si="1029"/>
        <v>8.4860090816736762E-4</v>
      </c>
      <c r="AG767" s="13">
        <f t="shared" si="1030"/>
        <v>2.4677389428542863E-4</v>
      </c>
      <c r="AH767" s="13">
        <f t="shared" si="1031"/>
        <v>4.9329523470429707E-3</v>
      </c>
      <c r="AI767" s="13">
        <f t="shared" si="1032"/>
        <v>3.5287594212340162E-3</v>
      </c>
      <c r="AJ767" s="13">
        <f t="shared" si="1033"/>
        <v>1.2621389967827476E-3</v>
      </c>
      <c r="AK767" s="13">
        <f t="shared" si="1034"/>
        <v>3.0095465233740917E-4</v>
      </c>
      <c r="AL767" s="13">
        <f t="shared" si="1035"/>
        <v>1.3435328805741039E-6</v>
      </c>
      <c r="AM767" s="13">
        <f t="shared" si="1036"/>
        <v>3.1903964966129619E-4</v>
      </c>
      <c r="AN767" s="13">
        <f t="shared" si="1037"/>
        <v>2.783310364882935E-4</v>
      </c>
      <c r="AO767" s="13">
        <f t="shared" si="1038"/>
        <v>1.2140836719650787E-4</v>
      </c>
      <c r="AP767" s="13">
        <f t="shared" si="1039"/>
        <v>3.5305660509626169E-5</v>
      </c>
      <c r="AQ767" s="13">
        <f t="shared" si="1040"/>
        <v>7.700187965649719E-6</v>
      </c>
      <c r="AR767" s="13">
        <f t="shared" si="1041"/>
        <v>8.6070414204469524E-4</v>
      </c>
      <c r="AS767" s="13">
        <f t="shared" si="1042"/>
        <v>6.1569981553866052E-4</v>
      </c>
      <c r="AT767" s="13">
        <f t="shared" si="1043"/>
        <v>2.2021868162141079E-4</v>
      </c>
      <c r="AU767" s="13">
        <f t="shared" si="1044"/>
        <v>5.2510727371957096E-5</v>
      </c>
      <c r="AV767" s="13">
        <f t="shared" si="1045"/>
        <v>9.3908125851205575E-6</v>
      </c>
      <c r="AW767" s="13">
        <f t="shared" si="1046"/>
        <v>2.3290451430376637E-8</v>
      </c>
      <c r="AX767" s="13">
        <f t="shared" si="1047"/>
        <v>3.8037199979722813E-5</v>
      </c>
      <c r="AY767" s="13">
        <f t="shared" si="1048"/>
        <v>3.3183754140616102E-5</v>
      </c>
      <c r="AZ767" s="13">
        <f t="shared" si="1049"/>
        <v>1.4474797559387551E-5</v>
      </c>
      <c r="BA767" s="13">
        <f t="shared" si="1050"/>
        <v>4.2092839264541376E-6</v>
      </c>
      <c r="BB767" s="13">
        <f t="shared" si="1051"/>
        <v>9.1804761521591322E-7</v>
      </c>
      <c r="BC767" s="13">
        <f t="shared" si="1052"/>
        <v>1.6018143485295419E-7</v>
      </c>
      <c r="BD767" s="13">
        <f t="shared" si="1053"/>
        <v>1.251467626983007E-4</v>
      </c>
      <c r="BE767" s="13">
        <f t="shared" si="1054"/>
        <v>8.9523025328490868E-5</v>
      </c>
      <c r="BF767" s="13">
        <f t="shared" si="1055"/>
        <v>3.2019893647933891E-5</v>
      </c>
      <c r="BG767" s="13">
        <f t="shared" si="1056"/>
        <v>7.6350829704642281E-6</v>
      </c>
      <c r="BH767" s="13">
        <f t="shared" si="1057"/>
        <v>1.3654283007659442E-6</v>
      </c>
      <c r="BI767" s="13">
        <f t="shared" si="1058"/>
        <v>1.9535027469850437E-7</v>
      </c>
      <c r="BJ767" s="14">
        <f t="shared" si="1059"/>
        <v>0.27833754201277727</v>
      </c>
      <c r="BK767" s="14">
        <f t="shared" si="1060"/>
        <v>0.35330443986204163</v>
      </c>
      <c r="BL767" s="14">
        <f t="shared" si="1061"/>
        <v>0.34572745674098532</v>
      </c>
      <c r="BM767" s="14">
        <f t="shared" si="1062"/>
        <v>0.21343395217628519</v>
      </c>
      <c r="BN767" s="14">
        <f t="shared" si="1063"/>
        <v>0.78652010383421334</v>
      </c>
    </row>
    <row r="768" spans="1:66" x14ac:dyDescent="0.25">
      <c r="A768" t="s">
        <v>342</v>
      </c>
      <c r="B768" t="s">
        <v>386</v>
      </c>
      <c r="C768" t="s">
        <v>346</v>
      </c>
      <c r="D768" t="s">
        <v>502</v>
      </c>
      <c r="E768" s="10">
        <f>VLOOKUP(A768,home!$A$2:$E$405,3,FALSE)</f>
        <v>1.1741999999999999</v>
      </c>
      <c r="F768" s="10">
        <f>VLOOKUP(B768,home!$B$2:$E$405,3,FALSE)</f>
        <v>0.89419999999999999</v>
      </c>
      <c r="G768" s="10">
        <f>VLOOKUP(C768,away!$B$2:$E$405,4,FALSE)</f>
        <v>0.76649999999999996</v>
      </c>
      <c r="H768" s="10">
        <f>VLOOKUP(A768,away!$A$2:$E$405,3,FALSE)</f>
        <v>0.85970000000000002</v>
      </c>
      <c r="I768" s="10">
        <f>VLOOKUP(C768,away!$B$2:$E$405,3,FALSE)</f>
        <v>0.69789999999999996</v>
      </c>
      <c r="J768" s="10">
        <f>VLOOKUP(B768,home!$B$2:$E$405,4,FALSE)</f>
        <v>0.69789999999999996</v>
      </c>
      <c r="K768" s="12">
        <f t="shared" si="1008"/>
        <v>0.8048017290599998</v>
      </c>
      <c r="L768" s="12">
        <f t="shared" si="1009"/>
        <v>0.41872927327699999</v>
      </c>
      <c r="M768" s="13">
        <f t="shared" si="1010"/>
        <v>0.2941895468118787</v>
      </c>
      <c r="N768" s="13">
        <f t="shared" si="1011"/>
        <v>0.23676425594557776</v>
      </c>
      <c r="O768" s="13">
        <f t="shared" si="1012"/>
        <v>0.12318577514222796</v>
      </c>
      <c r="P768" s="13">
        <f t="shared" si="1013"/>
        <v>9.9140124830061405E-2</v>
      </c>
      <c r="Q768" s="13">
        <f t="shared" si="1014"/>
        <v>9.527414128230266E-2</v>
      </c>
      <c r="R768" s="13">
        <f t="shared" si="1015"/>
        <v>2.5790745051684518E-2</v>
      </c>
      <c r="S768" s="13">
        <f t="shared" si="1016"/>
        <v>8.3524078760055485E-3</v>
      </c>
      <c r="T768" s="13">
        <f t="shared" si="1017"/>
        <v>3.989407194122882E-2</v>
      </c>
      <c r="U768" s="13">
        <f t="shared" si="1018"/>
        <v>2.0756436211341333E-2</v>
      </c>
      <c r="V768" s="13">
        <f t="shared" si="1019"/>
        <v>3.1274574445565615E-4</v>
      </c>
      <c r="W768" s="13">
        <f t="shared" si="1020"/>
        <v>2.5558931212901294E-2</v>
      </c>
      <c r="X768" s="13">
        <f t="shared" si="1021"/>
        <v>1.0702272692514992E-2</v>
      </c>
      <c r="Y768" s="13">
        <f t="shared" si="1022"/>
        <v>2.2406774334745418E-3</v>
      </c>
      <c r="Z768" s="13">
        <f t="shared" si="1023"/>
        <v>3.5997799775880808E-3</v>
      </c>
      <c r="AA768" s="13">
        <f t="shared" si="1024"/>
        <v>2.8971091501984549E-3</v>
      </c>
      <c r="AB768" s="13">
        <f t="shared" si="1025"/>
        <v>1.1657992266776317E-3</v>
      </c>
      <c r="AC768" s="13">
        <f t="shared" si="1026"/>
        <v>6.5870908062105138E-6</v>
      </c>
      <c r="AD768" s="13">
        <f t="shared" si="1027"/>
        <v>5.1424680082671386E-3</v>
      </c>
      <c r="AE768" s="13">
        <f t="shared" si="1028"/>
        <v>2.1533018919519206E-3</v>
      </c>
      <c r="AF768" s="13">
        <f t="shared" si="1029"/>
        <v>4.5082526818150838E-4</v>
      </c>
      <c r="AG768" s="13">
        <f t="shared" si="1030"/>
        <v>6.292457897351721E-5</v>
      </c>
      <c r="AH768" s="13">
        <f t="shared" si="1031"/>
        <v>3.7683331349313811E-4</v>
      </c>
      <c r="AI768" s="13">
        <f t="shared" si="1032"/>
        <v>3.0327610226668649E-4</v>
      </c>
      <c r="AJ768" s="13">
        <f t="shared" si="1033"/>
        <v>1.2203856574340331E-4</v>
      </c>
      <c r="AK768" s="13">
        <f t="shared" si="1034"/>
        <v>3.273894957409781E-5</v>
      </c>
      <c r="AL768" s="13">
        <f t="shared" si="1035"/>
        <v>8.8792414532968336E-8</v>
      </c>
      <c r="AM768" s="13">
        <f t="shared" si="1036"/>
        <v>8.2773342893782567E-4</v>
      </c>
      <c r="AN768" s="13">
        <f t="shared" si="1037"/>
        <v>3.4659621716621509E-4</v>
      </c>
      <c r="AO768" s="13">
        <f t="shared" si="1038"/>
        <v>7.2564991067283245E-5</v>
      </c>
      <c r="AP768" s="13">
        <f t="shared" si="1039"/>
        <v>1.0128361991651837E-5</v>
      </c>
      <c r="AQ768" s="13">
        <f t="shared" si="1040"/>
        <v>1.0602604140626904E-6</v>
      </c>
      <c r="AR768" s="13">
        <f t="shared" si="1041"/>
        <v>3.1558227901109136E-5</v>
      </c>
      <c r="AS768" s="13">
        <f t="shared" si="1042"/>
        <v>2.5398116380882162E-5</v>
      </c>
      <c r="AT768" s="13">
        <f t="shared" si="1043"/>
        <v>1.0220223989100534E-5</v>
      </c>
      <c r="AU768" s="13">
        <f t="shared" si="1044"/>
        <v>2.7417513126028661E-6</v>
      </c>
      <c r="AV768" s="13">
        <f t="shared" si="1045"/>
        <v>5.5164154925882753E-7</v>
      </c>
      <c r="AW768" s="13">
        <f t="shared" si="1046"/>
        <v>8.3118096593747819E-10</v>
      </c>
      <c r="AX768" s="13">
        <f t="shared" si="1047"/>
        <v>1.110268824683207E-4</v>
      </c>
      <c r="AY768" s="13">
        <f t="shared" si="1048"/>
        <v>4.6490205810170823E-5</v>
      </c>
      <c r="AZ768" s="13">
        <f t="shared" si="1049"/>
        <v>9.7334050466954942E-6</v>
      </c>
      <c r="BA768" s="13">
        <f t="shared" si="1050"/>
        <v>1.3585538739044962E-6</v>
      </c>
      <c r="BB768" s="13">
        <f t="shared" si="1051"/>
        <v>1.4221656908192069E-7</v>
      </c>
      <c r="BC768" s="13">
        <f t="shared" si="1052"/>
        <v>1.1910048123924188E-8</v>
      </c>
      <c r="BD768" s="13">
        <f t="shared" si="1053"/>
        <v>2.2023923058235606E-6</v>
      </c>
      <c r="BE768" s="13">
        <f t="shared" si="1054"/>
        <v>1.7724891357952416E-6</v>
      </c>
      <c r="BF768" s="13">
        <f t="shared" si="1055"/>
        <v>7.1325116061403767E-7</v>
      </c>
      <c r="BG768" s="13">
        <f t="shared" si="1056"/>
        <v>1.9134192243874303E-7</v>
      </c>
      <c r="BH768" s="13">
        <f t="shared" si="1057"/>
        <v>3.8498077505091179E-8</v>
      </c>
      <c r="BI768" s="13">
        <f t="shared" si="1058"/>
        <v>6.1966638683166561E-9</v>
      </c>
      <c r="BJ768" s="14">
        <f t="shared" si="1059"/>
        <v>0.41967071668876749</v>
      </c>
      <c r="BK768" s="14">
        <f t="shared" si="1060"/>
        <v>0.40204799135143221</v>
      </c>
      <c r="BL768" s="14">
        <f t="shared" si="1061"/>
        <v>0.17470614584360622</v>
      </c>
      <c r="BM768" s="14">
        <f t="shared" si="1062"/>
        <v>0.12563355542303181</v>
      </c>
      <c r="BN768" s="14">
        <f t="shared" si="1063"/>
        <v>0.87434458906373314</v>
      </c>
    </row>
    <row r="769" spans="1:66" x14ac:dyDescent="0.25">
      <c r="A769" t="s">
        <v>342</v>
      </c>
      <c r="B769" t="s">
        <v>392</v>
      </c>
      <c r="C769" t="s">
        <v>343</v>
      </c>
      <c r="D769" t="s">
        <v>502</v>
      </c>
      <c r="E769" s="10">
        <f>VLOOKUP(A769,home!$A$2:$E$405,3,FALSE)</f>
        <v>1.1741999999999999</v>
      </c>
      <c r="F769" s="10">
        <f>VLOOKUP(B769,home!$B$2:$E$405,3,FALSE)</f>
        <v>1.32</v>
      </c>
      <c r="G769" s="10">
        <f>VLOOKUP(C769,away!$B$2:$E$405,4,FALSE)</f>
        <v>1.1496999999999999</v>
      </c>
      <c r="H769" s="10">
        <f>VLOOKUP(A769,away!$A$2:$E$405,3,FALSE)</f>
        <v>0.85970000000000002</v>
      </c>
      <c r="I769" s="10">
        <f>VLOOKUP(C769,away!$B$2:$E$405,3,FALSE)</f>
        <v>0.69789999999999996</v>
      </c>
      <c r="J769" s="10">
        <f>VLOOKUP(B769,home!$B$2:$E$405,4,FALSE)</f>
        <v>1.2214</v>
      </c>
      <c r="K769" s="12">
        <f t="shared" si="1008"/>
        <v>1.7819706167999998</v>
      </c>
      <c r="L769" s="12">
        <f t="shared" si="1009"/>
        <v>0.73282122708200004</v>
      </c>
      <c r="M769" s="13">
        <f t="shared" si="1010"/>
        <v>8.0879746068573691E-2</v>
      </c>
      <c r="N769" s="13">
        <f t="shared" si="1011"/>
        <v>0.14412533098844363</v>
      </c>
      <c r="O769" s="13">
        <f t="shared" si="1012"/>
        <v>5.927039476005274E-2</v>
      </c>
      <c r="P769" s="13">
        <f t="shared" si="1013"/>
        <v>0.10561810190855066</v>
      </c>
      <c r="Q769" s="13">
        <f t="shared" si="1014"/>
        <v>0.12841355247899053</v>
      </c>
      <c r="R769" s="13">
        <f t="shared" si="1015"/>
        <v>2.1717301708848197E-2</v>
      </c>
      <c r="S769" s="13">
        <f t="shared" si="1016"/>
        <v>3.4480769268572811E-2</v>
      </c>
      <c r="T769" s="13">
        <f t="shared" si="1017"/>
        <v>9.4104177101612632E-2</v>
      </c>
      <c r="U769" s="13">
        <f t="shared" si="1018"/>
        <v>3.8699593521347914E-2</v>
      </c>
      <c r="V769" s="13">
        <f t="shared" si="1019"/>
        <v>5.0030289541843163E-3</v>
      </c>
      <c r="W769" s="13">
        <f t="shared" si="1020"/>
        <v>7.6276392438821949E-2</v>
      </c>
      <c r="X769" s="13">
        <f t="shared" si="1021"/>
        <v>5.589695950440568E-2</v>
      </c>
      <c r="Y769" s="13">
        <f t="shared" si="1022"/>
        <v>2.0481239227085717E-2</v>
      </c>
      <c r="Z769" s="13">
        <f t="shared" si="1023"/>
        <v>5.3049665623960502E-3</v>
      </c>
      <c r="AA769" s="13">
        <f t="shared" si="1024"/>
        <v>9.453294537296264E-3</v>
      </c>
      <c r="AB769" s="13">
        <f t="shared" si="1025"/>
        <v>8.4227465487089481E-3</v>
      </c>
      <c r="AC769" s="13">
        <f t="shared" si="1026"/>
        <v>4.0833030488131858E-4</v>
      </c>
      <c r="AD769" s="13">
        <f t="shared" si="1027"/>
        <v>3.3980572520371614E-2</v>
      </c>
      <c r="AE769" s="13">
        <f t="shared" si="1028"/>
        <v>2.4901684851327616E-2</v>
      </c>
      <c r="AF769" s="13">
        <f t="shared" si="1029"/>
        <v>9.1242416245795772E-3</v>
      </c>
      <c r="AG769" s="13">
        <f t="shared" si="1030"/>
        <v>2.2288126478390226E-3</v>
      </c>
      <c r="AH769" s="13">
        <f t="shared" si="1031"/>
        <v>9.7189802647101343E-4</v>
      </c>
      <c r="AI769" s="13">
        <f t="shared" si="1032"/>
        <v>1.7318937256972542E-3</v>
      </c>
      <c r="AJ769" s="13">
        <f t="shared" si="1033"/>
        <v>1.5430918653063931E-3</v>
      </c>
      <c r="AK769" s="13">
        <f t="shared" si="1034"/>
        <v>9.1658145433303167E-4</v>
      </c>
      <c r="AL769" s="13">
        <f t="shared" si="1035"/>
        <v>2.1328984745693683E-5</v>
      </c>
      <c r="AM769" s="13">
        <f t="shared" si="1036"/>
        <v>1.2110476354668746E-2</v>
      </c>
      <c r="AN769" s="13">
        <f t="shared" si="1037"/>
        <v>8.874814142775897E-3</v>
      </c>
      <c r="AO769" s="13">
        <f t="shared" si="1038"/>
        <v>3.2518260951168603E-3</v>
      </c>
      <c r="AP769" s="13">
        <f t="shared" si="1039"/>
        <v>7.9433572976026867E-4</v>
      </c>
      <c r="AQ769" s="13">
        <f t="shared" si="1040"/>
        <v>1.4552652104949903E-4</v>
      </c>
      <c r="AR769" s="13">
        <f t="shared" si="1041"/>
        <v>1.4244550087141248E-4</v>
      </c>
      <c r="AS769" s="13">
        <f t="shared" si="1042"/>
        <v>2.5383369704821577E-4</v>
      </c>
      <c r="AT769" s="13">
        <f t="shared" si="1043"/>
        <v>2.2616209484681673E-4</v>
      </c>
      <c r="AU769" s="13">
        <f t="shared" si="1044"/>
        <v>1.3433806921698733E-4</v>
      </c>
      <c r="AV769" s="13">
        <f t="shared" si="1045"/>
        <v>5.984662301557903E-5</v>
      </c>
      <c r="AW769" s="13">
        <f t="shared" si="1046"/>
        <v>7.7368871482313839E-7</v>
      </c>
      <c r="AX769" s="13">
        <f t="shared" si="1047"/>
        <v>3.5967521699118116E-3</v>
      </c>
      <c r="AY769" s="13">
        <f t="shared" si="1048"/>
        <v>2.63577633866462E-3</v>
      </c>
      <c r="AZ769" s="13">
        <f t="shared" si="1049"/>
        <v>9.6577642540695403E-4</v>
      </c>
      <c r="BA769" s="13">
        <f t="shared" si="1050"/>
        <v>2.3591382171786389E-4</v>
      </c>
      <c r="BB769" s="13">
        <f t="shared" si="1051"/>
        <v>4.3220664079222306E-5</v>
      </c>
      <c r="BC769" s="13">
        <f t="shared" si="1052"/>
        <v>6.3346040171669239E-6</v>
      </c>
      <c r="BD769" s="13">
        <f t="shared" si="1053"/>
        <v>1.7397847790149758E-5</v>
      </c>
      <c r="BE769" s="13">
        <f t="shared" si="1054"/>
        <v>3.1002453557605677E-5</v>
      </c>
      <c r="BF769" s="13">
        <f t="shared" si="1055"/>
        <v>2.7622730644179972E-5</v>
      </c>
      <c r="BG769" s="13">
        <f t="shared" si="1056"/>
        <v>1.6407631454569877E-5</v>
      </c>
      <c r="BH769" s="13">
        <f t="shared" si="1057"/>
        <v>7.3094792858317451E-6</v>
      </c>
      <c r="BI769" s="13">
        <f t="shared" si="1058"/>
        <v>2.6050554622920831E-6</v>
      </c>
      <c r="BJ769" s="14">
        <f t="shared" si="1059"/>
        <v>0.6221937162506469</v>
      </c>
      <c r="BK769" s="14">
        <f t="shared" si="1060"/>
        <v>0.22904708182817313</v>
      </c>
      <c r="BL769" s="14">
        <f t="shared" si="1061"/>
        <v>0.14364576733125548</v>
      </c>
      <c r="BM769" s="14">
        <f t="shared" si="1062"/>
        <v>0.45753210140906209</v>
      </c>
      <c r="BN769" s="14">
        <f t="shared" si="1063"/>
        <v>0.5400244279134595</v>
      </c>
    </row>
    <row r="770" spans="1:66" x14ac:dyDescent="0.25">
      <c r="A770" t="s">
        <v>342</v>
      </c>
      <c r="B770" t="s">
        <v>393</v>
      </c>
      <c r="C770" t="s">
        <v>399</v>
      </c>
      <c r="D770" t="s">
        <v>502</v>
      </c>
      <c r="E770" s="10">
        <f>VLOOKUP(A770,home!$A$2:$E$405,3,FALSE)</f>
        <v>1.1741999999999999</v>
      </c>
      <c r="F770" s="10">
        <f>VLOOKUP(B770,home!$B$2:$E$405,3,FALSE)</f>
        <v>1.1496999999999999</v>
      </c>
      <c r="G770" s="10">
        <f>VLOOKUP(C770,away!$B$2:$E$405,4,FALSE)</f>
        <v>1.022</v>
      </c>
      <c r="H770" s="10">
        <f>VLOOKUP(A770,away!$A$2:$E$405,3,FALSE)</f>
        <v>0.85970000000000002</v>
      </c>
      <c r="I770" s="10">
        <f>VLOOKUP(C770,away!$B$2:$E$405,3,FALSE)</f>
        <v>0.98870000000000002</v>
      </c>
      <c r="J770" s="10">
        <f>VLOOKUP(B770,home!$B$2:$E$405,4,FALSE)</f>
        <v>0.69789999999999996</v>
      </c>
      <c r="K770" s="12">
        <f t="shared" si="1008"/>
        <v>1.3796772502799999</v>
      </c>
      <c r="L770" s="12">
        <f t="shared" si="1009"/>
        <v>0.59320480368100004</v>
      </c>
      <c r="M770" s="13">
        <f t="shared" si="1010"/>
        <v>0.13905551265491081</v>
      </c>
      <c r="N770" s="13">
        <f t="shared" si="1011"/>
        <v>0.19185172733600309</v>
      </c>
      <c r="O770" s="13">
        <f t="shared" si="1012"/>
        <v>8.2488398085217171E-2</v>
      </c>
      <c r="P770" s="13">
        <f t="shared" si="1013"/>
        <v>0.11380736625021445</v>
      </c>
      <c r="Q770" s="13">
        <f t="shared" si="1014"/>
        <v>0.13234673181620255</v>
      </c>
      <c r="R770" s="13">
        <f t="shared" si="1015"/>
        <v>2.4466256996050713E-2</v>
      </c>
      <c r="S770" s="13">
        <f t="shared" si="1016"/>
        <v>2.3285874046851465E-2</v>
      </c>
      <c r="T770" s="13">
        <f t="shared" si="1017"/>
        <v>7.8508717064852379E-2</v>
      </c>
      <c r="U770" s="13">
        <f t="shared" si="1018"/>
        <v>3.3755538176955063E-2</v>
      </c>
      <c r="V770" s="13">
        <f t="shared" si="1019"/>
        <v>2.1175427996020374E-3</v>
      </c>
      <c r="W770" s="13">
        <f t="shared" si="1020"/>
        <v>6.0865258345240938E-2</v>
      </c>
      <c r="X770" s="13">
        <f t="shared" si="1021"/>
        <v>3.6105563627681997E-2</v>
      </c>
      <c r="Y770" s="13">
        <f t="shared" si="1022"/>
        <v>1.0708996891775477E-2</v>
      </c>
      <c r="Z770" s="13">
        <f t="shared" si="1023"/>
        <v>4.8378337260503862E-3</v>
      </c>
      <c r="AA770" s="13">
        <f t="shared" si="1024"/>
        <v>6.6746491324690439E-3</v>
      </c>
      <c r="AB770" s="13">
        <f t="shared" si="1025"/>
        <v>4.6044307808343395E-3</v>
      </c>
      <c r="AC770" s="13">
        <f t="shared" si="1026"/>
        <v>1.083164397547452E-4</v>
      </c>
      <c r="AD770" s="13">
        <f t="shared" si="1027"/>
        <v>2.0993603067835976E-2</v>
      </c>
      <c r="AE770" s="13">
        <f t="shared" si="1028"/>
        <v>1.2453506186412479E-2</v>
      </c>
      <c r="AF770" s="13">
        <f t="shared" si="1029"/>
        <v>3.6937398462254666E-3</v>
      </c>
      <c r="AG770" s="13">
        <f t="shared" si="1030"/>
        <v>7.3038140677628854E-4</v>
      </c>
      <c r="AH770" s="13">
        <f t="shared" si="1031"/>
        <v>7.1745655142575998E-4</v>
      </c>
      <c r="AI770" s="13">
        <f t="shared" si="1032"/>
        <v>9.8985848206646393E-4</v>
      </c>
      <c r="AJ770" s="13">
        <f t="shared" si="1033"/>
        <v>6.8284261435189696E-4</v>
      </c>
      <c r="AK770" s="13">
        <f t="shared" si="1034"/>
        <v>3.1403414018101039E-4</v>
      </c>
      <c r="AL770" s="13">
        <f t="shared" si="1035"/>
        <v>3.545982031127258E-6</v>
      </c>
      <c r="AM770" s="13">
        <f t="shared" si="1036"/>
        <v>5.7928793108203381E-3</v>
      </c>
      <c r="AN770" s="13">
        <f t="shared" si="1037"/>
        <v>3.436363834322905E-3</v>
      </c>
      <c r="AO770" s="13">
        <f t="shared" si="1038"/>
        <v>1.0192337668580036E-3</v>
      </c>
      <c r="AP770" s="13">
        <f t="shared" si="1039"/>
        <v>2.0153812219134943E-4</v>
      </c>
      <c r="AQ770" s="13">
        <f t="shared" si="1040"/>
        <v>2.9888345552189204E-5</v>
      </c>
      <c r="AR770" s="13">
        <f t="shared" si="1041"/>
        <v>8.5119734547633069E-5</v>
      </c>
      <c r="AS770" s="13">
        <f t="shared" si="1042"/>
        <v>1.174377613052419E-4</v>
      </c>
      <c r="AT770" s="13">
        <f t="shared" si="1043"/>
        <v>8.1013103798327577E-5</v>
      </c>
      <c r="AU770" s="13">
        <f t="shared" si="1044"/>
        <v>3.7257312095041589E-5</v>
      </c>
      <c r="AV770" s="13">
        <f t="shared" si="1045"/>
        <v>1.2850766476027701E-5</v>
      </c>
      <c r="AW770" s="13">
        <f t="shared" si="1046"/>
        <v>8.0615061973022726E-8</v>
      </c>
      <c r="AX770" s="13">
        <f t="shared" si="1047"/>
        <v>1.3320506331260837E-3</v>
      </c>
      <c r="AY770" s="13">
        <f t="shared" si="1048"/>
        <v>7.9017883431671022E-4</v>
      </c>
      <c r="AZ770" s="13">
        <f t="shared" si="1049"/>
        <v>2.3436894014186273E-4</v>
      </c>
      <c r="BA770" s="13">
        <f t="shared" si="1050"/>
        <v>4.6342927041925915E-5</v>
      </c>
      <c r="BB770" s="13">
        <f t="shared" si="1051"/>
        <v>6.872711734477142E-6</v>
      </c>
      <c r="BC770" s="13">
        <f t="shared" si="1052"/>
        <v>8.1538512304132376E-7</v>
      </c>
      <c r="BD770" s="13">
        <f t="shared" si="1053"/>
        <v>8.4155725702845825E-6</v>
      </c>
      <c r="BE770" s="13">
        <f t="shared" si="1054"/>
        <v>1.1610774023302025E-5</v>
      </c>
      <c r="BF770" s="13">
        <f t="shared" si="1055"/>
        <v>8.0095603890458962E-6</v>
      </c>
      <c r="BG770" s="13">
        <f t="shared" si="1056"/>
        <v>3.683536084503481E-6</v>
      </c>
      <c r="BH770" s="13">
        <f t="shared" si="1057"/>
        <v>1.270522734093731E-6</v>
      </c>
      <c r="BI770" s="13">
        <f t="shared" si="1058"/>
        <v>3.50582262438533E-7</v>
      </c>
      <c r="BJ770" s="14">
        <f t="shared" si="1059"/>
        <v>0.56114875840023559</v>
      </c>
      <c r="BK770" s="14">
        <f t="shared" si="1060"/>
        <v>0.27916833700768129</v>
      </c>
      <c r="BL770" s="14">
        <f t="shared" si="1061"/>
        <v>0.1550604841858374</v>
      </c>
      <c r="BM770" s="14">
        <f t="shared" si="1062"/>
        <v>0.31540932196195098</v>
      </c>
      <c r="BN770" s="14">
        <f t="shared" si="1063"/>
        <v>0.68401599313859873</v>
      </c>
    </row>
    <row r="771" spans="1:66" x14ac:dyDescent="0.25">
      <c r="A771" t="s">
        <v>342</v>
      </c>
      <c r="B771" t="s">
        <v>398</v>
      </c>
      <c r="C771" t="s">
        <v>363</v>
      </c>
      <c r="D771" t="s">
        <v>502</v>
      </c>
      <c r="E771" s="10">
        <f>VLOOKUP(A771,home!$A$2:$E$405,3,FALSE)</f>
        <v>1.1741999999999999</v>
      </c>
      <c r="F771" s="10">
        <f>VLOOKUP(B771,home!$B$2:$E$405,3,FALSE)</f>
        <v>0.76649999999999996</v>
      </c>
      <c r="G771" s="10">
        <f>VLOOKUP(C771,away!$B$2:$E$405,4,FALSE)</f>
        <v>1.1496999999999999</v>
      </c>
      <c r="H771" s="10">
        <f>VLOOKUP(A771,away!$A$2:$E$405,3,FALSE)</f>
        <v>0.85970000000000002</v>
      </c>
      <c r="I771" s="10">
        <f>VLOOKUP(C771,away!$B$2:$E$405,3,FALSE)</f>
        <v>0.93059999999999998</v>
      </c>
      <c r="J771" s="10">
        <f>VLOOKUP(B771,home!$B$2:$E$405,4,FALSE)</f>
        <v>0.87239999999999995</v>
      </c>
      <c r="K771" s="12">
        <f t="shared" si="1008"/>
        <v>1.0347579377099998</v>
      </c>
      <c r="L771" s="12">
        <f t="shared" si="1009"/>
        <v>0.69795212176799992</v>
      </c>
      <c r="M771" s="13">
        <f t="shared" si="1010"/>
        <v>0.17680460911242299</v>
      </c>
      <c r="N771" s="13">
        <f t="shared" si="1011"/>
        <v>0.18294997270279342</v>
      </c>
      <c r="O771" s="13">
        <f t="shared" si="1012"/>
        <v>0.12340115206837747</v>
      </c>
      <c r="P771" s="13">
        <f t="shared" si="1013"/>
        <v>0.12769032162531233</v>
      </c>
      <c r="Q771" s="13">
        <f t="shared" si="1014"/>
        <v>9.465446822902164E-2</v>
      </c>
      <c r="R771" s="13">
        <f t="shared" si="1015"/>
        <v>4.3064047957369823E-2</v>
      </c>
      <c r="S771" s="13">
        <f t="shared" si="1016"/>
        <v>2.3054854619779915E-2</v>
      </c>
      <c r="T771" s="13">
        <f t="shared" si="1017"/>
        <v>6.6064286935267391E-2</v>
      </c>
      <c r="U771" s="13">
        <f t="shared" si="1018"/>
        <v>4.4560865453812527E-2</v>
      </c>
      <c r="V771" s="13">
        <f t="shared" si="1019"/>
        <v>1.8500534549304015E-3</v>
      </c>
      <c r="W771" s="13">
        <f t="shared" si="1020"/>
        <v>3.2648154113233047E-2</v>
      </c>
      <c r="X771" s="13">
        <f t="shared" si="1021"/>
        <v>2.2786848435139659E-2</v>
      </c>
      <c r="Y771" s="13">
        <f t="shared" si="1022"/>
        <v>7.9520646068557757E-3</v>
      </c>
      <c r="Z771" s="13">
        <f t="shared" si="1023"/>
        <v>1.0018881214588391E-2</v>
      </c>
      <c r="AA771" s="13">
        <f t="shared" si="1024"/>
        <v>1.0367116863768941E-2</v>
      </c>
      <c r="AB771" s="13">
        <f t="shared" si="1025"/>
        <v>5.363728232976055E-3</v>
      </c>
      <c r="AC771" s="13">
        <f t="shared" si="1026"/>
        <v>8.350811733288565E-5</v>
      </c>
      <c r="AD771" s="13">
        <f t="shared" si="1027"/>
        <v>8.4457341550618174E-3</v>
      </c>
      <c r="AE771" s="13">
        <f t="shared" si="1028"/>
        <v>5.8947180734138611E-3</v>
      </c>
      <c r="AF771" s="13">
        <f t="shared" si="1029"/>
        <v>2.0571154932816902E-3</v>
      </c>
      <c r="AG771" s="13">
        <f t="shared" si="1030"/>
        <v>4.7858937441926054E-4</v>
      </c>
      <c r="AH771" s="13">
        <f t="shared" si="1031"/>
        <v>1.7481748503658807E-3</v>
      </c>
      <c r="AI771" s="13">
        <f t="shared" si="1032"/>
        <v>1.808937802921086E-3</v>
      </c>
      <c r="AJ771" s="13">
        <f t="shared" si="1033"/>
        <v>9.3590637519814059E-4</v>
      </c>
      <c r="AK771" s="13">
        <f t="shared" si="1034"/>
        <v>3.2281218356322312E-4</v>
      </c>
      <c r="AL771" s="13">
        <f t="shared" si="1035"/>
        <v>2.412420901036626E-6</v>
      </c>
      <c r="AM771" s="13">
        <f t="shared" si="1036"/>
        <v>1.7478580913477357E-3</v>
      </c>
      <c r="AN771" s="13">
        <f t="shared" si="1037"/>
        <v>1.2199212634055186E-3</v>
      </c>
      <c r="AO771" s="13">
        <f t="shared" si="1038"/>
        <v>4.2572331709189037E-4</v>
      </c>
      <c r="AP771" s="13">
        <f t="shared" si="1039"/>
        <v>9.9044830816798641E-5</v>
      </c>
      <c r="AQ771" s="13">
        <f t="shared" si="1040"/>
        <v>1.7282137454684297E-5</v>
      </c>
      <c r="AR771" s="13">
        <f t="shared" si="1041"/>
        <v>2.4402846920686453E-4</v>
      </c>
      <c r="AS771" s="13">
        <f t="shared" si="1042"/>
        <v>2.5251039553902331E-4</v>
      </c>
      <c r="AT771" s="13">
        <f t="shared" si="1043"/>
        <v>1.3064356806914804E-4</v>
      </c>
      <c r="AU771" s="13">
        <f t="shared" si="1044"/>
        <v>4.5061489690102542E-5</v>
      </c>
      <c r="AV771" s="13">
        <f t="shared" si="1045"/>
        <v>1.1656933535467729E-5</v>
      </c>
      <c r="AW771" s="13">
        <f t="shared" si="1046"/>
        <v>4.8396614252340514E-8</v>
      </c>
      <c r="AX771" s="13">
        <f t="shared" si="1047"/>
        <v>3.0143500566878631E-4</v>
      </c>
      <c r="AY771" s="13">
        <f t="shared" si="1048"/>
        <v>2.103872017816785E-4</v>
      </c>
      <c r="AZ771" s="13">
        <f t="shared" si="1049"/>
        <v>7.3420096938177414E-5</v>
      </c>
      <c r="BA771" s="13">
        <f t="shared" si="1050"/>
        <v>1.7081237479471053E-5</v>
      </c>
      <c r="BB771" s="13">
        <f t="shared" si="1051"/>
        <v>2.9804714853049758E-6</v>
      </c>
      <c r="BC771" s="13">
        <f t="shared" si="1052"/>
        <v>4.1604527940752613E-7</v>
      </c>
      <c r="BD771" s="13">
        <f t="shared" si="1053"/>
        <v>2.8386697975788009E-5</v>
      </c>
      <c r="BE771" s="13">
        <f t="shared" si="1054"/>
        <v>2.9373361055823021E-5</v>
      </c>
      <c r="BF771" s="13">
        <f t="shared" si="1055"/>
        <v>1.5197159254867327E-5</v>
      </c>
      <c r="BG771" s="13">
        <f t="shared" si="1056"/>
        <v>5.2417937232056509E-6</v>
      </c>
      <c r="BH771" s="13">
        <f t="shared" si="1057"/>
        <v>1.355996915731375E-6</v>
      </c>
      <c r="BI771" s="13">
        <f t="shared" si="1058"/>
        <v>2.8062571441266377E-7</v>
      </c>
      <c r="BJ771" s="14">
        <f t="shared" si="1059"/>
        <v>0.428047501817237</v>
      </c>
      <c r="BK771" s="14">
        <f t="shared" si="1060"/>
        <v>0.32969614655246121</v>
      </c>
      <c r="BL771" s="14">
        <f t="shared" si="1061"/>
        <v>0.23233647827903361</v>
      </c>
      <c r="BM771" s="14">
        <f t="shared" si="1062"/>
        <v>0.25132409736285488</v>
      </c>
      <c r="BN771" s="14">
        <f t="shared" si="1063"/>
        <v>0.74856457169529778</v>
      </c>
    </row>
    <row r="772" spans="1:66" x14ac:dyDescent="0.25">
      <c r="A772" t="s">
        <v>342</v>
      </c>
      <c r="B772" t="s">
        <v>406</v>
      </c>
      <c r="C772" t="s">
        <v>402</v>
      </c>
      <c r="D772" t="s">
        <v>502</v>
      </c>
      <c r="E772" s="10">
        <f>VLOOKUP(A772,home!$A$2:$E$405,3,FALSE)</f>
        <v>1.1741999999999999</v>
      </c>
      <c r="F772" s="10">
        <f>VLOOKUP(B772,home!$B$2:$E$405,3,FALSE)</f>
        <v>1.0646</v>
      </c>
      <c r="G772" s="10">
        <f>VLOOKUP(C772,away!$B$2:$E$405,4,FALSE)</f>
        <v>0.93679999999999997</v>
      </c>
      <c r="H772" s="10">
        <f>VLOOKUP(A772,away!$A$2:$E$405,3,FALSE)</f>
        <v>0.85970000000000002</v>
      </c>
      <c r="I772" s="10">
        <f>VLOOKUP(C772,away!$B$2:$E$405,3,FALSE)</f>
        <v>1.0468999999999999</v>
      </c>
      <c r="J772" s="10">
        <f>VLOOKUP(B772,home!$B$2:$E$405,4,FALSE)</f>
        <v>1.2214</v>
      </c>
      <c r="K772" s="12">
        <f t="shared" si="1008"/>
        <v>1.1710499501759999</v>
      </c>
      <c r="L772" s="12">
        <f t="shared" si="1009"/>
        <v>1.099284342502</v>
      </c>
      <c r="M772" s="13">
        <f t="shared" si="1010"/>
        <v>0.10327764934975744</v>
      </c>
      <c r="N772" s="13">
        <f t="shared" si="1011"/>
        <v>0.12094328612532784</v>
      </c>
      <c r="O772" s="13">
        <f t="shared" si="1012"/>
        <v>0.11353150286060024</v>
      </c>
      <c r="P772" s="13">
        <f t="shared" si="1013"/>
        <v>0.13295106076831231</v>
      </c>
      <c r="Q772" s="13">
        <f t="shared" si="1014"/>
        <v>7.081531459559344E-2</v>
      </c>
      <c r="R772" s="13">
        <f t="shared" si="1015"/>
        <v>6.240170173768942E-2</v>
      </c>
      <c r="S772" s="13">
        <f t="shared" si="1016"/>
        <v>4.2787536002970084E-2</v>
      </c>
      <c r="T772" s="13">
        <f t="shared" si="1017"/>
        <v>7.7846166544289233E-2</v>
      </c>
      <c r="U772" s="13">
        <f t="shared" si="1018"/>
        <v>7.3075509710818803E-2</v>
      </c>
      <c r="V772" s="13">
        <f t="shared" si="1019"/>
        <v>6.1201241239548709E-3</v>
      </c>
      <c r="W772" s="13">
        <f t="shared" si="1020"/>
        <v>2.7642756876289143E-2</v>
      </c>
      <c r="X772" s="13">
        <f t="shared" si="1021"/>
        <v>3.0387249817694157E-2</v>
      </c>
      <c r="Y772" s="13">
        <f t="shared" si="1022"/>
        <v>1.6702113968143965E-2</v>
      </c>
      <c r="Z772" s="13">
        <f t="shared" si="1023"/>
        <v>2.2865737888573944E-2</v>
      </c>
      <c r="AA772" s="13">
        <f t="shared" si="1024"/>
        <v>2.6776921215151989E-2</v>
      </c>
      <c r="AB772" s="13">
        <f t="shared" si="1025"/>
        <v>1.5678556127435208E-2</v>
      </c>
      <c r="AC772" s="13">
        <f t="shared" si="1026"/>
        <v>4.9240869118130778E-4</v>
      </c>
      <c r="AD772" s="13">
        <f t="shared" si="1027"/>
        <v>8.0927622656764182E-3</v>
      </c>
      <c r="AE772" s="13">
        <f t="shared" si="1028"/>
        <v>8.8962468462490986E-3</v>
      </c>
      <c r="AF772" s="13">
        <f t="shared" si="1029"/>
        <v>4.8897524325572147E-3</v>
      </c>
      <c r="AG772" s="13">
        <f t="shared" si="1030"/>
        <v>1.7917427626070711E-3</v>
      </c>
      <c r="AH772" s="13">
        <f t="shared" si="1031"/>
        <v>6.2839869101660182E-3</v>
      </c>
      <c r="AI772" s="13">
        <f t="shared" si="1032"/>
        <v>7.3588625580565514E-3</v>
      </c>
      <c r="AJ772" s="13">
        <f t="shared" si="1033"/>
        <v>4.3087978159820784E-3</v>
      </c>
      <c r="AK772" s="13">
        <f t="shared" si="1034"/>
        <v>1.6819391559080895E-3</v>
      </c>
      <c r="AL772" s="13">
        <f t="shared" si="1035"/>
        <v>2.5355440692645859E-5</v>
      </c>
      <c r="AM772" s="13">
        <f t="shared" si="1036"/>
        <v>1.8954057696013182E-3</v>
      </c>
      <c r="AN772" s="13">
        <f t="shared" si="1037"/>
        <v>2.0835898852106828E-3</v>
      </c>
      <c r="AO772" s="13">
        <f t="shared" si="1038"/>
        <v>1.1452288685038212E-3</v>
      </c>
      <c r="AP772" s="13">
        <f t="shared" si="1039"/>
        <v>4.1964405457584422E-4</v>
      </c>
      <c r="AQ772" s="13">
        <f t="shared" si="1040"/>
        <v>1.1532703465482006E-4</v>
      </c>
      <c r="AR772" s="13">
        <f t="shared" si="1041"/>
        <v>1.3815776837666058E-3</v>
      </c>
      <c r="AS772" s="13">
        <f t="shared" si="1042"/>
        <v>1.6178964777391572E-3</v>
      </c>
      <c r="AT772" s="13">
        <f t="shared" si="1043"/>
        <v>9.4731879482318291E-4</v>
      </c>
      <c r="AU772" s="13">
        <f t="shared" si="1044"/>
        <v>3.6978587582615875E-4</v>
      </c>
      <c r="AV772" s="13">
        <f t="shared" si="1045"/>
        <v>1.082594328655029E-4</v>
      </c>
      <c r="AW772" s="13">
        <f t="shared" si="1046"/>
        <v>9.0668018512328496E-7</v>
      </c>
      <c r="AX772" s="13">
        <f t="shared" si="1047"/>
        <v>3.6993580534248682E-4</v>
      </c>
      <c r="AY772" s="13">
        <f t="shared" si="1048"/>
        <v>4.0666463854386356E-4</v>
      </c>
      <c r="AZ772" s="13">
        <f t="shared" si="1049"/>
        <v>2.2352003490025223E-4</v>
      </c>
      <c r="BA772" s="13">
        <f t="shared" si="1050"/>
        <v>8.1904024867115956E-5</v>
      </c>
      <c r="BB772" s="13">
        <f t="shared" si="1051"/>
        <v>2.2508953031078756E-5</v>
      </c>
      <c r="BC772" s="13">
        <f t="shared" si="1052"/>
        <v>4.9487479266355637E-6</v>
      </c>
      <c r="BD772" s="13">
        <f t="shared" si="1053"/>
        <v>2.531244526191348E-4</v>
      </c>
      <c r="BE772" s="13">
        <f t="shared" si="1054"/>
        <v>2.9642137762796503E-4</v>
      </c>
      <c r="BF772" s="13">
        <f t="shared" si="1055"/>
        <v>1.7356211975116489E-4</v>
      </c>
      <c r="BG772" s="13">
        <f t="shared" si="1056"/>
        <v>6.7749970562347496E-5</v>
      </c>
      <c r="BH772" s="13">
        <f t="shared" si="1057"/>
        <v>1.9834649912865621E-5</v>
      </c>
      <c r="BI772" s="13">
        <f t="shared" si="1058"/>
        <v>4.6454731584439411E-6</v>
      </c>
      <c r="BJ772" s="14">
        <f t="shared" si="1059"/>
        <v>0.37477607005158553</v>
      </c>
      <c r="BK772" s="14">
        <f t="shared" si="1060"/>
        <v>0.28606079901541254</v>
      </c>
      <c r="BL772" s="14">
        <f t="shared" si="1061"/>
        <v>0.31633795440046092</v>
      </c>
      <c r="BM772" s="14">
        <f t="shared" si="1062"/>
        <v>0.3957142879603936</v>
      </c>
      <c r="BN772" s="14">
        <f t="shared" si="1063"/>
        <v>0.60392051543728076</v>
      </c>
    </row>
    <row r="773" spans="1:66" s="15" customFormat="1" x14ac:dyDescent="0.25">
      <c r="A773" s="15" t="s">
        <v>342</v>
      </c>
      <c r="B773" s="15" t="s">
        <v>414</v>
      </c>
      <c r="C773" s="15" t="s">
        <v>409</v>
      </c>
      <c r="D773" s="15" t="s">
        <v>502</v>
      </c>
      <c r="E773" s="15">
        <f>VLOOKUP(A773,home!$A$2:$E$405,3,FALSE)</f>
        <v>1.1741999999999999</v>
      </c>
      <c r="F773" s="15">
        <f>VLOOKUP(B773,home!$B$2:$E$405,3,FALSE)</f>
        <v>0.76649999999999996</v>
      </c>
      <c r="G773" s="15">
        <f>VLOOKUP(C773,away!$B$2:$E$405,4,FALSE)</f>
        <v>1.022</v>
      </c>
      <c r="H773" s="15">
        <f>VLOOKUP(A773,away!$A$2:$E$405,3,FALSE)</f>
        <v>0.85970000000000002</v>
      </c>
      <c r="I773" s="15">
        <f>VLOOKUP(C773,away!$B$2:$E$405,3,FALSE)</f>
        <v>1.0468999999999999</v>
      </c>
      <c r="J773" s="15">
        <f>VLOOKUP(B773,home!$B$2:$E$405,4,FALSE)</f>
        <v>1.2214</v>
      </c>
      <c r="K773" s="17">
        <f t="shared" si="1008"/>
        <v>0.91982483459999986</v>
      </c>
      <c r="L773" s="17">
        <f t="shared" si="1009"/>
        <v>1.099284342502</v>
      </c>
      <c r="M773" s="18">
        <f t="shared" si="1010"/>
        <v>0.13277369025698899</v>
      </c>
      <c r="N773" s="18">
        <f t="shared" si="1011"/>
        <v>0.12212853767986652</v>
      </c>
      <c r="O773" s="18">
        <f t="shared" si="1012"/>
        <v>0.14595603879571839</v>
      </c>
      <c r="P773" s="18">
        <f t="shared" si="1013"/>
        <v>0.13425398924414281</v>
      </c>
      <c r="Q773" s="18">
        <f t="shared" si="1014"/>
        <v>5.616843098566153E-2</v>
      </c>
      <c r="R773" s="18">
        <f t="shared" si="1015"/>
        <v>8.0223594070873816E-2</v>
      </c>
      <c r="S773" s="18">
        <f t="shared" si="1016"/>
        <v>3.3937698035431466E-2</v>
      </c>
      <c r="T773" s="18">
        <f t="shared" si="1017"/>
        <v>6.1745076725441911E-2</v>
      </c>
      <c r="U773" s="18">
        <f t="shared" si="1018"/>
        <v>7.3791654147259036E-2</v>
      </c>
      <c r="V773" s="18">
        <f t="shared" si="1019"/>
        <v>3.8128967486797611E-3</v>
      </c>
      <c r="W773" s="18">
        <f t="shared" si="1020"/>
        <v>1.7221705913709209E-2</v>
      </c>
      <c r="X773" s="18">
        <f t="shared" si="1021"/>
        <v>1.8931551662114635E-2</v>
      </c>
      <c r="Y773" s="18">
        <f t="shared" si="1022"/>
        <v>1.0405579160715163E-2</v>
      </c>
      <c r="Z773" s="18">
        <f t="shared" si="1023"/>
        <v>2.939618028711596E-2</v>
      </c>
      <c r="AA773" s="18">
        <f t="shared" si="1024"/>
        <v>2.7039336670468216E-2</v>
      </c>
      <c r="AB773" s="18">
        <f t="shared" si="1025"/>
        <v>1.2435726690303567E-2</v>
      </c>
      <c r="AC773" s="18">
        <f t="shared" si="1026"/>
        <v>2.4096293008778812E-4</v>
      </c>
      <c r="AD773" s="18">
        <f t="shared" si="1027"/>
        <v>3.9602381984018527E-3</v>
      </c>
      <c r="AE773" s="18">
        <f t="shared" si="1028"/>
        <v>4.3534278440814861E-3</v>
      </c>
      <c r="AF773" s="18">
        <f t="shared" si="1029"/>
        <v>2.3928275326055076E-3</v>
      </c>
      <c r="AG773" s="18">
        <f t="shared" si="1030"/>
        <v>8.7679928030030949E-4</v>
      </c>
      <c r="AH773" s="18">
        <f t="shared" si="1031"/>
        <v>8.0786901797481291E-3</v>
      </c>
      <c r="AI773" s="18">
        <f t="shared" si="1032"/>
        <v>7.4309798583714667E-3</v>
      </c>
      <c r="AJ773" s="18">
        <f t="shared" si="1033"/>
        <v>3.417599909571232E-3</v>
      </c>
      <c r="AK773" s="18">
        <f t="shared" si="1034"/>
        <v>1.047864423850111E-3</v>
      </c>
      <c r="AL773" s="18">
        <f t="shared" si="1035"/>
        <v>9.7459774030917835E-6</v>
      </c>
      <c r="AM773" s="18">
        <f t="shared" si="1036"/>
        <v>7.2854508916431735E-4</v>
      </c>
      <c r="AN773" s="18">
        <f t="shared" si="1037"/>
        <v>8.0087820932505771E-4</v>
      </c>
      <c r="AO773" s="18">
        <f t="shared" si="1038"/>
        <v>4.4019643788103749E-4</v>
      </c>
      <c r="AP773" s="18">
        <f t="shared" si="1039"/>
        <v>1.6130035059592628E-4</v>
      </c>
      <c r="AQ773" s="18">
        <f t="shared" si="1040"/>
        <v>4.4328737462546216E-5</v>
      </c>
      <c r="AR773" s="18">
        <f t="shared" si="1041"/>
        <v>1.7761555245043583E-3</v>
      </c>
      <c r="AS773" s="18">
        <f t="shared" si="1042"/>
        <v>1.6337519615510973E-3</v>
      </c>
      <c r="AT773" s="18">
        <f t="shared" si="1043"/>
        <v>7.5138281390558159E-4</v>
      </c>
      <c r="AU773" s="18">
        <f t="shared" si="1044"/>
        <v>2.3038019084066136E-4</v>
      </c>
      <c r="AV773" s="18">
        <f t="shared" si="1045"/>
        <v>5.2977355233781936E-5</v>
      </c>
      <c r="AW773" s="18">
        <f t="shared" si="1046"/>
        <v>2.7373988001601512E-7</v>
      </c>
      <c r="AX773" s="18">
        <f t="shared" si="1047"/>
        <v>1.1168897768986835E-4</v>
      </c>
      <c r="AY773" s="18">
        <f t="shared" si="1048"/>
        <v>1.227779444045275E-4</v>
      </c>
      <c r="AZ773" s="18">
        <f t="shared" si="1049"/>
        <v>6.748393594423904E-5</v>
      </c>
      <c r="BA773" s="18">
        <f t="shared" si="1050"/>
        <v>2.4728011384636636E-5</v>
      </c>
      <c r="BB773" s="18">
        <f t="shared" si="1051"/>
        <v>6.7957789340855633E-6</v>
      </c>
      <c r="BC773" s="18">
        <f t="shared" si="1052"/>
        <v>1.4940986754690388E-6</v>
      </c>
      <c r="BD773" s="18">
        <f t="shared" si="1053"/>
        <v>3.2541665965601127E-4</v>
      </c>
      <c r="BE773" s="18">
        <f t="shared" si="1054"/>
        <v>2.9932632514417503E-4</v>
      </c>
      <c r="BF773" s="18">
        <f t="shared" si="1055"/>
        <v>1.3766389375858326E-4</v>
      </c>
      <c r="BG773" s="18">
        <f t="shared" si="1056"/>
        <v>4.2208889435626936E-5</v>
      </c>
      <c r="BH773" s="18">
        <f t="shared" si="1057"/>
        <v>9.706196185943806E-6</v>
      </c>
      <c r="BI773" s="18">
        <f t="shared" si="1058"/>
        <v>1.7856000602661828E-6</v>
      </c>
      <c r="BJ773" s="19">
        <f t="shared" si="1059"/>
        <v>0.30069439255435981</v>
      </c>
      <c r="BK773" s="19">
        <f t="shared" si="1060"/>
        <v>0.30515176113713843</v>
      </c>
      <c r="BL773" s="19">
        <f t="shared" si="1061"/>
        <v>0.36468224015644007</v>
      </c>
      <c r="BM773" s="19">
        <f t="shared" si="1062"/>
        <v>0.32829778889727784</v>
      </c>
      <c r="BN773" s="19">
        <f t="shared" si="1063"/>
        <v>0.6715042810332521</v>
      </c>
    </row>
    <row r="774" spans="1:66" x14ac:dyDescent="0.25">
      <c r="A774" t="s">
        <v>145</v>
      </c>
      <c r="B774" t="s">
        <v>349</v>
      </c>
      <c r="C774" t="s">
        <v>427</v>
      </c>
      <c r="D774" t="s">
        <v>503</v>
      </c>
      <c r="E774" s="10">
        <f>VLOOKUP(A774,home!$A$2:$E$405,3,FALSE)</f>
        <v>1.4406000000000001</v>
      </c>
      <c r="F774" s="10">
        <f>VLOOKUP(B774,home!$B$2:$E$405,3,FALSE)</f>
        <v>0.87680000000000002</v>
      </c>
      <c r="G774" s="10">
        <f>VLOOKUP(C774,away!$B$2:$E$405,4,FALSE)</f>
        <v>0.65939999999999999</v>
      </c>
      <c r="H774" s="10">
        <f>VLOOKUP(A774,away!$A$2:$E$405,3,FALSE)</f>
        <v>1.2678</v>
      </c>
      <c r="I774" s="10">
        <f>VLOOKUP(C774,away!$B$2:$E$405,3,FALSE)</f>
        <v>1.3409</v>
      </c>
      <c r="J774" s="10">
        <f>VLOOKUP(B774,home!$B$2:$E$405,4,FALSE)</f>
        <v>1.1209</v>
      </c>
      <c r="K774" s="12">
        <f t="shared" ref="K774:K795" si="1064">E774*F774*G774</f>
        <v>0.83290006195200006</v>
      </c>
      <c r="L774" s="12">
        <f t="shared" ref="L774:L795" si="1065">H774*I774*J774</f>
        <v>1.9055221761179999</v>
      </c>
      <c r="M774" s="13">
        <f t="shared" ref="M774:M795" si="1066">_xlfn.POISSON.DIST(0,K774,FALSE) * _xlfn.POISSON.DIST(0,L774,FALSE)</f>
        <v>6.4672303939125819E-2</v>
      </c>
      <c r="N774" s="13">
        <f t="shared" ref="N774:N795" si="1067">_xlfn.POISSON.DIST(1,K774,FALSE) * _xlfn.POISSON.DIST(0,L774,FALSE)</f>
        <v>5.386556595747647E-2</v>
      </c>
      <c r="O774" s="13">
        <f t="shared" ref="O774:O795" si="1068">_xlfn.POISSON.DIST(0,K774,FALSE) * _xlfn.POISSON.DIST(1,L774,FALSE)</f>
        <v>0.12323450933664772</v>
      </c>
      <c r="P774" s="13">
        <f t="shared" ref="P774:P795" si="1069">_xlfn.POISSON.DIST(1,K774,FALSE) * _xlfn.POISSON.DIST(1,L774,FALSE)</f>
        <v>0.10264203046111821</v>
      </c>
      <c r="Q774" s="13">
        <f t="shared" ref="Q774:Q795" si="1070">_xlfn.POISSON.DIST(2,K774,FALSE) * _xlfn.POISSON.DIST(0,L774,FALSE)</f>
        <v>2.2432316611530848E-2</v>
      </c>
      <c r="R774" s="13">
        <f t="shared" ref="R774:R795" si="1071">_xlfn.POISSON.DIST(0,K774,FALSE) * _xlfn.POISSON.DIST(2,L774,FALSE)</f>
        <v>0.11741304520200149</v>
      </c>
      <c r="S774" s="13">
        <f t="shared" ref="S774:S795" si="1072">_xlfn.POISSON.DIST(2,K774,FALSE) * _xlfn.POISSON.DIST(2,L774,FALSE)</f>
        <v>4.072603639997803E-2</v>
      </c>
      <c r="T774" s="13">
        <f t="shared" ref="T774:T795" si="1073">_xlfn.POISSON.DIST(2,K774,FALSE) * _xlfn.POISSON.DIST(1,L774,FALSE)</f>
        <v>4.2745276764972216E-2</v>
      </c>
      <c r="U774" s="13">
        <f t="shared" ref="U774:U795" si="1074">_xlfn.POISSON.DIST(1,K774,FALSE) * _xlfn.POISSON.DIST(2,L774,FALSE)</f>
        <v>9.7793332622720025E-2</v>
      </c>
      <c r="V774" s="13">
        <f t="shared" ref="V774:V795" si="1075">_xlfn.POISSON.DIST(3,K774,FALSE) * _xlfn.POISSON.DIST(3,L774,FALSE)</f>
        <v>7.1818534263684165E-3</v>
      </c>
      <c r="W774" s="13">
        <f t="shared" ref="W774:W795" si="1076">_xlfn.POISSON.DIST(3,K774,FALSE) * _xlfn.POISSON.DIST(0,L774,FALSE)</f>
        <v>6.227959298490307E-3</v>
      </c>
      <c r="X774" s="13">
        <f t="shared" ref="X774:X795" si="1077">_xlfn.POISSON.DIST(3,K774,FALSE) * _xlfn.POISSON.DIST(1,L774,FALSE)</f>
        <v>1.1867514555233582E-2</v>
      </c>
      <c r="Y774" s="13">
        <f t="shared" ref="Y774:Y795" si="1078">_xlfn.POISSON.DIST(3,K774,FALSE) * _xlfn.POISSON.DIST(2,L774,FALSE)</f>
        <v>1.1306906080200369E-2</v>
      </c>
      <c r="Z774" s="13">
        <f t="shared" ref="Z774:Z795" si="1079">_xlfn.POISSON.DIST(0,K774,FALSE) * _xlfn.POISSON.DIST(3,L774,FALSE)</f>
        <v>7.4577720465986319E-2</v>
      </c>
      <c r="AA774" s="13">
        <f t="shared" ref="AA774:AA795" si="1080">_xlfn.POISSON.DIST(1,K774,FALSE) * _xlfn.POISSON.DIST(3,L774,FALSE)</f>
        <v>6.2115787996358945E-2</v>
      </c>
      <c r="AB774" s="13">
        <f t="shared" ref="AB774:AB795" si="1081">_xlfn.POISSON.DIST(2,K774,FALSE) * _xlfn.POISSON.DIST(3,L774,FALSE)</f>
        <v>2.5868121835182334E-2</v>
      </c>
      <c r="AC774" s="13">
        <f t="shared" ref="AC774:AC795" si="1082">_xlfn.POISSON.DIST(4,K774,FALSE) * _xlfn.POISSON.DIST(4,L774,FALSE)</f>
        <v>7.1239925483641104E-4</v>
      </c>
      <c r="AD774" s="13">
        <f t="shared" ref="AD774:AD795" si="1083">_xlfn.POISSON.DIST(4,K774,FALSE) * _xlfn.POISSON.DIST(0,L774,FALSE)</f>
        <v>1.2968169213867778E-3</v>
      </c>
      <c r="AE774" s="13">
        <f t="shared" ref="AE774:AE795" si="1084">_xlfn.POISSON.DIST(4,K774,FALSE) * _xlfn.POISSON.DIST(1,L774,FALSE)</f>
        <v>2.4711134020675781E-3</v>
      </c>
      <c r="AF774" s="13">
        <f t="shared" ref="AF774:AF795" si="1085">_xlfn.POISSON.DIST(4,K774,FALSE) * _xlfn.POISSON.DIST(2,L774,FALSE)</f>
        <v>2.3543806936710833E-3</v>
      </c>
      <c r="AG774" s="13">
        <f t="shared" ref="AG774:AG795" si="1086">_xlfn.POISSON.DIST(4,K774,FALSE) * _xlfn.POISSON.DIST(3,L774,FALSE)</f>
        <v>1.4954415409381093E-3</v>
      </c>
      <c r="AH774" s="13">
        <f t="shared" ref="AH774:AH795" si="1087">_xlfn.POISSON.DIST(0,K774,FALSE) * _xlfn.POISSON.DIST(4,L774,FALSE)</f>
        <v>3.5527375048066571E-2</v>
      </c>
      <c r="AI774" s="13">
        <f t="shared" ref="AI774:AI795" si="1088">_xlfn.POISSON.DIST(1,K774,FALSE) * _xlfn.POISSON.DIST(4,L774,FALSE)</f>
        <v>2.959075287852659E-2</v>
      </c>
      <c r="AJ774" s="13">
        <f t="shared" ref="AJ774:AJ795" si="1089">_xlfn.POISSON.DIST(2,K774,FALSE) * _xlfn.POISSON.DIST(4,L774,FALSE)</f>
        <v>1.232306995286556E-2</v>
      </c>
      <c r="AK774" s="13">
        <f t="shared" ref="AK774:AK795" si="1090">_xlfn.POISSON.DIST(3,K774,FALSE) * _xlfn.POISSON.DIST(4,L774,FALSE)</f>
        <v>3.421295242393518E-3</v>
      </c>
      <c r="AL774" s="13">
        <f t="shared" ref="AL774:AL795" si="1091">_xlfn.POISSON.DIST(5,K774,FALSE) * _xlfn.POISSON.DIST(5,L774,FALSE)</f>
        <v>4.5226226103974597E-5</v>
      </c>
      <c r="AM774" s="13">
        <f t="shared" ref="AM774:AM795" si="1092">_xlfn.POISSON.DIST(5,K774,FALSE) * _xlfn.POISSON.DIST(0,L774,FALSE)</f>
        <v>2.1602377883268988E-4</v>
      </c>
      <c r="AN774" s="13">
        <f t="shared" ref="AN774:AN795" si="1093">_xlfn.POISSON.DIST(5,K774,FALSE) * _xlfn.POISSON.DIST(1,L774,FALSE)</f>
        <v>4.1163810113450076E-4</v>
      </c>
      <c r="AO774" s="13">
        <f t="shared" ref="AO774:AO795" si="1094">_xlfn.POISSON.DIST(5,K774,FALSE) * _xlfn.POISSON.DIST(2,L774,FALSE)</f>
        <v>3.921927651234477E-4</v>
      </c>
      <c r="AP774" s="13">
        <f t="shared" ref="AP774:AP795" si="1095">_xlfn.POISSON.DIST(5,K774,FALSE) * _xlfn.POISSON.DIST(3,L774,FALSE)</f>
        <v>2.4911067041858922E-4</v>
      </c>
      <c r="AQ774" s="13">
        <f t="shared" ref="AQ774:AQ795" si="1096">_xlfn.POISSON.DIST(5,K774,FALSE) * _xlfn.POISSON.DIST(4,L774,FALSE)</f>
        <v>1.1867147669756111E-4</v>
      </c>
      <c r="AR774" s="13">
        <f t="shared" ref="AR774:AR795" si="1097">_xlfn.POISSON.DIST(0,K774,FALSE) * _xlfn.POISSON.DIST(5,L774,FALSE)</f>
        <v>1.3539640202670417E-2</v>
      </c>
      <c r="AS774" s="13">
        <f t="shared" ref="AS774:AS795" si="1098">_xlfn.POISSON.DIST(1,K774,FALSE) * _xlfn.POISSON.DIST(5,L774,FALSE)</f>
        <v>1.1277167163611983E-2</v>
      </c>
      <c r="AT774" s="13">
        <f t="shared" ref="AT774:AT795" si="1099">_xlfn.POISSON.DIST(2,K774,FALSE) * _xlfn.POISSON.DIST(5,L774,FALSE)</f>
        <v>4.6963766146077401E-3</v>
      </c>
      <c r="AU774" s="13">
        <f t="shared" ref="AU774:AU795" si="1100">_xlfn.POISSON.DIST(3,K774,FALSE) * _xlfn.POISSON.DIST(5,L774,FALSE)</f>
        <v>1.3038707910855703E-3</v>
      </c>
      <c r="AV774" s="13">
        <f t="shared" ref="AV774:AV795" si="1101">_xlfn.POISSON.DIST(4,K774,FALSE) * _xlfn.POISSON.DIST(5,L774,FALSE)</f>
        <v>2.7149851566814367E-4</v>
      </c>
      <c r="AW774" s="13">
        <f t="shared" ref="AW774:AW795" si="1102">_xlfn.POISSON.DIST(6,K774,FALSE) * _xlfn.POISSON.DIST(6,L774,FALSE)</f>
        <v>1.9938604122712869E-6</v>
      </c>
      <c r="AX774" s="13">
        <f t="shared" ref="AX774:AX795" si="1103">_xlfn.POISSON.DIST(6,K774,FALSE) * _xlfn.POISSON.DIST(0,L774,FALSE)</f>
        <v>2.9987703128808753E-5</v>
      </c>
      <c r="AY774" s="13">
        <f t="shared" ref="AY774:AY795" si="1104">_xlfn.POISSON.DIST(6,K774,FALSE) * _xlfn.POISSON.DIST(1,L774,FALSE)</f>
        <v>5.714223332278821E-5</v>
      </c>
      <c r="AZ774" s="13">
        <f t="shared" ref="AZ774:AZ795" si="1105">_xlfn.POISSON.DIST(6,K774,FALSE) * _xlfn.POISSON.DIST(2,L774,FALSE)</f>
        <v>5.4442896394740951E-5</v>
      </c>
      <c r="BA774" s="13">
        <f t="shared" ref="BA774:BA795" si="1106">_xlfn.POISSON.DIST(6,K774,FALSE) * _xlfn.POISSON.DIST(3,L774,FALSE)</f>
        <v>3.4580715470757859E-5</v>
      </c>
      <c r="BB774" s="13">
        <f t="shared" ref="BB774:BB795" si="1107">_xlfn.POISSON.DIST(6,K774,FALSE) * _xlfn.POISSON.DIST(4,L774,FALSE)</f>
        <v>1.6473580048888993E-5</v>
      </c>
      <c r="BC774" s="13">
        <f t="shared" ref="BC774:BC795" si="1108">_xlfn.POISSON.DIST(6,K774,FALSE) * _xlfn.POISSON.DIST(5,L774,FALSE)</f>
        <v>6.2781544206425987E-6</v>
      </c>
      <c r="BD774" s="13">
        <f t="shared" ref="BD774:BD795" si="1109">_xlfn.POISSON.DIST(0,K774,FALSE) * _xlfn.POISSON.DIST(6,L774,FALSE)</f>
        <v>4.3000141104745466E-3</v>
      </c>
      <c r="BE774" s="13">
        <f t="shared" ref="BE774:BE795" si="1110">_xlfn.POISSON.DIST(1,K774,FALSE) * _xlfn.POISSON.DIST(6,L774,FALSE)</f>
        <v>3.5814820190087247E-3</v>
      </c>
      <c r="BF774" s="13">
        <f t="shared" ref="BF774:BF795" si="1111">_xlfn.POISSON.DIST(2,K774,FALSE) * _xlfn.POISSON.DIST(6,L774,FALSE)</f>
        <v>1.4915082977561705E-3</v>
      </c>
      <c r="BG774" s="13">
        <f t="shared" ref="BG774:BG795" si="1112">_xlfn.POISSON.DIST(3,K774,FALSE) * _xlfn.POISSON.DIST(6,L774,FALSE)</f>
        <v>4.1409245120101212E-4</v>
      </c>
      <c r="BH774" s="13">
        <f t="shared" ref="BH774:BH795" si="1113">_xlfn.POISSON.DIST(4,K774,FALSE) * _xlfn.POISSON.DIST(6,L774,FALSE)</f>
        <v>8.6224407064794639E-5</v>
      </c>
      <c r="BI774" s="13">
        <f t="shared" ref="BI774:BI795" si="1114">_xlfn.POISSON.DIST(5,K774,FALSE) * _xlfn.POISSON.DIST(6,L774,FALSE)</f>
        <v>1.4363262797208389E-5</v>
      </c>
      <c r="BJ774" s="14">
        <f t="shared" ref="BJ774:BJ795" si="1115">SUM(N774,Q774,T774,W774,X774,Y774,AD774,AE774,AF774,AG774,AM774,AN774,AO774,AP774,AQ774,AX774,AY774,AZ774,BA774,BB774,BC774)</f>
        <v>0.1576498339009608</v>
      </c>
      <c r="BK774" s="14">
        <f t="shared" ref="BK774:BK795" si="1116">SUM(M774,P774,S774,V774,AC774,AL774,AY774)</f>
        <v>0.21603699194085363</v>
      </c>
      <c r="BL774" s="14">
        <f t="shared" ref="BL774:BL795" si="1117">SUM(O774,R774,U774,AA774,AB774,AH774,AI774,AJ774,AK774,AR774,AS774,AT774,AU774,AV774,BD774,BE774,BF774,BG774,BH774,BI774)</f>
        <v>0.5482635279507091</v>
      </c>
      <c r="BM774" s="14">
        <f t="shared" ref="BM774:BM795" si="1118">SUM(S774:BI774)</f>
        <v>0.51221315437769876</v>
      </c>
      <c r="BN774" s="14">
        <f t="shared" ref="BN774:BN795" si="1119">SUM(M774:R774)</f>
        <v>0.48425977150790056</v>
      </c>
    </row>
    <row r="775" spans="1:66" x14ac:dyDescent="0.25">
      <c r="A775" t="s">
        <v>145</v>
      </c>
      <c r="B775" t="s">
        <v>355</v>
      </c>
      <c r="C775" t="s">
        <v>425</v>
      </c>
      <c r="D775" t="s">
        <v>503</v>
      </c>
      <c r="E775" s="10">
        <f>VLOOKUP(A775,home!$A$2:$E$405,3,FALSE)</f>
        <v>1.4406000000000001</v>
      </c>
      <c r="F775" s="10">
        <f>VLOOKUP(B775,home!$B$2:$E$405,3,FALSE)</f>
        <v>0.43840000000000001</v>
      </c>
      <c r="G775" s="10">
        <f>VLOOKUP(C775,away!$B$2:$E$405,4,FALSE)</f>
        <v>0.62470000000000003</v>
      </c>
      <c r="H775" s="10">
        <f>VLOOKUP(A775,away!$A$2:$E$405,3,FALSE)</f>
        <v>1.2678</v>
      </c>
      <c r="I775" s="10">
        <f>VLOOKUP(C775,away!$B$2:$E$405,3,FALSE)</f>
        <v>1.1436999999999999</v>
      </c>
      <c r="J775" s="10">
        <f>VLOOKUP(B775,home!$B$2:$E$405,4,FALSE)</f>
        <v>1.619</v>
      </c>
      <c r="K775" s="12">
        <f t="shared" si="1064"/>
        <v>0.39453493228800007</v>
      </c>
      <c r="L775" s="12">
        <f t="shared" si="1065"/>
        <v>2.3475222503399999</v>
      </c>
      <c r="M775" s="13">
        <f t="shared" si="1066"/>
        <v>6.4437650434478355E-2</v>
      </c>
      <c r="N775" s="13">
        <f t="shared" si="1067"/>
        <v>2.5422904050964729E-2</v>
      </c>
      <c r="O775" s="13">
        <f t="shared" si="1068"/>
        <v>0.15126881815456886</v>
      </c>
      <c r="P775" s="13">
        <f t="shared" si="1069"/>
        <v>5.9680832927898615E-2</v>
      </c>
      <c r="Q775" s="13">
        <f t="shared" si="1070"/>
        <v>5.0151118641558468E-3</v>
      </c>
      <c r="R775" s="13">
        <f t="shared" si="1071"/>
        <v>0.17755345820024293</v>
      </c>
      <c r="S775" s="13">
        <f t="shared" si="1072"/>
        <v>1.3818791478863238E-2</v>
      </c>
      <c r="T775" s="13">
        <f t="shared" si="1073"/>
        <v>1.1773086689049963E-2</v>
      </c>
      <c r="U775" s="13">
        <f t="shared" si="1074"/>
        <v>7.0051041608533079E-2</v>
      </c>
      <c r="V775" s="13">
        <f t="shared" si="1075"/>
        <v>1.4220757584265241E-3</v>
      </c>
      <c r="W775" s="13">
        <f t="shared" si="1076"/>
        <v>6.5954560658049101E-4</v>
      </c>
      <c r="X775" s="13">
        <f t="shared" si="1077"/>
        <v>1.5482979865616942E-3</v>
      </c>
      <c r="Y775" s="13">
        <f t="shared" si="1078"/>
        <v>1.8173319868051005E-3</v>
      </c>
      <c r="Z775" s="13">
        <f t="shared" si="1079"/>
        <v>0.13893689791662781</v>
      </c>
      <c r="AA775" s="13">
        <f t="shared" si="1080"/>
        <v>5.4815459611841519E-2</v>
      </c>
      <c r="AB775" s="13">
        <f t="shared" si="1081"/>
        <v>1.0813306823146749E-2</v>
      </c>
      <c r="AC775" s="13">
        <f t="shared" si="1082"/>
        <v>8.2318591282830918E-5</v>
      </c>
      <c r="AD775" s="13">
        <f t="shared" si="1083"/>
        <v>6.5053445308270471E-5</v>
      </c>
      <c r="AE775" s="13">
        <f t="shared" si="1084"/>
        <v>1.5271441032244117E-4</v>
      </c>
      <c r="AF775" s="13">
        <f t="shared" si="1085"/>
        <v>1.7925023808974168E-4</v>
      </c>
      <c r="AG775" s="13">
        <f t="shared" si="1086"/>
        <v>1.4026464076480371E-4</v>
      </c>
      <c r="AH775" s="13">
        <f t="shared" si="1087"/>
        <v>8.1539364813125223E-2</v>
      </c>
      <c r="AI775" s="13">
        <f t="shared" si="1088"/>
        <v>3.2170127775352893E-2</v>
      </c>
      <c r="AJ775" s="13">
        <f t="shared" si="1089"/>
        <v>6.3461195917725814E-3</v>
      </c>
      <c r="AK775" s="13">
        <f t="shared" si="1090"/>
        <v>8.3458862114384885E-4</v>
      </c>
      <c r="AL775" s="13">
        <f t="shared" si="1091"/>
        <v>3.0496717742408006E-6</v>
      </c>
      <c r="AM775" s="13">
        <f t="shared" si="1092"/>
        <v>5.1331713279599222E-6</v>
      </c>
      <c r="AN775" s="13">
        <f t="shared" si="1093"/>
        <v>1.2050233907193239E-5</v>
      </c>
      <c r="AO775" s="13">
        <f t="shared" si="1094"/>
        <v>1.4144096109468827E-5</v>
      </c>
      <c r="AP775" s="13">
        <f t="shared" si="1095"/>
        <v>1.1067860109308499E-5</v>
      </c>
      <c r="AQ775" s="13">
        <f t="shared" si="1096"/>
        <v>6.4955119675630505E-6</v>
      </c>
      <c r="AR775" s="13">
        <f t="shared" si="1097"/>
        <v>3.8283094635480359E-2</v>
      </c>
      <c r="AS775" s="13">
        <f t="shared" si="1098"/>
        <v>1.510401814978434E-2</v>
      </c>
      <c r="AT775" s="13">
        <f t="shared" si="1099"/>
        <v>2.9795313890009444E-3</v>
      </c>
      <c r="AU775" s="13">
        <f t="shared" si="1100"/>
        <v>3.9184307160315289E-4</v>
      </c>
      <c r="AV775" s="13">
        <f t="shared" si="1101"/>
        <v>3.8648944930617957E-5</v>
      </c>
      <c r="AW775" s="13">
        <f t="shared" si="1102"/>
        <v>7.8459543801984717E-8</v>
      </c>
      <c r="AX775" s="13">
        <f t="shared" si="1103"/>
        <v>3.3753590038322851E-7</v>
      </c>
      <c r="AY775" s="13">
        <f t="shared" si="1104"/>
        <v>7.9237303643817453E-7</v>
      </c>
      <c r="AZ775" s="13">
        <f t="shared" si="1105"/>
        <v>9.300566668040414E-7</v>
      </c>
      <c r="BA775" s="13">
        <f t="shared" si="1106"/>
        <v>7.2777623979984753E-7</v>
      </c>
      <c r="BB775" s="13">
        <f t="shared" si="1107"/>
        <v>4.2711772904973036E-7</v>
      </c>
      <c r="BC775" s="13">
        <f t="shared" si="1108"/>
        <v>2.0053367449178653E-7</v>
      </c>
      <c r="BD775" s="13">
        <f t="shared" si="1109"/>
        <v>1.4978402744777023E-2</v>
      </c>
      <c r="BE775" s="13">
        <f t="shared" si="1110"/>
        <v>5.9095031126929964E-3</v>
      </c>
      <c r="BF775" s="13">
        <f t="shared" si="1111"/>
        <v>1.1657527052110286E-3</v>
      </c>
      <c r="BG775" s="13">
        <f t="shared" si="1112"/>
        <v>1.5331005487166204E-4</v>
      </c>
      <c r="BH775" s="13">
        <f t="shared" si="1113"/>
        <v>1.5121543029465185E-5</v>
      </c>
      <c r="BI775" s="13">
        <f t="shared" si="1114"/>
        <v>1.1931953910440254E-6</v>
      </c>
      <c r="BJ775" s="14">
        <f t="shared" si="1115"/>
        <v>4.6825867185271555E-2</v>
      </c>
      <c r="BK775" s="14">
        <f t="shared" si="1116"/>
        <v>0.13944551123576021</v>
      </c>
      <c r="BL775" s="14">
        <f t="shared" si="1117"/>
        <v>0.66441270474650038</v>
      </c>
      <c r="BM775" s="14">
        <f t="shared" si="1118"/>
        <v>0.50624149153835785</v>
      </c>
      <c r="BN775" s="14">
        <f t="shared" si="1119"/>
        <v>0.48337877563230935</v>
      </c>
    </row>
    <row r="776" spans="1:66" x14ac:dyDescent="0.25">
      <c r="A776" t="s">
        <v>145</v>
      </c>
      <c r="B776" t="s">
        <v>357</v>
      </c>
      <c r="C776" t="s">
        <v>146</v>
      </c>
      <c r="D776" t="s">
        <v>503</v>
      </c>
      <c r="E776" s="10">
        <f>VLOOKUP(A776,home!$A$2:$E$405,3,FALSE)</f>
        <v>1.4406000000000001</v>
      </c>
      <c r="F776" s="10">
        <f>VLOOKUP(B776,home!$B$2:$E$405,3,FALSE)</f>
        <v>0.86770000000000003</v>
      </c>
      <c r="G776" s="10">
        <f>VLOOKUP(C776,away!$B$2:$E$405,4,FALSE)</f>
        <v>0.84030000000000005</v>
      </c>
      <c r="H776" s="10">
        <f>VLOOKUP(A776,away!$A$2:$E$405,3,FALSE)</f>
        <v>1.2678</v>
      </c>
      <c r="I776" s="10">
        <f>VLOOKUP(C776,away!$B$2:$E$405,3,FALSE)</f>
        <v>1.1624000000000001</v>
      </c>
      <c r="J776" s="10">
        <f>VLOOKUP(B776,home!$B$2:$E$405,4,FALSE)</f>
        <v>0.94650000000000001</v>
      </c>
      <c r="K776" s="12">
        <f t="shared" si="1064"/>
        <v>1.0503822433860002</v>
      </c>
      <c r="L776" s="12">
        <f t="shared" si="1065"/>
        <v>1.3948482664800002</v>
      </c>
      <c r="M776" s="13">
        <f t="shared" si="1066"/>
        <v>8.670614597590702E-2</v>
      </c>
      <c r="N776" s="13">
        <f t="shared" si="1067"/>
        <v>9.1074596125527235E-2</v>
      </c>
      <c r="O776" s="13">
        <f t="shared" si="1068"/>
        <v>0.12094191740765575</v>
      </c>
      <c r="P776" s="13">
        <f t="shared" si="1069"/>
        <v>0.1270352425260578</v>
      </c>
      <c r="Q776" s="13">
        <f t="shared" si="1070"/>
        <v>4.7831569296902597E-2</v>
      </c>
      <c r="R776" s="13">
        <f t="shared" si="1071"/>
        <v>8.4347811920418014E-2</v>
      </c>
      <c r="S776" s="13">
        <f t="shared" si="1072"/>
        <v>4.6530590946051754E-2</v>
      </c>
      <c r="T776" s="13">
        <f t="shared" si="1073"/>
        <v>6.6717781516802591E-2</v>
      </c>
      <c r="U776" s="13">
        <f t="shared" si="1074"/>
        <v>8.8597443909669102E-2</v>
      </c>
      <c r="V776" s="13">
        <f t="shared" si="1075"/>
        <v>7.5747865123847518E-3</v>
      </c>
      <c r="W776" s="13">
        <f t="shared" si="1076"/>
        <v>1.6747143687584495E-2</v>
      </c>
      <c r="X776" s="13">
        <f t="shared" si="1077"/>
        <v>2.3359724341118712E-2</v>
      </c>
      <c r="Y776" s="13">
        <f t="shared" si="1078"/>
        <v>1.6291635501330056E-2</v>
      </c>
      <c r="Z776" s="13">
        <f t="shared" si="1079"/>
        <v>3.9217466412858726E-2</v>
      </c>
      <c r="AA776" s="13">
        <f t="shared" si="1080"/>
        <v>4.1193330350653666E-2</v>
      </c>
      <c r="AB776" s="13">
        <f t="shared" si="1081"/>
        <v>2.1634371373130096E-2</v>
      </c>
      <c r="AC776" s="13">
        <f t="shared" si="1082"/>
        <v>6.936250242509422E-4</v>
      </c>
      <c r="AD776" s="13">
        <f t="shared" si="1083"/>
        <v>4.3977255892181724E-3</v>
      </c>
      <c r="AE776" s="13">
        <f t="shared" si="1084"/>
        <v>6.1341599145757052E-3</v>
      </c>
      <c r="AF776" s="13">
        <f t="shared" si="1085"/>
        <v>4.2781111615785156E-3</v>
      </c>
      <c r="AG776" s="13">
        <f t="shared" si="1086"/>
        <v>1.9891053125121777E-3</v>
      </c>
      <c r="AH776" s="13">
        <f t="shared" si="1087"/>
        <v>1.3675603760428399E-2</v>
      </c>
      <c r="AI776" s="13">
        <f t="shared" si="1088"/>
        <v>1.4364611357536803E-2</v>
      </c>
      <c r="AJ776" s="13">
        <f t="shared" si="1089"/>
        <v>7.5441663515487603E-3</v>
      </c>
      <c r="AK776" s="13">
        <f t="shared" si="1090"/>
        <v>2.6414194589389883E-3</v>
      </c>
      <c r="AL776" s="13">
        <f t="shared" si="1091"/>
        <v>4.0649862676330033E-5</v>
      </c>
      <c r="AM776" s="13">
        <f t="shared" si="1092"/>
        <v>9.2385857403980099E-4</v>
      </c>
      <c r="AN776" s="13">
        <f t="shared" si="1093"/>
        <v>1.2886425304721014E-3</v>
      </c>
      <c r="AO776" s="13">
        <f t="shared" si="1094"/>
        <v>8.9873039987070592E-4</v>
      </c>
      <c r="AP776" s="13">
        <f t="shared" si="1095"/>
        <v>4.1786418009751052E-4</v>
      </c>
      <c r="AQ776" s="13">
        <f t="shared" si="1096"/>
        <v>1.4571428180827474E-4</v>
      </c>
      <c r="AR776" s="13">
        <f t="shared" si="1097"/>
        <v>3.8150784396601837E-3</v>
      </c>
      <c r="AS776" s="13">
        <f t="shared" si="1098"/>
        <v>4.0072906501438252E-3</v>
      </c>
      <c r="AT776" s="13">
        <f t="shared" si="1099"/>
        <v>2.1045934714989064E-3</v>
      </c>
      <c r="AU776" s="13">
        <f t="shared" si="1100"/>
        <v>7.3687587066951729E-4</v>
      </c>
      <c r="AV776" s="13">
        <f t="shared" si="1101"/>
        <v>1.9350033253271489E-4</v>
      </c>
      <c r="AW776" s="13">
        <f t="shared" si="1102"/>
        <v>1.6543634266753509E-6</v>
      </c>
      <c r="AX776" s="13">
        <f t="shared" si="1103"/>
        <v>1.6173410692855281E-4</v>
      </c>
      <c r="AY776" s="13">
        <f t="shared" si="1104"/>
        <v>2.2559453867998289E-4</v>
      </c>
      <c r="AZ776" s="13">
        <f t="shared" si="1105"/>
        <v>1.573350756025648E-4</v>
      </c>
      <c r="BA776" s="13">
        <f t="shared" si="1106"/>
        <v>7.3152852486912422E-5</v>
      </c>
      <c r="BB776" s="13">
        <f t="shared" si="1107"/>
        <v>2.5509282369859231E-5</v>
      </c>
      <c r="BC776" s="13">
        <f t="shared" si="1108"/>
        <v>7.116315658549393E-6</v>
      </c>
      <c r="BD776" s="13">
        <f t="shared" si="1109"/>
        <v>8.8690925800753891E-4</v>
      </c>
      <c r="BE776" s="13">
        <f t="shared" si="1110"/>
        <v>9.3159373610577159E-4</v>
      </c>
      <c r="BF776" s="13">
        <f t="shared" si="1111"/>
        <v>4.8926475922756276E-4</v>
      </c>
      <c r="BG776" s="13">
        <f t="shared" si="1112"/>
        <v>1.7130500513571958E-4</v>
      </c>
      <c r="BH776" s="13">
        <f t="shared" si="1113"/>
        <v>4.4983933899426839E-5</v>
      </c>
      <c r="BI776" s="13">
        <f t="shared" si="1114"/>
        <v>9.4500650811215046E-6</v>
      </c>
      <c r="BJ776" s="14">
        <f t="shared" si="1115"/>
        <v>0.28314680458516517</v>
      </c>
      <c r="BK776" s="14">
        <f t="shared" si="1116"/>
        <v>0.26880663538600863</v>
      </c>
      <c r="BL776" s="14">
        <f t="shared" si="1117"/>
        <v>0.4083315214119419</v>
      </c>
      <c r="BM776" s="14">
        <f t="shared" si="1118"/>
        <v>0.44134120436825269</v>
      </c>
      <c r="BN776" s="14">
        <f t="shared" si="1119"/>
        <v>0.55793728325246839</v>
      </c>
    </row>
    <row r="777" spans="1:66" x14ac:dyDescent="0.25">
      <c r="A777" t="s">
        <v>145</v>
      </c>
      <c r="B777" t="s">
        <v>360</v>
      </c>
      <c r="C777" t="s">
        <v>404</v>
      </c>
      <c r="D777" t="s">
        <v>503</v>
      </c>
      <c r="E777" s="10">
        <f>VLOOKUP(A777,home!$A$2:$E$405,3,FALSE)</f>
        <v>1.4406000000000001</v>
      </c>
      <c r="F777" s="10">
        <f>VLOOKUP(B777,home!$B$2:$E$405,3,FALSE)</f>
        <v>1.0908</v>
      </c>
      <c r="G777" s="10">
        <f>VLOOKUP(C777,away!$B$2:$E$405,4,FALSE)</f>
        <v>0.69420000000000004</v>
      </c>
      <c r="H777" s="10">
        <f>VLOOKUP(A777,away!$A$2:$E$405,3,FALSE)</f>
        <v>1.2678</v>
      </c>
      <c r="I777" s="10">
        <f>VLOOKUP(C777,away!$B$2:$E$405,3,FALSE)</f>
        <v>1.0892999999999999</v>
      </c>
      <c r="J777" s="10">
        <f>VLOOKUP(B777,home!$B$2:$E$405,4,FALSE)</f>
        <v>1.0892999999999999</v>
      </c>
      <c r="K777" s="12">
        <f t="shared" si="1064"/>
        <v>1.0908703784160001</v>
      </c>
      <c r="L777" s="12">
        <f t="shared" si="1065"/>
        <v>1.504339138422</v>
      </c>
      <c r="M777" s="13">
        <f t="shared" si="1066"/>
        <v>7.4630238144772709E-2</v>
      </c>
      <c r="N777" s="13">
        <f t="shared" si="1067"/>
        <v>8.1411916126264403E-2</v>
      </c>
      <c r="O777" s="13">
        <f t="shared" si="1068"/>
        <v>0.11226918815093606</v>
      </c>
      <c r="P777" s="13">
        <f t="shared" si="1069"/>
        <v>0.12247113176266873</v>
      </c>
      <c r="Q777" s="13">
        <f t="shared" si="1070"/>
        <v>4.440492387611486E-2</v>
      </c>
      <c r="R777" s="13">
        <f t="shared" si="1071"/>
        <v>8.4445466887158302E-2</v>
      </c>
      <c r="S777" s="13">
        <f t="shared" si="1072"/>
        <v>5.0244976058271995E-2</v>
      </c>
      <c r="T777" s="13">
        <f t="shared" si="1073"/>
        <v>6.6800064925489136E-2</v>
      </c>
      <c r="U777" s="13">
        <f t="shared" si="1074"/>
        <v>9.2119058418710167E-2</v>
      </c>
      <c r="V777" s="13">
        <f t="shared" si="1075"/>
        <v>9.1615517251982179E-3</v>
      </c>
      <c r="W777" s="13">
        <f t="shared" si="1076"/>
        <v>1.61466720374237E-2</v>
      </c>
      <c r="X777" s="13">
        <f t="shared" si="1077"/>
        <v>2.4290070701160568E-2</v>
      </c>
      <c r="Y777" s="13">
        <f t="shared" si="1078"/>
        <v>1.8270252015396681E-2</v>
      </c>
      <c r="Z777" s="13">
        <f t="shared" si="1079"/>
        <v>4.234487363355708E-2</v>
      </c>
      <c r="AA777" s="13">
        <f t="shared" si="1080"/>
        <v>4.6192768324616114E-2</v>
      </c>
      <c r="AB777" s="13">
        <f t="shared" si="1081"/>
        <v>2.5195161331178304E-2</v>
      </c>
      <c r="AC777" s="13">
        <f t="shared" si="1082"/>
        <v>9.3965398307341871E-4</v>
      </c>
      <c r="AD777" s="13">
        <f t="shared" si="1083"/>
        <v>4.4034815589058598E-3</v>
      </c>
      <c r="AE777" s="13">
        <f t="shared" si="1084"/>
        <v>6.6243296543816062E-3</v>
      </c>
      <c r="AF777" s="13">
        <f t="shared" si="1085"/>
        <v>4.9826191824478665E-3</v>
      </c>
      <c r="AG777" s="13">
        <f t="shared" si="1086"/>
        <v>2.4985163493361842E-3</v>
      </c>
      <c r="AH777" s="13">
        <f t="shared" si="1087"/>
        <v>1.5925262679623423E-2</v>
      </c>
      <c r="AI777" s="13">
        <f t="shared" si="1088"/>
        <v>1.7372397325695007E-2</v>
      </c>
      <c r="AJ777" s="13">
        <f t="shared" si="1089"/>
        <v>9.4755168223370108E-3</v>
      </c>
      <c r="AK777" s="13">
        <f t="shared" si="1090"/>
        <v>3.4455202072233167E-3</v>
      </c>
      <c r="AL777" s="13">
        <f t="shared" si="1091"/>
        <v>6.1680353504465777E-5</v>
      </c>
      <c r="AM777" s="13">
        <f t="shared" si="1092"/>
        <v>9.607255189023028E-4</v>
      </c>
      <c r="AN777" s="13">
        <f t="shared" si="1093"/>
        <v>1.4452569993655192E-3</v>
      </c>
      <c r="AO777" s="13">
        <f t="shared" si="1094"/>
        <v>1.0870783346119451E-3</v>
      </c>
      <c r="AP777" s="13">
        <f t="shared" si="1095"/>
        <v>5.4511149509578537E-4</v>
      </c>
      <c r="AQ777" s="13">
        <f t="shared" si="1096"/>
        <v>2.0500813921908042E-4</v>
      </c>
      <c r="AR777" s="13">
        <f t="shared" si="1097"/>
        <v>4.7913991877217461E-3</v>
      </c>
      <c r="AS777" s="13">
        <f t="shared" si="1098"/>
        <v>5.226795445052136E-3</v>
      </c>
      <c r="AT777" s="13">
        <f t="shared" si="1099"/>
        <v>2.8508781625235249E-3</v>
      </c>
      <c r="AU777" s="13">
        <f t="shared" si="1100"/>
        <v>1.036646179989983E-3</v>
      </c>
      <c r="AV777" s="13">
        <f t="shared" si="1101"/>
        <v>2.827116526622934E-4</v>
      </c>
      <c r="AW777" s="13">
        <f t="shared" si="1102"/>
        <v>2.8116629431980876E-6</v>
      </c>
      <c r="AX777" s="13">
        <f t="shared" si="1103"/>
        <v>1.7467116839314377E-4</v>
      </c>
      <c r="AY777" s="13">
        <f t="shared" si="1104"/>
        <v>2.6276467496770599E-4</v>
      </c>
      <c r="AZ777" s="13">
        <f t="shared" si="1105"/>
        <v>1.976435923743279E-4</v>
      </c>
      <c r="BA777" s="13">
        <f t="shared" si="1106"/>
        <v>9.9107663822341793E-5</v>
      </c>
      <c r="BB777" s="13">
        <f t="shared" si="1107"/>
        <v>3.7272884401379704E-5</v>
      </c>
      <c r="BC777" s="13">
        <f t="shared" si="1108"/>
        <v>1.1214211761374867E-5</v>
      </c>
      <c r="BD777" s="13">
        <f t="shared" si="1109"/>
        <v>1.2013148876488669E-3</v>
      </c>
      <c r="BE777" s="13">
        <f t="shared" si="1110"/>
        <v>1.3104788260862941E-3</v>
      </c>
      <c r="BF777" s="13">
        <f t="shared" si="1111"/>
        <v>7.1478126645945568E-4</v>
      </c>
      <c r="BG777" s="13">
        <f t="shared" si="1112"/>
        <v>2.5991123687576476E-4</v>
      </c>
      <c r="BH777" s="13">
        <f t="shared" si="1113"/>
        <v>7.0882367331309037E-5</v>
      </c>
      <c r="BI777" s="13">
        <f t="shared" si="1114"/>
        <v>1.5464694974745405E-5</v>
      </c>
      <c r="BJ777" s="14">
        <f t="shared" si="1115"/>
        <v>0.27485870110983573</v>
      </c>
      <c r="BK777" s="14">
        <f t="shared" si="1116"/>
        <v>0.25777199670245726</v>
      </c>
      <c r="BL777" s="14">
        <f t="shared" si="1117"/>
        <v>0.42420160405480389</v>
      </c>
      <c r="BM777" s="14">
        <f t="shared" si="1118"/>
        <v>0.47928435754071441</v>
      </c>
      <c r="BN777" s="14">
        <f t="shared" si="1119"/>
        <v>0.51963286494791505</v>
      </c>
    </row>
    <row r="778" spans="1:66" x14ac:dyDescent="0.25">
      <c r="A778" t="s">
        <v>145</v>
      </c>
      <c r="B778" t="s">
        <v>371</v>
      </c>
      <c r="C778" t="s">
        <v>148</v>
      </c>
      <c r="D778" t="s">
        <v>503</v>
      </c>
      <c r="E778" s="10">
        <f>VLOOKUP(A778,home!$A$2:$E$405,3,FALSE)</f>
        <v>1.4406000000000001</v>
      </c>
      <c r="F778" s="10">
        <f>VLOOKUP(B778,home!$B$2:$E$405,3,FALSE)</f>
        <v>0.90239999999999998</v>
      </c>
      <c r="G778" s="10">
        <f>VLOOKUP(C778,away!$B$2:$E$405,4,FALSE)</f>
        <v>0.86770000000000003</v>
      </c>
      <c r="H778" s="10">
        <f>VLOOKUP(A778,away!$A$2:$E$405,3,FALSE)</f>
        <v>1.2678</v>
      </c>
      <c r="I778" s="10">
        <f>VLOOKUP(C778,away!$B$2:$E$405,3,FALSE)</f>
        <v>1.2225999999999999</v>
      </c>
      <c r="J778" s="10">
        <f>VLOOKUP(B778,home!$B$2:$E$405,4,FALSE)</f>
        <v>0.82820000000000005</v>
      </c>
      <c r="K778" s="12">
        <f t="shared" si="1064"/>
        <v>1.1280077786880001</v>
      </c>
      <c r="L778" s="12">
        <f t="shared" si="1065"/>
        <v>1.2837201702960002</v>
      </c>
      <c r="M778" s="13">
        <f t="shared" si="1066"/>
        <v>8.966023233364484E-2</v>
      </c>
      <c r="N778" s="13">
        <f t="shared" si="1067"/>
        <v>0.10113743951132471</v>
      </c>
      <c r="O778" s="13">
        <f t="shared" si="1068"/>
        <v>0.11509864872012548</v>
      </c>
      <c r="P778" s="13">
        <f t="shared" si="1069"/>
        <v>0.12983217107277917</v>
      </c>
      <c r="Q778" s="13">
        <f t="shared" si="1070"/>
        <v>5.704190924268069E-2</v>
      </c>
      <c r="R778" s="13">
        <f t="shared" si="1071"/>
        <v>7.3877228467919512E-2</v>
      </c>
      <c r="S778" s="13">
        <f t="shared" si="1072"/>
        <v>4.7000749961100853E-2</v>
      </c>
      <c r="T778" s="13">
        <f t="shared" si="1073"/>
        <v>7.3225849447023039E-2</v>
      </c>
      <c r="U778" s="13">
        <f t="shared" si="1074"/>
        <v>8.3334088379723767E-2</v>
      </c>
      <c r="V778" s="13">
        <f t="shared" si="1075"/>
        <v>7.5621404280884876E-3</v>
      </c>
      <c r="W778" s="13">
        <f t="shared" si="1076"/>
        <v>2.144790577898624E-2</v>
      </c>
      <c r="X778" s="13">
        <f t="shared" si="1077"/>
        <v>2.7533109259092779E-2</v>
      </c>
      <c r="Y778" s="13">
        <f t="shared" si="1078"/>
        <v>1.7672403853430486E-2</v>
      </c>
      <c r="Z778" s="13">
        <f t="shared" si="1079"/>
        <v>3.1612562769944702E-2</v>
      </c>
      <c r="AA778" s="13">
        <f t="shared" si="1080"/>
        <v>3.5659216708760294E-2</v>
      </c>
      <c r="AB778" s="13">
        <f t="shared" si="1081"/>
        <v>2.0111936914701364E-2</v>
      </c>
      <c r="AC778" s="13">
        <f t="shared" si="1082"/>
        <v>6.8439560952901328E-4</v>
      </c>
      <c r="AD778" s="13">
        <f t="shared" si="1083"/>
        <v>6.0483511388159496E-3</v>
      </c>
      <c r="AE778" s="13">
        <f t="shared" si="1084"/>
        <v>7.7643903539308173E-3</v>
      </c>
      <c r="AF778" s="13">
        <f t="shared" si="1085"/>
        <v>4.9836522536963459E-3</v>
      </c>
      <c r="AG778" s="13">
        <f t="shared" si="1086"/>
        <v>2.1325383066037053E-3</v>
      </c>
      <c r="AH778" s="13">
        <f t="shared" si="1087"/>
        <v>1.0145421115631607E-2</v>
      </c>
      <c r="AI778" s="13">
        <f t="shared" si="1088"/>
        <v>1.1444113936497939E-2</v>
      </c>
      <c r="AJ778" s="13">
        <f t="shared" si="1089"/>
        <v>6.4545247702807139E-3</v>
      </c>
      <c r="AK778" s="13">
        <f t="shared" si="1090"/>
        <v>2.4269180495370061E-3</v>
      </c>
      <c r="AL778" s="13">
        <f t="shared" si="1091"/>
        <v>3.9641462238097078E-5</v>
      </c>
      <c r="AM778" s="13">
        <f t="shared" si="1092"/>
        <v>1.3645174265641625E-3</v>
      </c>
      <c r="AN778" s="13">
        <f t="shared" si="1093"/>
        <v>1.7516585432008065E-3</v>
      </c>
      <c r="AO778" s="13">
        <f t="shared" si="1094"/>
        <v>1.1243197016890917E-3</v>
      </c>
      <c r="AP778" s="13">
        <f t="shared" si="1095"/>
        <v>4.8110395963982277E-4</v>
      </c>
      <c r="AQ778" s="13">
        <f t="shared" si="1096"/>
        <v>1.5440071424972838E-4</v>
      </c>
      <c r="AR778" s="13">
        <f t="shared" si="1097"/>
        <v>2.6047763444566482E-3</v>
      </c>
      <c r="AS778" s="13">
        <f t="shared" si="1098"/>
        <v>2.9382079782895925E-3</v>
      </c>
      <c r="AT778" s="13">
        <f t="shared" si="1099"/>
        <v>1.6571607274569018E-3</v>
      </c>
      <c r="AU778" s="13">
        <f t="shared" si="1100"/>
        <v>6.2309673036921645E-4</v>
      </c>
      <c r="AV778" s="13">
        <f t="shared" si="1101"/>
        <v>1.7571448968288397E-4</v>
      </c>
      <c r="AW778" s="13">
        <f t="shared" si="1102"/>
        <v>1.5945187282509243E-6</v>
      </c>
      <c r="AX778" s="13">
        <f t="shared" si="1103"/>
        <v>2.5653104521995099E-4</v>
      </c>
      <c r="AY778" s="13">
        <f t="shared" si="1104"/>
        <v>3.2931407705596641E-4</v>
      </c>
      <c r="AZ778" s="13">
        <f t="shared" si="1105"/>
        <v>2.1137356153957772E-4</v>
      </c>
      <c r="BA778" s="13">
        <f t="shared" si="1106"/>
        <v>9.0448168138552898E-5</v>
      </c>
      <c r="BB778" s="13">
        <f t="shared" si="1107"/>
        <v>2.9027534451446104E-5</v>
      </c>
      <c r="BC778" s="13">
        <f t="shared" si="1108"/>
        <v>7.4526462938566812E-6</v>
      </c>
      <c r="BD778" s="13">
        <f t="shared" si="1109"/>
        <v>5.5730065541481318E-4</v>
      </c>
      <c r="BE778" s="13">
        <f t="shared" si="1110"/>
        <v>6.2863947437582991E-4</v>
      </c>
      <c r="BF778" s="13">
        <f t="shared" si="1111"/>
        <v>3.5455510854313601E-4</v>
      </c>
      <c r="BG778" s="13">
        <f t="shared" si="1112"/>
        <v>1.3331364013674179E-4</v>
      </c>
      <c r="BH778" s="13">
        <f t="shared" si="1113"/>
        <v>3.7594705769864398E-5</v>
      </c>
      <c r="BI778" s="13">
        <f t="shared" si="1114"/>
        <v>8.481424109178734E-6</v>
      </c>
      <c r="BJ778" s="14">
        <f t="shared" si="1115"/>
        <v>0.32478769652362782</v>
      </c>
      <c r="BK778" s="14">
        <f t="shared" si="1116"/>
        <v>0.27510864494443643</v>
      </c>
      <c r="BL778" s="14">
        <f t="shared" si="1117"/>
        <v>0.36827093834178243</v>
      </c>
      <c r="BM778" s="14">
        <f t="shared" si="1118"/>
        <v>0.43280449367298923</v>
      </c>
      <c r="BN778" s="14">
        <f t="shared" si="1119"/>
        <v>0.56664762934847446</v>
      </c>
    </row>
    <row r="779" spans="1:66" x14ac:dyDescent="0.25">
      <c r="A779" t="s">
        <v>145</v>
      </c>
      <c r="B779" t="s">
        <v>388</v>
      </c>
      <c r="C779" t="s">
        <v>366</v>
      </c>
      <c r="D779" t="s">
        <v>503</v>
      </c>
      <c r="E779" s="10">
        <f>VLOOKUP(A779,home!$A$2:$E$405,3,FALSE)</f>
        <v>1.4406000000000001</v>
      </c>
      <c r="F779" s="10">
        <f>VLOOKUP(B779,home!$B$2:$E$405,3,FALSE)</f>
        <v>1.1106</v>
      </c>
      <c r="G779" s="10">
        <f>VLOOKUP(C779,away!$B$2:$E$405,4,FALSE)</f>
        <v>0.79830000000000001</v>
      </c>
      <c r="H779" s="10">
        <f>VLOOKUP(A779,away!$A$2:$E$405,3,FALSE)</f>
        <v>1.2678</v>
      </c>
      <c r="I779" s="10">
        <f>VLOOKUP(C779,away!$B$2:$E$405,3,FALSE)</f>
        <v>1.0254000000000001</v>
      </c>
      <c r="J779" s="10">
        <f>VLOOKUP(B779,home!$B$2:$E$405,4,FALSE)</f>
        <v>1.1043000000000001</v>
      </c>
      <c r="K779" s="12">
        <f t="shared" si="1064"/>
        <v>1.2772244063880001</v>
      </c>
      <c r="L779" s="12">
        <f t="shared" si="1065"/>
        <v>1.4355923411160003</v>
      </c>
      <c r="M779" s="13">
        <f t="shared" si="1066"/>
        <v>6.6349653036846895E-2</v>
      </c>
      <c r="N779" s="13">
        <f t="shared" si="1067"/>
        <v>8.4743396214036523E-2</v>
      </c>
      <c r="O779" s="13">
        <f t="shared" si="1068"/>
        <v>9.5251053735401353E-2</v>
      </c>
      <c r="P779" s="13">
        <f t="shared" si="1069"/>
        <v>0.12165697056502947</v>
      </c>
      <c r="Q779" s="13">
        <f t="shared" si="1070"/>
        <v>5.411816696238797E-2</v>
      </c>
      <c r="R779" s="13">
        <f t="shared" si="1071"/>
        <v>6.8370841612885411E-2</v>
      </c>
      <c r="S779" s="13">
        <f t="shared" si="1072"/>
        <v>5.5766751631847786E-2</v>
      </c>
      <c r="T779" s="13">
        <f t="shared" si="1073"/>
        <v>7.7691626006441111E-2</v>
      </c>
      <c r="U779" s="13">
        <f t="shared" si="1074"/>
        <v>8.7324907593265541E-2</v>
      </c>
      <c r="V779" s="13">
        <f t="shared" si="1075"/>
        <v>1.1361382466068446E-2</v>
      </c>
      <c r="W779" s="13">
        <f t="shared" si="1076"/>
        <v>2.3040347891114206E-2</v>
      </c>
      <c r="X779" s="13">
        <f t="shared" si="1077"/>
        <v>3.3076546969131738E-2</v>
      </c>
      <c r="Y779" s="13">
        <f t="shared" si="1078"/>
        <v>2.3742218749724601E-2</v>
      </c>
      <c r="Z779" s="13">
        <f t="shared" si="1079"/>
        <v>3.2717552191704476E-2</v>
      </c>
      <c r="AA779" s="13">
        <f t="shared" si="1080"/>
        <v>4.1787656176518154E-2</v>
      </c>
      <c r="AB779" s="13">
        <f t="shared" si="1081"/>
        <v>2.6686107177199631E-2</v>
      </c>
      <c r="AC779" s="13">
        <f t="shared" si="1082"/>
        <v>1.3019956670731767E-3</v>
      </c>
      <c r="AD779" s="13">
        <f t="shared" si="1083"/>
        <v>7.3569236645503449E-3</v>
      </c>
      <c r="AE779" s="13">
        <f t="shared" si="1084"/>
        <v>1.0561543267003533E-2</v>
      </c>
      <c r="AF779" s="13">
        <f t="shared" si="1085"/>
        <v>7.5810353122377694E-3</v>
      </c>
      <c r="AG779" s="13">
        <f t="shared" si="1086"/>
        <v>3.6277587439928292E-3</v>
      </c>
      <c r="AH779" s="13">
        <f t="shared" si="1087"/>
        <v>1.1742266836618489E-2</v>
      </c>
      <c r="AI779" s="13">
        <f t="shared" si="1088"/>
        <v>1.4997509790049547E-2</v>
      </c>
      <c r="AJ779" s="13">
        <f t="shared" si="1089"/>
        <v>9.5775927694471304E-3</v>
      </c>
      <c r="AK779" s="13">
        <f t="shared" si="1090"/>
        <v>4.0775784131943694E-3</v>
      </c>
      <c r="AL779" s="13">
        <f t="shared" si="1091"/>
        <v>9.5492194032696743E-5</v>
      </c>
      <c r="AM779" s="13">
        <f t="shared" si="1092"/>
        <v>1.8792884920594279E-3</v>
      </c>
      <c r="AN779" s="13">
        <f t="shared" si="1093"/>
        <v>2.6978921659479519E-3</v>
      </c>
      <c r="AO779" s="13">
        <f t="shared" si="1094"/>
        <v>1.9365366652958692E-3</v>
      </c>
      <c r="AP779" s="13">
        <f t="shared" si="1095"/>
        <v>9.2669240166302306E-4</v>
      </c>
      <c r="AQ779" s="13">
        <f t="shared" si="1096"/>
        <v>3.3258812859945707E-4</v>
      </c>
      <c r="AR779" s="13">
        <f t="shared" si="1097"/>
        <v>3.3714216675979798E-3</v>
      </c>
      <c r="AS779" s="13">
        <f t="shared" si="1098"/>
        <v>4.3060620380814705E-3</v>
      </c>
      <c r="AT779" s="13">
        <f t="shared" si="1099"/>
        <v>2.7499037652292551E-3</v>
      </c>
      <c r="AU779" s="13">
        <f t="shared" si="1100"/>
        <v>1.1707480680563534E-3</v>
      </c>
      <c r="AV779" s="13">
        <f t="shared" si="1101"/>
        <v>3.7382700156329384E-4</v>
      </c>
      <c r="AW779" s="13">
        <f t="shared" si="1102"/>
        <v>4.863665657324644E-6</v>
      </c>
      <c r="AX779" s="13">
        <f t="shared" si="1103"/>
        <v>4.0004552145039976E-4</v>
      </c>
      <c r="AY779" s="13">
        <f t="shared" si="1104"/>
        <v>5.743022866919504E-4</v>
      </c>
      <c r="AZ779" s="13">
        <f t="shared" si="1105"/>
        <v>4.122319821301849E-4</v>
      </c>
      <c r="BA779" s="13">
        <f t="shared" si="1106"/>
        <v>1.9726569210305378E-4</v>
      </c>
      <c r="BB779" s="13">
        <f t="shared" si="1107"/>
        <v>7.079827918702278E-5</v>
      </c>
      <c r="BC779" s="13">
        <f t="shared" si="1108"/>
        <v>2.0327493473016434E-5</v>
      </c>
      <c r="BD779" s="13">
        <f t="shared" si="1109"/>
        <v>8.0666452077936518E-4</v>
      </c>
      <c r="BE779" s="13">
        <f t="shared" si="1110"/>
        <v>1.0302916137066851E-3</v>
      </c>
      <c r="BF779" s="13">
        <f t="shared" si="1111"/>
        <v>6.5795679736152806E-4</v>
      </c>
      <c r="BG779" s="13">
        <f t="shared" si="1112"/>
        <v>2.8011949331300899E-4</v>
      </c>
      <c r="BH779" s="13">
        <f t="shared" si="1113"/>
        <v>8.9443863391103895E-5</v>
      </c>
      <c r="BI779" s="13">
        <f t="shared" si="1114"/>
        <v>2.2847977064950397E-5</v>
      </c>
      <c r="BJ779" s="14">
        <f t="shared" si="1115"/>
        <v>0.33498753288922201</v>
      </c>
      <c r="BK779" s="14">
        <f t="shared" si="1116"/>
        <v>0.25710654784759046</v>
      </c>
      <c r="BL779" s="14">
        <f t="shared" si="1117"/>
        <v>0.37467480091072464</v>
      </c>
      <c r="BM779" s="14">
        <f t="shared" si="1118"/>
        <v>0.50842691309161947</v>
      </c>
      <c r="BN779" s="14">
        <f t="shared" si="1119"/>
        <v>0.49049008212658762</v>
      </c>
    </row>
    <row r="780" spans="1:66" x14ac:dyDescent="0.25">
      <c r="A780" t="s">
        <v>145</v>
      </c>
      <c r="B780" t="s">
        <v>389</v>
      </c>
      <c r="C780" t="s">
        <v>433</v>
      </c>
      <c r="D780" t="s">
        <v>503</v>
      </c>
      <c r="E780" s="10">
        <f>VLOOKUP(A780,home!$A$2:$E$405,3,FALSE)</f>
        <v>1.4406000000000001</v>
      </c>
      <c r="F780" s="10">
        <f>VLOOKUP(B780,home!$B$2:$E$405,3,FALSE)</f>
        <v>1.1106</v>
      </c>
      <c r="G780" s="10">
        <f>VLOOKUP(C780,away!$B$2:$E$405,4,FALSE)</f>
        <v>1.0759000000000001</v>
      </c>
      <c r="H780" s="10">
        <f>VLOOKUP(A780,away!$A$2:$E$405,3,FALSE)</f>
        <v>1.2678</v>
      </c>
      <c r="I780" s="10">
        <f>VLOOKUP(C780,away!$B$2:$E$405,3,FALSE)</f>
        <v>0.78879999999999995</v>
      </c>
      <c r="J780" s="10">
        <f>VLOOKUP(B780,home!$B$2:$E$405,4,FALSE)</f>
        <v>0.74929999999999997</v>
      </c>
      <c r="K780" s="12">
        <f t="shared" si="1064"/>
        <v>1.7213650743240003</v>
      </c>
      <c r="L780" s="12">
        <f t="shared" si="1065"/>
        <v>0.74933045155199995</v>
      </c>
      <c r="M780" s="13">
        <f t="shared" si="1066"/>
        <v>8.4526048497895648E-2</v>
      </c>
      <c r="N780" s="13">
        <f t="shared" si="1067"/>
        <v>0.14550018775489418</v>
      </c>
      <c r="O780" s="13">
        <f t="shared" si="1068"/>
        <v>6.3337942088834392E-2</v>
      </c>
      <c r="P780" s="13">
        <f t="shared" si="1069"/>
        <v>0.10902772139127563</v>
      </c>
      <c r="Q780" s="13">
        <f t="shared" si="1070"/>
        <v>0.12522947075442975</v>
      </c>
      <c r="R780" s="13">
        <f t="shared" si="1071"/>
        <v>2.3730524372900349E-2</v>
      </c>
      <c r="S780" s="13">
        <f t="shared" si="1072"/>
        <v>3.5157931321223322E-2</v>
      </c>
      <c r="T780" s="13">
        <f t="shared" si="1073"/>
        <v>9.383825586803482E-2</v>
      </c>
      <c r="U780" s="13">
        <f t="shared" si="1074"/>
        <v>4.0848895850905113E-2</v>
      </c>
      <c r="V780" s="13">
        <f t="shared" si="1075"/>
        <v>5.0388006076275077E-3</v>
      </c>
      <c r="W780" s="13">
        <f t="shared" si="1076"/>
        <v>7.1855212410918065E-2</v>
      </c>
      <c r="X780" s="13">
        <f t="shared" si="1077"/>
        <v>5.3843298762238097E-2</v>
      </c>
      <c r="Y780" s="13">
        <f t="shared" si="1078"/>
        <v>2.017321168727856E-2</v>
      </c>
      <c r="Z780" s="13">
        <f t="shared" si="1079"/>
        <v>5.9273348479703851E-3</v>
      </c>
      <c r="AA780" s="13">
        <f t="shared" si="1080"/>
        <v>1.0203107191119779E-2</v>
      </c>
      <c r="AB780" s="13">
        <f t="shared" si="1081"/>
        <v>8.7816361841888228E-3</v>
      </c>
      <c r="AC780" s="13">
        <f t="shared" si="1082"/>
        <v>4.062127581950961E-4</v>
      </c>
      <c r="AD780" s="13">
        <f t="shared" si="1083"/>
        <v>3.0922263263071709E-2</v>
      </c>
      <c r="AE780" s="13">
        <f t="shared" si="1084"/>
        <v>2.3170993493927341E-2</v>
      </c>
      <c r="AF780" s="13">
        <f t="shared" si="1085"/>
        <v>8.6813655088565141E-3</v>
      </c>
      <c r="AG780" s="13">
        <f t="shared" si="1086"/>
        <v>2.1684038456131361E-3</v>
      </c>
      <c r="AH780" s="13">
        <f t="shared" si="1087"/>
        <v>1.1103831245323883E-3</v>
      </c>
      <c r="AI780" s="13">
        <f t="shared" si="1088"/>
        <v>1.9113747296888104E-3</v>
      </c>
      <c r="AJ780" s="13">
        <f t="shared" si="1089"/>
        <v>1.645086851815898E-3</v>
      </c>
      <c r="AK780" s="13">
        <f t="shared" si="1090"/>
        <v>9.4393168364850289E-4</v>
      </c>
      <c r="AL780" s="13">
        <f t="shared" si="1091"/>
        <v>2.09584866266068E-5</v>
      </c>
      <c r="AM780" s="13">
        <f t="shared" si="1092"/>
        <v>1.064570080002075E-2</v>
      </c>
      <c r="AN780" s="13">
        <f t="shared" si="1093"/>
        <v>7.9771477875670363E-3</v>
      </c>
      <c r="AO780" s="13">
        <f t="shared" si="1094"/>
        <v>2.9887598768773226E-3</v>
      </c>
      <c r="AP780" s="13">
        <f t="shared" si="1095"/>
        <v>7.4652292937366115E-4</v>
      </c>
      <c r="AQ780" s="13">
        <f t="shared" si="1096"/>
        <v>1.398480909403718E-4</v>
      </c>
      <c r="AR780" s="13">
        <f t="shared" si="1097"/>
        <v>1.6640877762031509E-4</v>
      </c>
      <c r="AS780" s="13">
        <f t="shared" si="1098"/>
        <v>2.8645025785655972E-4</v>
      </c>
      <c r="AT780" s="13">
        <f t="shared" si="1099"/>
        <v>2.4654273470269309E-4</v>
      </c>
      <c r="AU780" s="13">
        <f t="shared" si="1100"/>
        <v>1.4146335094851451E-4</v>
      </c>
      <c r="AV780" s="13">
        <f t="shared" si="1101"/>
        <v>6.0877517904902971E-5</v>
      </c>
      <c r="AW780" s="13">
        <f t="shared" si="1102"/>
        <v>7.5093749248373557E-7</v>
      </c>
      <c r="AX780" s="13">
        <f t="shared" si="1103"/>
        <v>3.0541895914764647E-3</v>
      </c>
      <c r="AY780" s="13">
        <f t="shared" si="1104"/>
        <v>2.2885972657064775E-3</v>
      </c>
      <c r="AZ780" s="13">
        <f t="shared" si="1105"/>
        <v>8.5745781126625367E-4</v>
      </c>
      <c r="BA780" s="13">
        <f t="shared" si="1106"/>
        <v>2.1417308296764375E-4</v>
      </c>
      <c r="BB780" s="13">
        <f t="shared" si="1107"/>
        <v>4.0121603242607109E-5</v>
      </c>
      <c r="BC780" s="13">
        <f t="shared" si="1108"/>
        <v>6.012867814954596E-6</v>
      </c>
      <c r="BD780" s="13">
        <f t="shared" si="1109"/>
        <v>2.0782527412741168E-5</v>
      </c>
      <c r="BE780" s="13">
        <f t="shared" si="1110"/>
        <v>3.5774316844473774E-5</v>
      </c>
      <c r="BF780" s="13">
        <f t="shared" si="1111"/>
        <v>3.0790329786938977E-5</v>
      </c>
      <c r="BG780" s="13">
        <f t="shared" si="1112"/>
        <v>1.7667132774051562E-5</v>
      </c>
      <c r="BH780" s="13">
        <f t="shared" si="1113"/>
        <v>7.6028963301743148E-6</v>
      </c>
      <c r="BI780" s="13">
        <f t="shared" si="1114"/>
        <v>2.6174720412936367E-6</v>
      </c>
      <c r="BJ780" s="14">
        <f t="shared" si="1115"/>
        <v>0.60434119505651596</v>
      </c>
      <c r="BK780" s="14">
        <f t="shared" si="1116"/>
        <v>0.23646627032855033</v>
      </c>
      <c r="BL780" s="14">
        <f t="shared" si="1117"/>
        <v>0.1535298593918567</v>
      </c>
      <c r="BM780" s="14">
        <f t="shared" si="1118"/>
        <v>0.44662491843644886</v>
      </c>
      <c r="BN780" s="14">
        <f t="shared" si="1119"/>
        <v>0.55135189486022995</v>
      </c>
    </row>
    <row r="781" spans="1:66" x14ac:dyDescent="0.25">
      <c r="A781" t="s">
        <v>145</v>
      </c>
      <c r="B781" t="s">
        <v>391</v>
      </c>
      <c r="C781" t="s">
        <v>347</v>
      </c>
      <c r="D781" t="s">
        <v>503</v>
      </c>
      <c r="E781" s="10">
        <f>VLOOKUP(A781,home!$A$2:$E$405,3,FALSE)</f>
        <v>1.4406000000000001</v>
      </c>
      <c r="F781" s="10">
        <f>VLOOKUP(B781,home!$B$2:$E$405,3,FALSE)</f>
        <v>0.86770000000000003</v>
      </c>
      <c r="G781" s="10">
        <f>VLOOKUP(C781,away!$B$2:$E$405,4,FALSE)</f>
        <v>0.95860000000000001</v>
      </c>
      <c r="H781" s="10">
        <f>VLOOKUP(A781,away!$A$2:$E$405,3,FALSE)</f>
        <v>1.2678</v>
      </c>
      <c r="I781" s="10">
        <f>VLOOKUP(C781,away!$B$2:$E$405,3,FALSE)</f>
        <v>1.1268</v>
      </c>
      <c r="J781" s="10">
        <f>VLOOKUP(B781,home!$B$2:$E$405,4,FALSE)</f>
        <v>1.3409</v>
      </c>
      <c r="K781" s="12">
        <f t="shared" si="1064"/>
        <v>1.1982582631320002</v>
      </c>
      <c r="L781" s="12">
        <f t="shared" si="1065"/>
        <v>1.9155521349360001</v>
      </c>
      <c r="M781" s="13">
        <f t="shared" si="1066"/>
        <v>4.4431331318969279E-2</v>
      </c>
      <c r="N781" s="13">
        <f t="shared" si="1067"/>
        <v>5.324020989491058E-2</v>
      </c>
      <c r="O781" s="13">
        <f t="shared" si="1068"/>
        <v>8.5110531566100378E-2</v>
      </c>
      <c r="P781" s="13">
        <f t="shared" si="1069"/>
        <v>0.10198439772863671</v>
      </c>
      <c r="Q781" s="13">
        <f t="shared" si="1070"/>
        <v>3.1897760718729344E-2</v>
      </c>
      <c r="R781" s="13">
        <f t="shared" si="1071"/>
        <v>8.1516830223490697E-2</v>
      </c>
      <c r="S781" s="13">
        <f t="shared" si="1072"/>
        <v>5.8521864365294704E-2</v>
      </c>
      <c r="T781" s="13">
        <f t="shared" si="1073"/>
        <v>6.1101823644439682E-2</v>
      </c>
      <c r="U781" s="13">
        <f t="shared" si="1074"/>
        <v>9.7678215399626123E-2</v>
      </c>
      <c r="V781" s="13">
        <f t="shared" si="1075"/>
        <v>1.4925196337505964E-2</v>
      </c>
      <c r="W781" s="13">
        <f t="shared" si="1076"/>
        <v>1.2740585118874928E-2</v>
      </c>
      <c r="X781" s="13">
        <f t="shared" si="1077"/>
        <v>2.4405255024794702E-2</v>
      </c>
      <c r="Y781" s="13">
        <f t="shared" si="1078"/>
        <v>2.3374769183201517E-2</v>
      </c>
      <c r="Z781" s="13">
        <f t="shared" si="1079"/>
        <v>5.2049912722607686E-2</v>
      </c>
      <c r="AA781" s="13">
        <f t="shared" si="1080"/>
        <v>6.2369238015164093E-2</v>
      </c>
      <c r="AB781" s="13">
        <f t="shared" si="1081"/>
        <v>3.736722740845843E-2</v>
      </c>
      <c r="AC781" s="13">
        <f t="shared" si="1082"/>
        <v>2.1411371129852171E-3</v>
      </c>
      <c r="AD781" s="13">
        <f t="shared" si="1083"/>
        <v>3.8166278489571203E-3</v>
      </c>
      <c r="AE781" s="13">
        <f t="shared" si="1084"/>
        <v>7.3109496243260056E-3</v>
      </c>
      <c r="AF781" s="13">
        <f t="shared" si="1085"/>
        <v>7.0022525806436144E-3</v>
      </c>
      <c r="AG781" s="13">
        <f t="shared" si="1086"/>
        <v>4.471059960070997E-3</v>
      </c>
      <c r="AH781" s="13">
        <f t="shared" si="1087"/>
        <v>2.4926080359755916E-2</v>
      </c>
      <c r="AI781" s="13">
        <f t="shared" si="1088"/>
        <v>2.9867881758569786E-2</v>
      </c>
      <c r="AJ781" s="13">
        <f t="shared" si="1089"/>
        <v>1.7894718059727897E-2</v>
      </c>
      <c r="AK781" s="13">
        <f t="shared" si="1090"/>
        <v>7.147497927162131E-3</v>
      </c>
      <c r="AL781" s="13">
        <f t="shared" si="1091"/>
        <v>1.9658432231491797E-4</v>
      </c>
      <c r="AM781" s="13">
        <f t="shared" si="1092"/>
        <v>9.1466117146251529E-4</v>
      </c>
      <c r="AN781" s="13">
        <f t="shared" si="1093"/>
        <v>1.752081159738084E-3</v>
      </c>
      <c r="AO781" s="13">
        <f t="shared" si="1094"/>
        <v>1.6781014030587151E-3</v>
      </c>
      <c r="AP781" s="13">
        <f t="shared" si="1095"/>
        <v>1.0714969084227395E-3</v>
      </c>
      <c r="AQ781" s="13">
        <f t="shared" si="1096"/>
        <v>5.1312704762662578E-4</v>
      </c>
      <c r="AR781" s="13">
        <f t="shared" si="1097"/>
        <v>9.5494412897433514E-3</v>
      </c>
      <c r="AS781" s="13">
        <f t="shared" si="1098"/>
        <v>1.1442696933728876E-2</v>
      </c>
      <c r="AT781" s="13">
        <f t="shared" si="1099"/>
        <v>6.8556530766779155E-3</v>
      </c>
      <c r="AU781" s="13">
        <f t="shared" si="1100"/>
        <v>2.7382809827652117E-3</v>
      </c>
      <c r="AV781" s="13">
        <f t="shared" si="1101"/>
        <v>8.2029195359390741E-4</v>
      </c>
      <c r="AW781" s="13">
        <f t="shared" si="1102"/>
        <v>1.2534031678789502E-5</v>
      </c>
      <c r="AX781" s="13">
        <f t="shared" si="1103"/>
        <v>1.8266671777849246E-4</v>
      </c>
      <c r="AY781" s="13">
        <f t="shared" si="1104"/>
        <v>3.4990762122234304E-4</v>
      </c>
      <c r="AZ781" s="13">
        <f t="shared" si="1105"/>
        <v>3.3513314543141826E-4</v>
      </c>
      <c r="BA781" s="13">
        <f t="shared" si="1106"/>
        <v>2.1398833740632342E-4</v>
      </c>
      <c r="BB781" s="13">
        <f t="shared" si="1107"/>
        <v>1.0247645414252201E-4</v>
      </c>
      <c r="BC781" s="13">
        <f t="shared" si="1108"/>
        <v>3.9259798102675844E-5</v>
      </c>
      <c r="BD781" s="13">
        <f t="shared" si="1109"/>
        <v>3.0487421083356435E-3</v>
      </c>
      <c r="BE781" s="13">
        <f t="shared" si="1110"/>
        <v>3.6531804234716607E-3</v>
      </c>
      <c r="BF781" s="13">
        <f t="shared" si="1111"/>
        <v>2.1887268145684888E-3</v>
      </c>
      <c r="BG781" s="13">
        <f t="shared" si="1112"/>
        <v>8.7421999709842474E-4</v>
      </c>
      <c r="BH781" s="13">
        <f t="shared" si="1113"/>
        <v>2.6188533382960518E-4</v>
      </c>
      <c r="BI781" s="13">
        <f t="shared" si="1114"/>
        <v>6.2761253050881293E-5</v>
      </c>
      <c r="BJ781" s="14">
        <f t="shared" si="1115"/>
        <v>0.23651419336334092</v>
      </c>
      <c r="BK781" s="14">
        <f t="shared" si="1116"/>
        <v>0.22255041880692913</v>
      </c>
      <c r="BL781" s="14">
        <f t="shared" si="1117"/>
        <v>0.48537410088491945</v>
      </c>
      <c r="BM781" s="14">
        <f t="shared" si="1118"/>
        <v>0.59797019073741686</v>
      </c>
      <c r="BN781" s="14">
        <f t="shared" si="1119"/>
        <v>0.39818106145083698</v>
      </c>
    </row>
    <row r="782" spans="1:66" x14ac:dyDescent="0.25">
      <c r="A782" t="s">
        <v>145</v>
      </c>
      <c r="B782" t="s">
        <v>419</v>
      </c>
      <c r="C782" t="s">
        <v>375</v>
      </c>
      <c r="D782" t="s">
        <v>503</v>
      </c>
      <c r="E782" s="10">
        <f>VLOOKUP(A782,home!$A$2:$E$405,3,FALSE)</f>
        <v>1.4406000000000001</v>
      </c>
      <c r="F782" s="10">
        <f>VLOOKUP(B782,home!$B$2:$E$405,3,FALSE)</f>
        <v>1.2148000000000001</v>
      </c>
      <c r="G782" s="10">
        <f>VLOOKUP(C782,away!$B$2:$E$405,4,FALSE)</f>
        <v>0.9718</v>
      </c>
      <c r="H782" s="10">
        <f>VLOOKUP(A782,away!$A$2:$E$405,3,FALSE)</f>
        <v>1.2678</v>
      </c>
      <c r="I782" s="10">
        <f>VLOOKUP(C782,away!$B$2:$E$405,3,FALSE)</f>
        <v>0.98599999999999999</v>
      </c>
      <c r="J782" s="10">
        <f>VLOOKUP(B782,home!$B$2:$E$405,4,FALSE)</f>
        <v>0.63100000000000001</v>
      </c>
      <c r="K782" s="12">
        <f t="shared" si="1064"/>
        <v>1.7006897271840002</v>
      </c>
      <c r="L782" s="12">
        <f t="shared" si="1065"/>
        <v>0.78878205480000008</v>
      </c>
      <c r="M782" s="13">
        <f t="shared" si="1066"/>
        <v>8.2953772681792437E-2</v>
      </c>
      <c r="N782" s="13">
        <f t="shared" si="1067"/>
        <v>0.14107862903108115</v>
      </c>
      <c r="O782" s="13">
        <f t="shared" si="1068"/>
        <v>6.5432447269356361E-2</v>
      </c>
      <c r="P782" s="13">
        <f t="shared" si="1069"/>
        <v>0.11128029089550313</v>
      </c>
      <c r="Q782" s="13">
        <f t="shared" si="1070"/>
        <v>0.11996548755918111</v>
      </c>
      <c r="R782" s="13">
        <f t="shared" si="1071"/>
        <v>2.5805970103857781E-2</v>
      </c>
      <c r="S782" s="13">
        <f t="shared" si="1072"/>
        <v>3.7319891372782063E-2</v>
      </c>
      <c r="T782" s="13">
        <f t="shared" si="1073"/>
        <v>9.4626623782014724E-2</v>
      </c>
      <c r="U782" s="13">
        <f t="shared" si="1074"/>
        <v>4.3887948255648353E-2</v>
      </c>
      <c r="V782" s="13">
        <f t="shared" si="1075"/>
        <v>5.5626274113500631E-3</v>
      </c>
      <c r="W782" s="13">
        <f t="shared" si="1076"/>
        <v>6.8008024102839765E-2</v>
      </c>
      <c r="X782" s="13">
        <f t="shared" si="1077"/>
        <v>5.3643508994725884E-2</v>
      </c>
      <c r="Y782" s="13">
        <f t="shared" si="1078"/>
        <v>2.1156518625771083E-2</v>
      </c>
      <c r="Z782" s="13">
        <f t="shared" si="1079"/>
        <v>6.7850953748761038E-3</v>
      </c>
      <c r="AA782" s="13">
        <f t="shared" si="1080"/>
        <v>1.1539342002015462E-2</v>
      </c>
      <c r="AB782" s="13">
        <f t="shared" si="1081"/>
        <v>9.812420200645277E-3</v>
      </c>
      <c r="AC782" s="13">
        <f t="shared" si="1082"/>
        <v>4.6638234198584681E-4</v>
      </c>
      <c r="AD782" s="13">
        <f t="shared" si="1083"/>
        <v>2.8915136989445374E-2</v>
      </c>
      <c r="AE782" s="13">
        <f t="shared" si="1084"/>
        <v>2.2807741169358211E-2</v>
      </c>
      <c r="AF782" s="13">
        <f t="shared" si="1085"/>
        <v>8.9951684724564624E-3</v>
      </c>
      <c r="AG782" s="13">
        <f t="shared" si="1086"/>
        <v>2.3650758236587952E-3</v>
      </c>
      <c r="AH782" s="13">
        <f t="shared" si="1087"/>
        <v>1.3379903679521874E-3</v>
      </c>
      <c r="AI782" s="13">
        <f t="shared" si="1088"/>
        <v>2.2755064738474258E-3</v>
      </c>
      <c r="AJ782" s="13">
        <f t="shared" si="1089"/>
        <v>1.9349652421065027E-3</v>
      </c>
      <c r="AK782" s="13">
        <f t="shared" si="1090"/>
        <v>1.096925169902877E-3</v>
      </c>
      <c r="AL782" s="13">
        <f t="shared" si="1091"/>
        <v>2.5025582806845588E-5</v>
      </c>
      <c r="AM782" s="13">
        <f t="shared" si="1092"/>
        <v>9.8351352876135667E-3</v>
      </c>
      <c r="AN782" s="13">
        <f t="shared" si="1093"/>
        <v>7.7577782213998185E-3</v>
      </c>
      <c r="AO782" s="13">
        <f t="shared" si="1094"/>
        <v>3.0595981230792193E-3</v>
      </c>
      <c r="AP782" s="13">
        <f t="shared" si="1095"/>
        <v>8.0445203146155004E-4</v>
      </c>
      <c r="AQ782" s="13">
        <f t="shared" si="1096"/>
        <v>1.5863433159106895E-4</v>
      </c>
      <c r="AR782" s="13">
        <f t="shared" si="1097"/>
        <v>2.1107655834718694E-4</v>
      </c>
      <c r="AS782" s="13">
        <f t="shared" si="1098"/>
        <v>3.5897573443041507E-4</v>
      </c>
      <c r="AT782" s="13">
        <f t="shared" si="1099"/>
        <v>3.0525317192706938E-4</v>
      </c>
      <c r="AU782" s="13">
        <f t="shared" si="1100"/>
        <v>1.7304697789556614E-4</v>
      </c>
      <c r="AV782" s="13">
        <f t="shared" si="1101"/>
        <v>7.3574804406806529E-5</v>
      </c>
      <c r="AW782" s="13">
        <f t="shared" si="1102"/>
        <v>9.3253214161212984E-7</v>
      </c>
      <c r="AX782" s="13">
        <f t="shared" si="1103"/>
        <v>2.7877522581848742E-3</v>
      </c>
      <c r="AY782" s="13">
        <f t="shared" si="1104"/>
        <v>2.1989289544844057E-3</v>
      </c>
      <c r="AZ782" s="13">
        <f t="shared" si="1105"/>
        <v>8.6723784953871258E-4</v>
      </c>
      <c r="BA782" s="13">
        <f t="shared" si="1106"/>
        <v>2.2802055098649301E-4</v>
      </c>
      <c r="BB782" s="13">
        <f t="shared" si="1107"/>
        <v>4.4964629685938535E-5</v>
      </c>
      <c r="BC782" s="13">
        <f t="shared" si="1108"/>
        <v>7.0934585993991374E-6</v>
      </c>
      <c r="BD782" s="13">
        <f t="shared" si="1109"/>
        <v>2.7748900235534358E-5</v>
      </c>
      <c r="BE782" s="13">
        <f t="shared" si="1110"/>
        <v>4.7192269571226965E-5</v>
      </c>
      <c r="BF782" s="13">
        <f t="shared" si="1111"/>
        <v>4.0129704031141899E-5</v>
      </c>
      <c r="BG782" s="13">
        <f t="shared" si="1112"/>
        <v>2.2749391800232464E-5</v>
      </c>
      <c r="BH782" s="13">
        <f t="shared" si="1113"/>
        <v>9.6724142335848214E-6</v>
      </c>
      <c r="BI782" s="13">
        <f t="shared" si="1114"/>
        <v>3.2899551048252011E-6</v>
      </c>
      <c r="BJ782" s="14">
        <f t="shared" si="1115"/>
        <v>0.58931151024715744</v>
      </c>
      <c r="BK782" s="14">
        <f t="shared" si="1116"/>
        <v>0.23980691924070477</v>
      </c>
      <c r="BL782" s="14">
        <f t="shared" si="1117"/>
        <v>0.16439622496731573</v>
      </c>
      <c r="BM782" s="14">
        <f t="shared" si="1118"/>
        <v>0.45158515586693965</v>
      </c>
      <c r="BN782" s="14">
        <f t="shared" si="1119"/>
        <v>0.54651659754077198</v>
      </c>
    </row>
    <row r="783" spans="1:66" x14ac:dyDescent="0.25">
      <c r="A783" t="s">
        <v>145</v>
      </c>
      <c r="B783" t="s">
        <v>434</v>
      </c>
      <c r="C783" t="s">
        <v>432</v>
      </c>
      <c r="D783" t="s">
        <v>503</v>
      </c>
      <c r="E783" s="10">
        <f>VLOOKUP(A783,home!$A$2:$E$405,3,FALSE)</f>
        <v>1.4406000000000001</v>
      </c>
      <c r="F783" s="10">
        <f>VLOOKUP(B783,home!$B$2:$E$405,3,FALSE)</f>
        <v>0.86770000000000003</v>
      </c>
      <c r="G783" s="10">
        <f>VLOOKUP(C783,away!$B$2:$E$405,4,FALSE)</f>
        <v>1.5966</v>
      </c>
      <c r="H783" s="10">
        <f>VLOOKUP(A783,away!$A$2:$E$405,3,FALSE)</f>
        <v>1.2678</v>
      </c>
      <c r="I783" s="10">
        <f>VLOOKUP(C783,away!$B$2:$E$405,3,FALSE)</f>
        <v>0.51270000000000004</v>
      </c>
      <c r="J783" s="10">
        <f>VLOOKUP(B783,home!$B$2:$E$405,4,FALSE)</f>
        <v>1.262</v>
      </c>
      <c r="K783" s="12">
        <f t="shared" si="1064"/>
        <v>1.9957637626920004</v>
      </c>
      <c r="L783" s="12">
        <f t="shared" si="1065"/>
        <v>0.82030133772000013</v>
      </c>
      <c r="M783" s="13">
        <f t="shared" si="1066"/>
        <v>5.9840948166562047E-2</v>
      </c>
      <c r="N783" s="13">
        <f t="shared" si="1067"/>
        <v>0.11942839587595482</v>
      </c>
      <c r="O783" s="13">
        <f t="shared" si="1068"/>
        <v>4.9087609831464027E-2</v>
      </c>
      <c r="P783" s="13">
        <f t="shared" si="1069"/>
        <v>9.7967272898799473E-2</v>
      </c>
      <c r="Q783" s="13">
        <f t="shared" si="1070"/>
        <v>0.11917543236283271</v>
      </c>
      <c r="R783" s="13">
        <f t="shared" si="1071"/>
        <v>2.0133316005113689E-2</v>
      </c>
      <c r="S783" s="13">
        <f t="shared" si="1072"/>
        <v>4.0096233654728412E-2</v>
      </c>
      <c r="T783" s="13">
        <f t="shared" si="1073"/>
        <v>9.775976659059106E-2</v>
      </c>
      <c r="U783" s="13">
        <f t="shared" si="1074"/>
        <v>4.0181342505832766E-2</v>
      </c>
      <c r="V783" s="13">
        <f t="shared" si="1075"/>
        <v>7.2936282391880113E-3</v>
      </c>
      <c r="W783" s="13">
        <f t="shared" si="1076"/>
        <v>7.9282003104297671E-2</v>
      </c>
      <c r="X783" s="13">
        <f t="shared" si="1077"/>
        <v>6.5035133203576567E-2</v>
      </c>
      <c r="Y783" s="13">
        <f t="shared" si="1078"/>
        <v>2.667420338284613E-2</v>
      </c>
      <c r="Z783" s="13">
        <f t="shared" si="1079"/>
        <v>5.505128683911416E-3</v>
      </c>
      <c r="AA783" s="13">
        <f t="shared" si="1080"/>
        <v>1.0986936336306706E-2</v>
      </c>
      <c r="AB783" s="13">
        <f t="shared" si="1081"/>
        <v>1.0963664701502469E-2</v>
      </c>
      <c r="AC783" s="13">
        <f t="shared" si="1082"/>
        <v>7.4628754433969657E-4</v>
      </c>
      <c r="AD783" s="13">
        <f t="shared" si="1083"/>
        <v>3.9557037207298008E-2</v>
      </c>
      <c r="AE783" s="13">
        <f t="shared" si="1084"/>
        <v>3.2448690537386374E-2</v>
      </c>
      <c r="AF783" s="13">
        <f t="shared" si="1085"/>
        <v>1.3308852127540176E-2</v>
      </c>
      <c r="AG783" s="13">
        <f t="shared" si="1086"/>
        <v>3.6390897345796253E-3</v>
      </c>
      <c r="AH783" s="13">
        <f t="shared" si="1087"/>
        <v>1.1289661059333193E-3</v>
      </c>
      <c r="AI783" s="13">
        <f t="shared" si="1088"/>
        <v>2.2531496435292168E-3</v>
      </c>
      <c r="AJ783" s="13">
        <f t="shared" si="1089"/>
        <v>2.2483772052390048E-3</v>
      </c>
      <c r="AK783" s="13">
        <f t="shared" si="1090"/>
        <v>1.4957432503595735E-3</v>
      </c>
      <c r="AL783" s="13">
        <f t="shared" si="1091"/>
        <v>4.8870719971750348E-5</v>
      </c>
      <c r="AM783" s="13">
        <f t="shared" si="1092"/>
        <v>1.5789300283556913E-2</v>
      </c>
      <c r="AN783" s="13">
        <f t="shared" si="1093"/>
        <v>1.2951984144264512E-2</v>
      </c>
      <c r="AO783" s="13">
        <f t="shared" si="1094"/>
        <v>5.3122649598342049E-3</v>
      </c>
      <c r="AP783" s="13">
        <f t="shared" si="1095"/>
        <v>1.4525526842916938E-3</v>
      </c>
      <c r="AQ783" s="13">
        <f t="shared" si="1096"/>
        <v>2.9788272750831327E-4</v>
      </c>
      <c r="AR783" s="13">
        <f t="shared" si="1097"/>
        <v>1.852184813875283E-4</v>
      </c>
      <c r="AS783" s="13">
        <f t="shared" si="1098"/>
        <v>3.6965233333407171E-4</v>
      </c>
      <c r="AT783" s="13">
        <f t="shared" si="1099"/>
        <v>3.6886936583134229E-4</v>
      </c>
      <c r="AU783" s="13">
        <f t="shared" si="1100"/>
        <v>2.4539203783112391E-4</v>
      </c>
      <c r="AV783" s="13">
        <f t="shared" si="1101"/>
        <v>1.2243613418912543E-4</v>
      </c>
      <c r="AW783" s="13">
        <f t="shared" si="1102"/>
        <v>2.2224335727189513E-6</v>
      </c>
      <c r="AX783" s="13">
        <f t="shared" si="1103"/>
        <v>5.2519522240308987E-3</v>
      </c>
      <c r="AY783" s="13">
        <f t="shared" si="1104"/>
        <v>4.3081834350140761E-3</v>
      </c>
      <c r="AZ783" s="13">
        <f t="shared" si="1105"/>
        <v>1.7670043174425958E-3</v>
      </c>
      <c r="BA783" s="13">
        <f t="shared" si="1106"/>
        <v>4.8315866845172569E-4</v>
      </c>
      <c r="BB783" s="13">
        <f t="shared" si="1107"/>
        <v>9.9083925515491136E-5</v>
      </c>
      <c r="BC783" s="13">
        <f t="shared" si="1108"/>
        <v>1.6255735329381254E-5</v>
      </c>
      <c r="BD783" s="13">
        <f t="shared" si="1109"/>
        <v>2.5322494675442734E-5</v>
      </c>
      <c r="BE783" s="13">
        <f t="shared" si="1110"/>
        <v>5.0537717254209735E-5</v>
      </c>
      <c r="BF783" s="13">
        <f t="shared" si="1111"/>
        <v>5.0430672372563032E-5</v>
      </c>
      <c r="BG783" s="13">
        <f t="shared" si="1112"/>
        <v>3.3549236149784637E-5</v>
      </c>
      <c r="BH783" s="13">
        <f t="shared" si="1113"/>
        <v>1.6739087443434174E-5</v>
      </c>
      <c r="BI783" s="13">
        <f t="shared" si="1114"/>
        <v>6.6814528280277224E-6</v>
      </c>
      <c r="BJ783" s="14">
        <f t="shared" si="1115"/>
        <v>0.64403822723214277</v>
      </c>
      <c r="BK783" s="14">
        <f t="shared" si="1116"/>
        <v>0.21030142465860346</v>
      </c>
      <c r="BL783" s="14">
        <f t="shared" si="1117"/>
        <v>0.13995393459857744</v>
      </c>
      <c r="BM783" s="14">
        <f t="shared" si="1118"/>
        <v>0.52985977903106696</v>
      </c>
      <c r="BN783" s="14">
        <f t="shared" si="1119"/>
        <v>0.46563297514072677</v>
      </c>
    </row>
    <row r="784" spans="1:66" x14ac:dyDescent="0.25">
      <c r="A784" t="s">
        <v>145</v>
      </c>
      <c r="B784" t="s">
        <v>147</v>
      </c>
      <c r="C784" t="s">
        <v>423</v>
      </c>
      <c r="D784" t="s">
        <v>503</v>
      </c>
      <c r="E784" s="10">
        <f>VLOOKUP(A784,home!$A$2:$E$405,3,FALSE)</f>
        <v>1.4406000000000001</v>
      </c>
      <c r="F784" s="10">
        <f>VLOOKUP(B784,home!$B$2:$E$405,3,FALSE)</f>
        <v>1.1238999999999999</v>
      </c>
      <c r="G784" s="10">
        <f>VLOOKUP(C784,away!$B$2:$E$405,4,FALSE)</f>
        <v>0.55530000000000002</v>
      </c>
      <c r="H784" s="10">
        <f>VLOOKUP(A784,away!$A$2:$E$405,3,FALSE)</f>
        <v>1.2678</v>
      </c>
      <c r="I784" s="10">
        <f>VLOOKUP(C784,away!$B$2:$E$405,3,FALSE)</f>
        <v>1.4592000000000001</v>
      </c>
      <c r="J784" s="10">
        <f>VLOOKUP(B784,home!$B$2:$E$405,4,FALSE)</f>
        <v>0.93899999999999995</v>
      </c>
      <c r="K784" s="12">
        <f t="shared" si="1064"/>
        <v>0.89908086580200008</v>
      </c>
      <c r="L784" s="12">
        <f t="shared" si="1065"/>
        <v>1.7371253606400001</v>
      </c>
      <c r="M784" s="13">
        <f t="shared" si="1066"/>
        <v>7.1632512245238214E-2</v>
      </c>
      <c r="N784" s="13">
        <f t="shared" si="1067"/>
        <v>6.4403421129021143E-2</v>
      </c>
      <c r="O784" s="13">
        <f t="shared" si="1068"/>
        <v>0.12443465366755867</v>
      </c>
      <c r="P784" s="13">
        <f t="shared" si="1069"/>
        <v>0.11187681615520066</v>
      </c>
      <c r="Q784" s="13">
        <f t="shared" si="1070"/>
        <v>2.8951941814645575E-2</v>
      </c>
      <c r="R784" s="13">
        <f t="shared" si="1071"/>
        <v>0.1080792963141857</v>
      </c>
      <c r="S784" s="13">
        <f t="shared" si="1072"/>
        <v>4.3682755220750338E-2</v>
      </c>
      <c r="T784" s="13">
        <f t="shared" si="1073"/>
        <v>5.0293152365994492E-2</v>
      </c>
      <c r="U784" s="13">
        <f t="shared" si="1074"/>
        <v>9.7172027305428982E-2</v>
      </c>
      <c r="V784" s="13">
        <f t="shared" si="1075"/>
        <v>7.5804926217694097E-3</v>
      </c>
      <c r="W784" s="13">
        <f t="shared" si="1076"/>
        <v>8.6767123044535592E-3</v>
      </c>
      <c r="X784" s="13">
        <f t="shared" si="1077"/>
        <v>1.5072536991043415E-2</v>
      </c>
      <c r="Y784" s="13">
        <f t="shared" si="1078"/>
        <v>1.309144312816302E-2</v>
      </c>
      <c r="Z784" s="13">
        <f t="shared" si="1079"/>
        <v>6.2582428862499068E-2</v>
      </c>
      <c r="AA784" s="13">
        <f t="shared" si="1080"/>
        <v>5.6266664325687742E-2</v>
      </c>
      <c r="AB784" s="13">
        <f t="shared" si="1081"/>
        <v>2.5294140638864919E-2</v>
      </c>
      <c r="AC784" s="13">
        <f t="shared" si="1082"/>
        <v>7.3995849861799984E-4</v>
      </c>
      <c r="AD784" s="13">
        <f t="shared" si="1083"/>
        <v>1.9502665027507431E-3</v>
      </c>
      <c r="AE784" s="13">
        <f t="shared" si="1084"/>
        <v>3.3878574019349963E-3</v>
      </c>
      <c r="AF784" s="13">
        <f t="shared" si="1085"/>
        <v>2.9425665055666126E-3</v>
      </c>
      <c r="AG784" s="13">
        <f t="shared" si="1086"/>
        <v>1.7038689673965284E-3</v>
      </c>
      <c r="AH784" s="13">
        <f t="shared" si="1087"/>
        <v>2.7178381076873964E-2</v>
      </c>
      <c r="AI784" s="13">
        <f t="shared" si="1088"/>
        <v>2.4435562389692536E-2</v>
      </c>
      <c r="AJ784" s="13">
        <f t="shared" si="1089"/>
        <v>1.0984773294841776E-2</v>
      </c>
      <c r="AK784" s="13">
        <f t="shared" si="1090"/>
        <v>3.2920664948550117E-3</v>
      </c>
      <c r="AL784" s="13">
        <f t="shared" si="1091"/>
        <v>4.6227166027039545E-5</v>
      </c>
      <c r="AM784" s="13">
        <f t="shared" si="1092"/>
        <v>3.5068945916755549E-4</v>
      </c>
      <c r="AN784" s="13">
        <f t="shared" si="1093"/>
        <v>6.0919155322908649E-4</v>
      </c>
      <c r="AO784" s="13">
        <f t="shared" si="1094"/>
        <v>5.2912104830095939E-4</v>
      </c>
      <c r="AP784" s="13">
        <f t="shared" si="1095"/>
        <v>3.0638319728400627E-4</v>
      </c>
      <c r="AQ784" s="13">
        <f t="shared" si="1096"/>
        <v>1.3305650551900393E-4</v>
      </c>
      <c r="AR784" s="13">
        <f t="shared" si="1097"/>
        <v>9.4424510059552026E-3</v>
      </c>
      <c r="AS784" s="13">
        <f t="shared" si="1098"/>
        <v>8.4895270257271706E-3</v>
      </c>
      <c r="AT784" s="13">
        <f t="shared" si="1099"/>
        <v>3.816385654270131E-3</v>
      </c>
      <c r="AU784" s="13">
        <f t="shared" si="1100"/>
        <v>1.1437464394251742E-3</v>
      </c>
      <c r="AV784" s="13">
        <f t="shared" si="1101"/>
        <v>2.5708013475408509E-4</v>
      </c>
      <c r="AW784" s="13">
        <f t="shared" si="1102"/>
        <v>2.005509320682817E-6</v>
      </c>
      <c r="AX784" s="13">
        <f t="shared" si="1103"/>
        <v>5.2549697096000134E-5</v>
      </c>
      <c r="AY784" s="13">
        <f t="shared" si="1104"/>
        <v>9.1285411519412003E-5</v>
      </c>
      <c r="AZ784" s="13">
        <f t="shared" si="1105"/>
        <v>7.9287101703414707E-5</v>
      </c>
      <c r="BA784" s="13">
        <f t="shared" si="1106"/>
        <v>4.5910545046881529E-5</v>
      </c>
      <c r="BB784" s="13">
        <f t="shared" si="1107"/>
        <v>1.9938093030435763E-5</v>
      </c>
      <c r="BC784" s="13">
        <f t="shared" si="1108"/>
        <v>6.9269934091939164E-6</v>
      </c>
      <c r="BD784" s="13">
        <f t="shared" si="1109"/>
        <v>2.7337868515075808E-3</v>
      </c>
      <c r="BE784" s="13">
        <f t="shared" si="1110"/>
        <v>2.4578954493715598E-3</v>
      </c>
      <c r="BF784" s="13">
        <f t="shared" si="1111"/>
        <v>1.1049233843358887E-3</v>
      </c>
      <c r="BG784" s="13">
        <f t="shared" si="1112"/>
        <v>3.3113849101119571E-4</v>
      </c>
      <c r="BH784" s="13">
        <f t="shared" si="1113"/>
        <v>7.4430070299678409E-5</v>
      </c>
      <c r="BI784" s="13">
        <f t="shared" si="1114"/>
        <v>1.3383730409347724E-5</v>
      </c>
      <c r="BJ784" s="14">
        <f t="shared" si="1115"/>
        <v>0.19269810671627605</v>
      </c>
      <c r="BK784" s="14">
        <f t="shared" si="1116"/>
        <v>0.23565004731912303</v>
      </c>
      <c r="BL784" s="14">
        <f t="shared" si="1117"/>
        <v>0.50700231374505644</v>
      </c>
      <c r="BM784" s="14">
        <f t="shared" si="1118"/>
        <v>0.48846497541490569</v>
      </c>
      <c r="BN784" s="14">
        <f t="shared" si="1119"/>
        <v>0.50937864132584998</v>
      </c>
    </row>
    <row r="785" spans="1:66" x14ac:dyDescent="0.25">
      <c r="A785" t="s">
        <v>342</v>
      </c>
      <c r="B785" t="s">
        <v>426</v>
      </c>
      <c r="C785" t="s">
        <v>406</v>
      </c>
      <c r="D785" t="s">
        <v>503</v>
      </c>
      <c r="E785" s="10">
        <f>VLOOKUP(A785,home!$A$2:$E$405,3,FALSE)</f>
        <v>1.1741999999999999</v>
      </c>
      <c r="F785" s="10">
        <f>VLOOKUP(B785,home!$B$2:$E$405,3,FALSE)</f>
        <v>0.93679999999999997</v>
      </c>
      <c r="G785" s="10">
        <f>VLOOKUP(C785,away!$B$2:$E$405,4,FALSE)</f>
        <v>0.93679999999999997</v>
      </c>
      <c r="H785" s="10">
        <f>VLOOKUP(A785,away!$A$2:$E$405,3,FALSE)</f>
        <v>0.85970000000000002</v>
      </c>
      <c r="I785" s="10">
        <f>VLOOKUP(C785,away!$B$2:$E$405,3,FALSE)</f>
        <v>0.98870000000000002</v>
      </c>
      <c r="J785" s="10">
        <f>VLOOKUP(B785,home!$B$2:$E$405,4,FALSE)</f>
        <v>0.69789999999999996</v>
      </c>
      <c r="K785" s="12">
        <f t="shared" si="1064"/>
        <v>1.0304711566079998</v>
      </c>
      <c r="L785" s="12">
        <f t="shared" si="1065"/>
        <v>0.59320480368100004</v>
      </c>
      <c r="M785" s="13">
        <f t="shared" si="1066"/>
        <v>0.19717256675899972</v>
      </c>
      <c r="N785" s="13">
        <f t="shared" si="1067"/>
        <v>0.20318064291951449</v>
      </c>
      <c r="O785" s="13">
        <f t="shared" si="1068"/>
        <v>0.11696371375555129</v>
      </c>
      <c r="P785" s="13">
        <f t="shared" si="1069"/>
        <v>0.12052773339484996</v>
      </c>
      <c r="Q785" s="13">
        <f t="shared" si="1070"/>
        <v>0.10468589605481454</v>
      </c>
      <c r="R785" s="13">
        <f t="shared" si="1071"/>
        <v>3.469171842808124E-2</v>
      </c>
      <c r="S785" s="13">
        <f t="shared" si="1072"/>
        <v>1.841906148010948E-2</v>
      </c>
      <c r="T785" s="13">
        <f t="shared" si="1073"/>
        <v>6.2100176417365829E-2</v>
      </c>
      <c r="U785" s="13">
        <f t="shared" si="1074"/>
        <v>3.5748815213303933E-2</v>
      </c>
      <c r="V785" s="13">
        <f t="shared" si="1075"/>
        <v>1.2510235565328473E-3</v>
      </c>
      <c r="W785" s="13">
        <f t="shared" si="1076"/>
        <v>3.5958598796049873E-2</v>
      </c>
      <c r="X785" s="13">
        <f t="shared" si="1077"/>
        <v>2.1330813539454607E-2</v>
      </c>
      <c r="Y785" s="13">
        <f t="shared" si="1078"/>
        <v>6.3267705290140927E-3</v>
      </c>
      <c r="Z785" s="13">
        <f t="shared" si="1079"/>
        <v>6.8597646731621553E-3</v>
      </c>
      <c r="AA785" s="13">
        <f t="shared" si="1080"/>
        <v>7.0687896368121037E-3</v>
      </c>
      <c r="AB785" s="13">
        <f t="shared" si="1081"/>
        <v>3.6420919164322049E-3</v>
      </c>
      <c r="AC785" s="13">
        <f t="shared" si="1082"/>
        <v>4.7795389392571788E-5</v>
      </c>
      <c r="AD785" s="13">
        <f t="shared" si="1083"/>
        <v>9.2635747228421318E-3</v>
      </c>
      <c r="AE785" s="13">
        <f t="shared" si="1084"/>
        <v>5.4951970248478411E-3</v>
      </c>
      <c r="AF785" s="13">
        <f t="shared" si="1085"/>
        <v>1.6298886361566392E-3</v>
      </c>
      <c r="AG785" s="13">
        <f t="shared" si="1086"/>
        <v>3.2228592281106406E-4</v>
      </c>
      <c r="AH785" s="13">
        <f t="shared" si="1087"/>
        <v>1.0173113390602537E-3</v>
      </c>
      <c r="AI785" s="13">
        <f t="shared" si="1088"/>
        <v>1.0483099921918526E-3</v>
      </c>
      <c r="AJ785" s="13">
        <f t="shared" si="1089"/>
        <v>5.401266050688308E-4</v>
      </c>
      <c r="AK785" s="13">
        <f t="shared" si="1090"/>
        <v>1.8552829581334351E-4</v>
      </c>
      <c r="AL785" s="13">
        <f t="shared" si="1091"/>
        <v>1.1686554666100367E-6</v>
      </c>
      <c r="AM785" s="13">
        <f t="shared" si="1092"/>
        <v>1.9091693117943532E-3</v>
      </c>
      <c r="AN785" s="13">
        <f t="shared" si="1093"/>
        <v>1.1325284067967591E-3</v>
      </c>
      <c r="AO785" s="13">
        <f t="shared" si="1094"/>
        <v>3.3591064560851356E-4</v>
      </c>
      <c r="AP785" s="13">
        <f t="shared" si="1095"/>
        <v>6.6421269527518773E-5</v>
      </c>
      <c r="AQ785" s="13">
        <f t="shared" si="1096"/>
        <v>9.8503540375786393E-6</v>
      </c>
      <c r="AR785" s="13">
        <f t="shared" si="1097"/>
        <v>1.2069479463393864E-4</v>
      </c>
      <c r="AS785" s="13">
        <f t="shared" si="1098"/>
        <v>1.2437250462299975E-4</v>
      </c>
      <c r="AT785" s="13">
        <f t="shared" si="1099"/>
        <v>6.4081139344548173E-5</v>
      </c>
      <c r="AU785" s="13">
        <f t="shared" si="1100"/>
        <v>2.2011255259044994E-5</v>
      </c>
      <c r="AV785" s="13">
        <f t="shared" si="1101"/>
        <v>5.6704909162955008E-6</v>
      </c>
      <c r="AW785" s="13">
        <f t="shared" si="1102"/>
        <v>1.9843784111623351E-8</v>
      </c>
      <c r="AX785" s="13">
        <f t="shared" si="1103"/>
        <v>3.2789065148087088E-4</v>
      </c>
      <c r="AY785" s="13">
        <f t="shared" si="1104"/>
        <v>1.9450630954054521E-4</v>
      </c>
      <c r="AZ785" s="13">
        <f t="shared" si="1105"/>
        <v>5.7691038582857463E-5</v>
      </c>
      <c r="BA785" s="13">
        <f t="shared" si="1106"/>
        <v>1.1407533738898989E-5</v>
      </c>
      <c r="BB785" s="13">
        <f t="shared" si="1107"/>
        <v>1.6917509530169895E-6</v>
      </c>
      <c r="BC785" s="13">
        <f t="shared" si="1108"/>
        <v>2.0071095839231761E-7</v>
      </c>
      <c r="BD785" s="13">
        <f t="shared" si="1109"/>
        <v>1.1932788659357361E-5</v>
      </c>
      <c r="BE785" s="13">
        <f t="shared" si="1110"/>
        <v>1.2296394531366802E-5</v>
      </c>
      <c r="BF785" s="13">
        <f t="shared" si="1111"/>
        <v>6.3355399474229158E-6</v>
      </c>
      <c r="BG785" s="13">
        <f t="shared" si="1112"/>
        <v>2.1761970591190268E-6</v>
      </c>
      <c r="BH785" s="13">
        <f t="shared" si="1113"/>
        <v>5.6062707512932757E-7</v>
      </c>
      <c r="BI785" s="13">
        <f t="shared" si="1114"/>
        <v>1.1554200610685568E-7</v>
      </c>
      <c r="BJ785" s="14">
        <f t="shared" si="1115"/>
        <v>0.45434111254589032</v>
      </c>
      <c r="BK785" s="14">
        <f t="shared" si="1116"/>
        <v>0.33761385554489171</v>
      </c>
      <c r="BL785" s="14">
        <f t="shared" si="1117"/>
        <v>0.20127665245637033</v>
      </c>
      <c r="BM785" s="14">
        <f t="shared" si="1118"/>
        <v>0.22267462744274699</v>
      </c>
      <c r="BN785" s="14">
        <f t="shared" si="1119"/>
        <v>0.7772222713118111</v>
      </c>
    </row>
    <row r="786" spans="1:66" x14ac:dyDescent="0.25">
      <c r="A786" t="s">
        <v>342</v>
      </c>
      <c r="B786" t="s">
        <v>343</v>
      </c>
      <c r="C786" t="s">
        <v>384</v>
      </c>
      <c r="D786" t="s">
        <v>504</v>
      </c>
      <c r="E786" s="10">
        <f>VLOOKUP(A786,home!$A$2:$E$405,3,FALSE)</f>
        <v>1.1741999999999999</v>
      </c>
      <c r="F786" s="10">
        <f>VLOOKUP(B786,home!$B$2:$E$405,3,FALSE)</f>
        <v>0.63870000000000005</v>
      </c>
      <c r="G786" s="10">
        <f>VLOOKUP(C786,away!$B$2:$E$405,4,FALSE)</f>
        <v>1.0646</v>
      </c>
      <c r="H786" s="10">
        <f>VLOOKUP(A786,away!$A$2:$E$405,3,FALSE)</f>
        <v>0.85970000000000002</v>
      </c>
      <c r="I786" s="10">
        <f>VLOOKUP(C786,away!$B$2:$E$405,3,FALSE)</f>
        <v>1.2795000000000001</v>
      </c>
      <c r="J786" s="10">
        <f>VLOOKUP(B786,home!$B$2:$E$405,4,FALSE)</f>
        <v>1.2214</v>
      </c>
      <c r="K786" s="12">
        <f t="shared" si="1064"/>
        <v>0.79840905548399999</v>
      </c>
      <c r="L786" s="12">
        <f t="shared" si="1065"/>
        <v>1.3435230836100003</v>
      </c>
      <c r="M786" s="13">
        <f t="shared" si="1066"/>
        <v>0.11742773697087004</v>
      </c>
      <c r="N786" s="13">
        <f t="shared" si="1067"/>
        <v>9.3755368562535926E-2</v>
      </c>
      <c r="O786" s="13">
        <f t="shared" si="1068"/>
        <v>0.15776687527644737</v>
      </c>
      <c r="P786" s="13">
        <f t="shared" si="1069"/>
        <v>0.12596250187613037</v>
      </c>
      <c r="Q786" s="13">
        <f t="shared" si="1070"/>
        <v>3.7427567630284306E-2</v>
      </c>
      <c r="R786" s="13">
        <f t="shared" si="1071"/>
        <v>0.10598171938146343</v>
      </c>
      <c r="S786" s="13">
        <f t="shared" si="1072"/>
        <v>3.3779395499272273E-2</v>
      </c>
      <c r="T786" s="13">
        <f t="shared" si="1073"/>
        <v>5.0284801074661406E-2</v>
      </c>
      <c r="U786" s="13">
        <f t="shared" si="1074"/>
        <v>8.4616764469924541E-2</v>
      </c>
      <c r="V786" s="13">
        <f t="shared" si="1075"/>
        <v>4.0260572905995839E-3</v>
      </c>
      <c r="W786" s="13">
        <f t="shared" si="1076"/>
        <v>9.9608363069196102E-3</v>
      </c>
      <c r="X786" s="13">
        <f t="shared" si="1077"/>
        <v>1.3382613510407083E-2</v>
      </c>
      <c r="Y786" s="13">
        <f t="shared" si="1078"/>
        <v>8.9899250851314862E-3</v>
      </c>
      <c r="Z786" s="13">
        <f t="shared" si="1079"/>
        <v>4.7462962143224506E-2</v>
      </c>
      <c r="AA786" s="13">
        <f t="shared" si="1080"/>
        <v>3.7894858775244726E-2</v>
      </c>
      <c r="AB786" s="13">
        <f t="shared" si="1081"/>
        <v>1.5127799201221353E-2</v>
      </c>
      <c r="AC786" s="13">
        <f t="shared" si="1082"/>
        <v>2.6991719657892723E-4</v>
      </c>
      <c r="AD786" s="13">
        <f t="shared" si="1083"/>
        <v>1.9882054769096045E-3</v>
      </c>
      <c r="AE786" s="13">
        <f t="shared" si="1084"/>
        <v>2.6711999531878836E-3</v>
      </c>
      <c r="AF786" s="13">
        <f t="shared" si="1085"/>
        <v>1.7944093990229367E-3</v>
      </c>
      <c r="AG786" s="13">
        <f t="shared" si="1086"/>
        <v>8.0361014967802135E-4</v>
      </c>
      <c r="AH786" s="13">
        <f t="shared" si="1087"/>
        <v>1.594189631398242E-2</v>
      </c>
      <c r="AI786" s="13">
        <f t="shared" si="1088"/>
        <v>1.2728154378670564E-2</v>
      </c>
      <c r="AJ786" s="13">
        <f t="shared" si="1089"/>
        <v>5.0811368577644515E-3</v>
      </c>
      <c r="AK786" s="13">
        <f t="shared" si="1090"/>
        <v>1.3522752264642187E-3</v>
      </c>
      <c r="AL786" s="13">
        <f t="shared" si="1091"/>
        <v>1.1581401892776699E-5</v>
      </c>
      <c r="AM786" s="13">
        <f t="shared" si="1092"/>
        <v>3.1748025138550278E-4</v>
      </c>
      <c r="AN786" s="13">
        <f t="shared" si="1093"/>
        <v>4.2654204632672877E-4</v>
      </c>
      <c r="AO786" s="13">
        <f t="shared" si="1094"/>
        <v>2.8653454268510309E-4</v>
      </c>
      <c r="AP786" s="13">
        <f t="shared" si="1095"/>
        <v>1.2832192411635704E-4</v>
      </c>
      <c r="AQ786" s="13">
        <f t="shared" si="1096"/>
        <v>4.3100866795894105E-5</v>
      </c>
      <c r="AR786" s="13">
        <f t="shared" si="1097"/>
        <v>4.2836611388705099E-3</v>
      </c>
      <c r="AS786" s="13">
        <f t="shared" si="1098"/>
        <v>3.4201138438991192E-3</v>
      </c>
      <c r="AT786" s="13">
        <f t="shared" si="1099"/>
        <v>1.3653249318776243E-3</v>
      </c>
      <c r="AU786" s="13">
        <f t="shared" si="1100"/>
        <v>3.6336259642972358E-4</v>
      </c>
      <c r="AV786" s="13">
        <f t="shared" si="1101"/>
        <v>7.252799685341735E-5</v>
      </c>
      <c r="AW786" s="13">
        <f t="shared" si="1102"/>
        <v>3.4508749221683036E-7</v>
      </c>
      <c r="AX786" s="13">
        <f t="shared" si="1103"/>
        <v>4.2246517940587014E-5</v>
      </c>
      <c r="AY786" s="13">
        <f t="shared" si="1104"/>
        <v>5.6759172055322663E-5</v>
      </c>
      <c r="AZ786" s="13">
        <f t="shared" si="1105"/>
        <v>3.8128628931458831E-5</v>
      </c>
      <c r="BA786" s="13">
        <f t="shared" si="1106"/>
        <v>1.7075564371938352E-5</v>
      </c>
      <c r="BB786" s="13">
        <f t="shared" si="1107"/>
        <v>5.7353537248419165E-6</v>
      </c>
      <c r="BC786" s="13">
        <f t="shared" si="1108"/>
        <v>1.5411160243987419E-6</v>
      </c>
      <c r="BD786" s="13">
        <f t="shared" si="1109"/>
        <v>9.5919960373927222E-4</v>
      </c>
      <c r="BE786" s="13">
        <f t="shared" si="1110"/>
        <v>7.6583364964209928E-4</v>
      </c>
      <c r="BF786" s="13">
        <f t="shared" si="1111"/>
        <v>3.0572426043430656E-4</v>
      </c>
      <c r="BG786" s="13">
        <f t="shared" si="1112"/>
        <v>8.1364339337299717E-5</v>
      </c>
      <c r="BH786" s="13">
        <f t="shared" si="1113"/>
        <v>1.6240506330093281E-5</v>
      </c>
      <c r="BI786" s="13">
        <f t="shared" si="1114"/>
        <v>2.5933134639183409E-6</v>
      </c>
      <c r="BJ786" s="14">
        <f t="shared" si="1115"/>
        <v>0.22242200313309643</v>
      </c>
      <c r="BK786" s="14">
        <f t="shared" si="1116"/>
        <v>0.28153394940739929</v>
      </c>
      <c r="BL786" s="14">
        <f t="shared" si="1117"/>
        <v>0.44812742606206046</v>
      </c>
      <c r="BM786" s="14">
        <f t="shared" si="1118"/>
        <v>0.36116815696348603</v>
      </c>
      <c r="BN786" s="14">
        <f t="shared" si="1119"/>
        <v>0.63832176969773136</v>
      </c>
    </row>
    <row r="787" spans="1:66" x14ac:dyDescent="0.25">
      <c r="A787" t="s">
        <v>342</v>
      </c>
      <c r="B787" t="s">
        <v>346</v>
      </c>
      <c r="C787" t="s">
        <v>380</v>
      </c>
      <c r="D787" t="s">
        <v>504</v>
      </c>
      <c r="E787" s="10">
        <f>VLOOKUP(A787,home!$A$2:$E$405,3,FALSE)</f>
        <v>1.1741999999999999</v>
      </c>
      <c r="F787" s="10">
        <f>VLOOKUP(B787,home!$B$2:$E$405,3,FALSE)</f>
        <v>0.80910000000000004</v>
      </c>
      <c r="G787" s="10">
        <f>VLOOKUP(C787,away!$B$2:$E$405,4,FALSE)</f>
        <v>0.63870000000000005</v>
      </c>
      <c r="H787" s="10">
        <f>VLOOKUP(A787,away!$A$2:$E$405,3,FALSE)</f>
        <v>0.85970000000000002</v>
      </c>
      <c r="I787" s="10">
        <f>VLOOKUP(C787,away!$B$2:$E$405,3,FALSE)</f>
        <v>1.7447999999999999</v>
      </c>
      <c r="J787" s="10">
        <f>VLOOKUP(B787,home!$B$2:$E$405,4,FALSE)</f>
        <v>1.1632</v>
      </c>
      <c r="K787" s="12">
        <f t="shared" si="1064"/>
        <v>0.60679388201400009</v>
      </c>
      <c r="L787" s="12">
        <f t="shared" si="1065"/>
        <v>1.744805304192</v>
      </c>
      <c r="M787" s="13">
        <f t="shared" si="1066"/>
        <v>9.5216771050258497E-2</v>
      </c>
      <c r="N787" s="13">
        <f t="shared" si="1067"/>
        <v>5.7776954138424624E-2</v>
      </c>
      <c r="O787" s="13">
        <f t="shared" si="1068"/>
        <v>0.1661347271765263</v>
      </c>
      <c r="P787" s="13">
        <f t="shared" si="1069"/>
        <v>0.1008095360407812</v>
      </c>
      <c r="Q787" s="13">
        <f t="shared" si="1070"/>
        <v>1.7529351146299759E-2</v>
      </c>
      <c r="R787" s="13">
        <f t="shared" si="1071"/>
        <v>0.14493637659404698</v>
      </c>
      <c r="S787" s="13">
        <f t="shared" si="1072"/>
        <v>2.6682701074250446E-2</v>
      </c>
      <c r="T787" s="13">
        <f t="shared" si="1073"/>
        <v>3.0585304859107935E-2</v>
      </c>
      <c r="U787" s="13">
        <f t="shared" si="1074"/>
        <v>8.7946506598544846E-2</v>
      </c>
      <c r="V787" s="13">
        <f t="shared" si="1075"/>
        <v>3.1388853104346048E-3</v>
      </c>
      <c r="W787" s="13">
        <f t="shared" si="1076"/>
        <v>3.5455676770832648E-3</v>
      </c>
      <c r="X787" s="13">
        <f t="shared" si="1077"/>
        <v>6.1863252893465887E-3</v>
      </c>
      <c r="Y787" s="13">
        <f t="shared" si="1078"/>
        <v>5.3969665891545199E-3</v>
      </c>
      <c r="Z787" s="13">
        <f t="shared" si="1079"/>
        <v>8.4295252883887492E-2</v>
      </c>
      <c r="AA787" s="13">
        <f t="shared" si="1080"/>
        <v>5.1149843732765932E-2</v>
      </c>
      <c r="AB787" s="13">
        <f t="shared" si="1081"/>
        <v>1.5518706121507254E-2</v>
      </c>
      <c r="AC787" s="13">
        <f t="shared" si="1082"/>
        <v>2.0770341213256039E-4</v>
      </c>
      <c r="AD787" s="13">
        <f t="shared" si="1083"/>
        <v>5.3785719368017865E-4</v>
      </c>
      <c r="AE787" s="13">
        <f t="shared" si="1084"/>
        <v>9.3845608443099957E-4</v>
      </c>
      <c r="AF787" s="13">
        <f t="shared" si="1085"/>
        <v>8.1871157693323194E-4</v>
      </c>
      <c r="AG787" s="13">
        <f t="shared" si="1086"/>
        <v>4.7616410067883333E-4</v>
      </c>
      <c r="AH787" s="13">
        <f t="shared" si="1087"/>
        <v>3.6769701087503208E-2</v>
      </c>
      <c r="AI787" s="13">
        <f t="shared" si="1088"/>
        <v>2.2311629663380472E-2</v>
      </c>
      <c r="AJ787" s="13">
        <f t="shared" si="1089"/>
        <v>6.7692801887506765E-3</v>
      </c>
      <c r="AK787" s="13">
        <f t="shared" si="1090"/>
        <v>1.3691859347241622E-3</v>
      </c>
      <c r="AL787" s="13">
        <f t="shared" si="1091"/>
        <v>8.7961330258168737E-6</v>
      </c>
      <c r="AM787" s="13">
        <f t="shared" si="1092"/>
        <v>6.527369090447031E-5</v>
      </c>
      <c r="AN787" s="13">
        <f t="shared" si="1093"/>
        <v>1.138898821143089E-4</v>
      </c>
      <c r="AO787" s="13">
        <f t="shared" si="1094"/>
        <v>9.9357835203423909E-5</v>
      </c>
      <c r="AP787" s="13">
        <f t="shared" si="1095"/>
        <v>5.7786692625322898E-5</v>
      </c>
      <c r="AQ787" s="13">
        <f t="shared" si="1096"/>
        <v>2.5206631951094023E-5</v>
      </c>
      <c r="AR787" s="13">
        <f t="shared" si="1097"/>
        <v>1.2831193898205983E-2</v>
      </c>
      <c r="AS787" s="13">
        <f t="shared" si="1098"/>
        <v>7.7858899563667599E-3</v>
      </c>
      <c r="AT787" s="13">
        <f t="shared" si="1099"/>
        <v>2.3622151957787994E-3</v>
      </c>
      <c r="AU787" s="13">
        <f t="shared" si="1100"/>
        <v>4.7779257626635971E-4</v>
      </c>
      <c r="AV787" s="13">
        <f t="shared" si="1101"/>
        <v>7.2480403037533642E-5</v>
      </c>
      <c r="AW787" s="13">
        <f t="shared" si="1102"/>
        <v>2.5868869746857993E-7</v>
      </c>
      <c r="AX787" s="13">
        <f t="shared" si="1103"/>
        <v>6.6012793828842437E-6</v>
      </c>
      <c r="AY787" s="13">
        <f t="shared" si="1104"/>
        <v>1.151794728170972E-5</v>
      </c>
      <c r="AZ787" s="13">
        <f t="shared" si="1105"/>
        <v>1.0048287755265477E-5</v>
      </c>
      <c r="BA787" s="13">
        <f t="shared" si="1106"/>
        <v>5.8441019244782444E-6</v>
      </c>
      <c r="BB787" s="13">
        <f t="shared" si="1107"/>
        <v>2.5492050090170778E-6</v>
      </c>
      <c r="BC787" s="13">
        <f t="shared" si="1108"/>
        <v>8.8957328424116213E-7</v>
      </c>
      <c r="BD787" s="13">
        <f t="shared" si="1109"/>
        <v>3.7313225287843093E-3</v>
      </c>
      <c r="BE787" s="13">
        <f t="shared" si="1110"/>
        <v>2.2641436822873266E-3</v>
      </c>
      <c r="BF787" s="13">
        <f t="shared" si="1111"/>
        <v>6.8693426720629989E-4</v>
      </c>
      <c r="BG787" s="13">
        <f t="shared" si="1112"/>
        <v>1.3894250356218438E-4</v>
      </c>
      <c r="BH787" s="13">
        <f t="shared" si="1113"/>
        <v>2.1077365278310473E-5</v>
      </c>
      <c r="BI787" s="13">
        <f t="shared" si="1114"/>
        <v>2.5579232599706217E-6</v>
      </c>
      <c r="BJ787" s="14">
        <f t="shared" si="1115"/>
        <v>0.12419062378257614</v>
      </c>
      <c r="BK787" s="14">
        <f t="shared" si="1116"/>
        <v>0.22607591096816482</v>
      </c>
      <c r="BL787" s="14">
        <f t="shared" si="1117"/>
        <v>0.56328050739778368</v>
      </c>
      <c r="BM787" s="14">
        <f t="shared" si="1118"/>
        <v>0.41542731962749058</v>
      </c>
      <c r="BN787" s="14">
        <f t="shared" si="1119"/>
        <v>0.58240371614633735</v>
      </c>
    </row>
    <row r="788" spans="1:66" x14ac:dyDescent="0.25">
      <c r="A788" t="s">
        <v>342</v>
      </c>
      <c r="B788" t="s">
        <v>363</v>
      </c>
      <c r="C788" t="s">
        <v>386</v>
      </c>
      <c r="D788" t="s">
        <v>504</v>
      </c>
      <c r="E788" s="10">
        <f>VLOOKUP(A788,home!$A$2:$E$405,3,FALSE)</f>
        <v>1.1741999999999999</v>
      </c>
      <c r="F788" s="10">
        <f>VLOOKUP(B788,home!$B$2:$E$405,3,FALSE)</f>
        <v>1.1071</v>
      </c>
      <c r="G788" s="10">
        <f>VLOOKUP(C788,away!$B$2:$E$405,4,FALSE)</f>
        <v>0.97940000000000005</v>
      </c>
      <c r="H788" s="10">
        <f>VLOOKUP(A788,away!$A$2:$E$405,3,FALSE)</f>
        <v>0.85970000000000002</v>
      </c>
      <c r="I788" s="10">
        <f>VLOOKUP(C788,away!$B$2:$E$405,3,FALSE)</f>
        <v>1.3957999999999999</v>
      </c>
      <c r="J788" s="10">
        <f>VLOOKUP(B788,home!$B$2:$E$405,4,FALSE)</f>
        <v>1.2795000000000001</v>
      </c>
      <c r="K788" s="12">
        <f t="shared" si="1064"/>
        <v>1.2731777095079999</v>
      </c>
      <c r="L788" s="12">
        <f t="shared" si="1065"/>
        <v>1.5353606681700001</v>
      </c>
      <c r="M788" s="13">
        <f t="shared" si="1066"/>
        <v>6.0293053693654508E-2</v>
      </c>
      <c r="N788" s="13">
        <f t="shared" si="1067"/>
        <v>7.6763772000929889E-2</v>
      </c>
      <c r="O788" s="13">
        <f t="shared" si="1068"/>
        <v>9.2571583205099076E-2</v>
      </c>
      <c r="P788" s="13">
        <f t="shared" si="1069"/>
        <v>0.11786007627059726</v>
      </c>
      <c r="Q788" s="13">
        <f t="shared" si="1070"/>
        <v>4.8866961704669136E-2</v>
      </c>
      <c r="R788" s="13">
        <f t="shared" si="1071"/>
        <v>7.1065383921667849E-2</v>
      </c>
      <c r="S788" s="13">
        <f t="shared" si="1072"/>
        <v>5.7597835602631597E-2</v>
      </c>
      <c r="T788" s="13">
        <f t="shared" si="1073"/>
        <v>7.5028410974318602E-2</v>
      </c>
      <c r="U788" s="13">
        <f t="shared" si="1074"/>
        <v>9.0478862726695711E-2</v>
      </c>
      <c r="V788" s="13">
        <f t="shared" si="1075"/>
        <v>1.2510166560146897E-2</v>
      </c>
      <c r="W788" s="13">
        <f t="shared" si="1076"/>
        <v>2.0738775457921927E-2</v>
      </c>
      <c r="X788" s="13">
        <f t="shared" si="1077"/>
        <v>3.1841500144102614E-2</v>
      </c>
      <c r="Y788" s="13">
        <f t="shared" si="1078"/>
        <v>2.4444093468392273E-2</v>
      </c>
      <c r="Z788" s="13">
        <f t="shared" si="1079"/>
        <v>3.6370331780576505E-2</v>
      </c>
      <c r="AA788" s="13">
        <f t="shared" si="1080"/>
        <v>4.6305895710440408E-2</v>
      </c>
      <c r="AB788" s="13">
        <f t="shared" si="1081"/>
        <v>2.9477817118667423E-2</v>
      </c>
      <c r="AC788" s="13">
        <f t="shared" si="1082"/>
        <v>1.5284194183756855E-3</v>
      </c>
      <c r="AD788" s="13">
        <f t="shared" si="1083"/>
        <v>6.6010366588794434E-3</v>
      </c>
      <c r="AE788" s="13">
        <f t="shared" si="1084"/>
        <v>1.0134972055191807E-2</v>
      </c>
      <c r="AF788" s="13">
        <f t="shared" si="1085"/>
        <v>7.7804187332717878E-3</v>
      </c>
      <c r="AG788" s="13">
        <f t="shared" si="1086"/>
        <v>3.9819163016528523E-3</v>
      </c>
      <c r="AH788" s="13">
        <f t="shared" si="1087"/>
        <v>1.396039422604764E-2</v>
      </c>
      <c r="AI788" s="13">
        <f t="shared" si="1088"/>
        <v>1.7774062744548041E-2</v>
      </c>
      <c r="AJ788" s="13">
        <f t="shared" si="1089"/>
        <v>1.1314770246877576E-2</v>
      </c>
      <c r="AK788" s="13">
        <f t="shared" si="1090"/>
        <v>4.8019044221762853E-3</v>
      </c>
      <c r="AL788" s="13">
        <f t="shared" si="1091"/>
        <v>1.195093750855606E-4</v>
      </c>
      <c r="AM788" s="13">
        <f t="shared" si="1092"/>
        <v>1.6808585467460941E-3</v>
      </c>
      <c r="AN788" s="13">
        <f t="shared" si="1093"/>
        <v>2.5807241014313381E-3</v>
      </c>
      <c r="AO788" s="13">
        <f t="shared" si="1094"/>
        <v>1.9811711403680218E-3</v>
      </c>
      <c r="AP788" s="13">
        <f t="shared" si="1095"/>
        <v>1.0139374152781887E-3</v>
      </c>
      <c r="AQ788" s="13">
        <f t="shared" si="1096"/>
        <v>3.8918990685102089E-4</v>
      </c>
      <c r="AR788" s="13">
        <f t="shared" si="1097"/>
        <v>4.2868480413642196E-3</v>
      </c>
      <c r="AS788" s="13">
        <f t="shared" si="1098"/>
        <v>5.4579193703129525E-3</v>
      </c>
      <c r="AT788" s="13">
        <f t="shared" si="1099"/>
        <v>3.4744506412871952E-3</v>
      </c>
      <c r="AU788" s="13">
        <f t="shared" si="1100"/>
        <v>1.4745310364242107E-3</v>
      </c>
      <c r="AV788" s="13">
        <f t="shared" si="1101"/>
        <v>4.6933501188825864E-4</v>
      </c>
      <c r="AW788" s="13">
        <f t="shared" si="1102"/>
        <v>6.489315840503244E-6</v>
      </c>
      <c r="AX788" s="13">
        <f t="shared" si="1103"/>
        <v>3.5667193909218967E-4</v>
      </c>
      <c r="AY788" s="13">
        <f t="shared" si="1104"/>
        <v>5.476200667220739E-4</v>
      </c>
      <c r="AZ788" s="13">
        <f t="shared" si="1105"/>
        <v>4.2039715577285179E-4</v>
      </c>
      <c r="BA788" s="13">
        <f t="shared" si="1106"/>
        <v>2.151537526613911E-4</v>
      </c>
      <c r="BB788" s="13">
        <f t="shared" si="1107"/>
        <v>8.2584652361369129E-5</v>
      </c>
      <c r="BC788" s="13">
        <f t="shared" si="1108"/>
        <v>2.5359445406027757E-5</v>
      </c>
      <c r="BD788" s="13">
        <f t="shared" si="1109"/>
        <v>1.0969763121887054E-3</v>
      </c>
      <c r="BE788" s="13">
        <f t="shared" si="1110"/>
        <v>1.3966457885369486E-3</v>
      </c>
      <c r="BF788" s="13">
        <f t="shared" si="1111"/>
        <v>8.8908914302173337E-4</v>
      </c>
      <c r="BG788" s="13">
        <f t="shared" si="1112"/>
        <v>3.7732282622028027E-4</v>
      </c>
      <c r="BH788" s="13">
        <f t="shared" si="1113"/>
        <v>1.2009975290805544E-4</v>
      </c>
      <c r="BI788" s="13">
        <f t="shared" si="1114"/>
        <v>3.0581665663990953E-5</v>
      </c>
      <c r="BJ788" s="14">
        <f t="shared" si="1115"/>
        <v>0.31547552562202091</v>
      </c>
      <c r="BK788" s="14">
        <f t="shared" si="1116"/>
        <v>0.25045668098721358</v>
      </c>
      <c r="BL788" s="14">
        <f t="shared" si="1117"/>
        <v>0.39682447391203651</v>
      </c>
      <c r="BM788" s="14">
        <f t="shared" si="1118"/>
        <v>0.53116505075434794</v>
      </c>
      <c r="BN788" s="14">
        <f t="shared" si="1119"/>
        <v>0.46742083079661767</v>
      </c>
    </row>
    <row r="789" spans="1:66" x14ac:dyDescent="0.25">
      <c r="A789" t="s">
        <v>342</v>
      </c>
      <c r="B789" t="s">
        <v>396</v>
      </c>
      <c r="C789" t="s">
        <v>392</v>
      </c>
      <c r="D789" t="s">
        <v>504</v>
      </c>
      <c r="E789" s="10">
        <f>VLOOKUP(A789,home!$A$2:$E$405,3,FALSE)</f>
        <v>1.1741999999999999</v>
      </c>
      <c r="F789" s="10">
        <f>VLOOKUP(B789,home!$B$2:$E$405,3,FALSE)</f>
        <v>0.63870000000000005</v>
      </c>
      <c r="G789" s="10">
        <f>VLOOKUP(C789,away!$B$2:$E$405,4,FALSE)</f>
        <v>1.2775000000000001</v>
      </c>
      <c r="H789" s="10">
        <f>VLOOKUP(A789,away!$A$2:$E$405,3,FALSE)</f>
        <v>0.85970000000000002</v>
      </c>
      <c r="I789" s="10">
        <f>VLOOKUP(C789,away!$B$2:$E$405,3,FALSE)</f>
        <v>0.63980000000000004</v>
      </c>
      <c r="J789" s="10">
        <f>VLOOKUP(B789,home!$B$2:$E$405,4,FALSE)</f>
        <v>1.3376999999999999</v>
      </c>
      <c r="K789" s="12">
        <f t="shared" si="1064"/>
        <v>0.95807586735000005</v>
      </c>
      <c r="L789" s="12">
        <f t="shared" si="1065"/>
        <v>0.73578323746200003</v>
      </c>
      <c r="M789" s="13">
        <f t="shared" si="1066"/>
        <v>0.18380881604030921</v>
      </c>
      <c r="N789" s="13">
        <f t="shared" si="1067"/>
        <v>0.17610279085439584</v>
      </c>
      <c r="O789" s="13">
        <f t="shared" si="1068"/>
        <v>0.13524344574019592</v>
      </c>
      <c r="P789" s="13">
        <f t="shared" si="1069"/>
        <v>0.12957348158094087</v>
      </c>
      <c r="Q789" s="13">
        <f t="shared" si="1070"/>
        <v>8.4359917045290472E-2</v>
      </c>
      <c r="R789" s="13">
        <f t="shared" si="1071"/>
        <v>4.9754930176118844E-2</v>
      </c>
      <c r="S789" s="13">
        <f t="shared" si="1072"/>
        <v>2.283525824643326E-2</v>
      </c>
      <c r="T789" s="13">
        <f t="shared" si="1073"/>
        <v>6.2070612875609582E-2</v>
      </c>
      <c r="U789" s="13">
        <f t="shared" si="1074"/>
        <v>4.7668997883423748E-2</v>
      </c>
      <c r="V789" s="13">
        <f t="shared" si="1075"/>
        <v>1.7885999265317403E-3</v>
      </c>
      <c r="W789" s="13">
        <f t="shared" si="1076"/>
        <v>2.6941066897580249E-2</v>
      </c>
      <c r="X789" s="13">
        <f t="shared" si="1077"/>
        <v>1.9822785422581916E-2</v>
      </c>
      <c r="Y789" s="13">
        <f t="shared" si="1078"/>
        <v>7.2926366168709318E-3</v>
      </c>
      <c r="Z789" s="13">
        <f t="shared" si="1079"/>
        <v>1.2202947868226828E-2</v>
      </c>
      <c r="AA789" s="13">
        <f t="shared" si="1080"/>
        <v>1.1691349863078251E-2</v>
      </c>
      <c r="AB789" s="13">
        <f t="shared" si="1081"/>
        <v>5.6006000802804991E-3</v>
      </c>
      <c r="AC789" s="13">
        <f t="shared" si="1082"/>
        <v>7.8803048130628265E-5</v>
      </c>
      <c r="AD789" s="13">
        <f t="shared" si="1083"/>
        <v>6.4528965088083918E-3</v>
      </c>
      <c r="AE789" s="13">
        <f t="shared" si="1084"/>
        <v>4.7479330842582759E-3</v>
      </c>
      <c r="AF789" s="13">
        <f t="shared" si="1085"/>
        <v>1.7467247879942465E-3</v>
      </c>
      <c r="AG789" s="13">
        <f t="shared" si="1086"/>
        <v>4.2840360648851078E-4</v>
      </c>
      <c r="AH789" s="13">
        <f t="shared" si="1087"/>
        <v>2.2446811222659865E-3</v>
      </c>
      <c r="AI789" s="13">
        <f t="shared" si="1088"/>
        <v>2.1505748131391564E-3</v>
      </c>
      <c r="AJ789" s="13">
        <f t="shared" si="1089"/>
        <v>1.0302069146996807E-3</v>
      </c>
      <c r="AK789" s="13">
        <f t="shared" si="1090"/>
        <v>3.2900546111695479E-4</v>
      </c>
      <c r="AL789" s="13">
        <f t="shared" si="1091"/>
        <v>2.2220447365781942E-6</v>
      </c>
      <c r="AM789" s="13">
        <f t="shared" si="1092"/>
        <v>1.2364728839192778E-3</v>
      </c>
      <c r="AN789" s="13">
        <f t="shared" si="1093"/>
        <v>9.097760215641019E-4</v>
      </c>
      <c r="AO789" s="13">
        <f t="shared" si="1094"/>
        <v>3.346989732558666E-4</v>
      </c>
      <c r="AP789" s="13">
        <f t="shared" si="1095"/>
        <v>8.2088631372469637E-5</v>
      </c>
      <c r="AQ789" s="13">
        <f t="shared" si="1096"/>
        <v>1.5099859737515099E-5</v>
      </c>
      <c r="AR789" s="13">
        <f t="shared" si="1097"/>
        <v>3.3031974864214072E-4</v>
      </c>
      <c r="AS789" s="13">
        <f t="shared" si="1098"/>
        <v>3.1647137968315295E-4</v>
      </c>
      <c r="AT789" s="13">
        <f t="shared" si="1099"/>
        <v>1.5160179579069396E-4</v>
      </c>
      <c r="AU789" s="13">
        <f t="shared" si="1100"/>
        <v>4.8415340664662247E-5</v>
      </c>
      <c r="AV789" s="13">
        <f t="shared" si="1101"/>
        <v>1.1596392375085501E-5</v>
      </c>
      <c r="AW789" s="13">
        <f t="shared" si="1102"/>
        <v>4.3511102542652039E-8</v>
      </c>
      <c r="AX789" s="13">
        <f t="shared" si="1103"/>
        <v>1.9743913845261956E-4</v>
      </c>
      <c r="AY789" s="13">
        <f t="shared" si="1104"/>
        <v>1.4527240849237648E-4</v>
      </c>
      <c r="AZ789" s="13">
        <f t="shared" si="1105"/>
        <v>5.3444501517211452E-5</v>
      </c>
      <c r="BA789" s="13">
        <f t="shared" si="1106"/>
        <v>1.310785611695887E-5</v>
      </c>
      <c r="BB789" s="13">
        <f t="shared" si="1107"/>
        <v>2.4111352024805193E-6</v>
      </c>
      <c r="BC789" s="13">
        <f t="shared" si="1108"/>
        <v>3.5481457304794244E-7</v>
      </c>
      <c r="BD789" s="13">
        <f t="shared" si="1109"/>
        <v>4.0507289008924706E-5</v>
      </c>
      <c r="BE789" s="13">
        <f t="shared" si="1110"/>
        <v>3.8809056051222658E-5</v>
      </c>
      <c r="BF789" s="13">
        <f t="shared" si="1111"/>
        <v>1.8591010018654958E-5</v>
      </c>
      <c r="BG789" s="13">
        <f t="shared" si="1112"/>
        <v>5.9371993495117982E-6</v>
      </c>
      <c r="BH789" s="13">
        <f t="shared" si="1113"/>
        <v>1.4220718541033428E-6</v>
      </c>
      <c r="BI789" s="13">
        <f t="shared" si="1114"/>
        <v>2.724905450108166E-7</v>
      </c>
      <c r="BJ789" s="14">
        <f t="shared" si="1115"/>
        <v>0.39295593392408229</v>
      </c>
      <c r="BK789" s="14">
        <f t="shared" si="1116"/>
        <v>0.33823245329557466</v>
      </c>
      <c r="BL789" s="14">
        <f t="shared" si="1117"/>
        <v>0.25667773582830228</v>
      </c>
      <c r="BM789" s="14">
        <f t="shared" si="1118"/>
        <v>0.24108046058154509</v>
      </c>
      <c r="BN789" s="14">
        <f t="shared" si="1119"/>
        <v>0.75884338143725116</v>
      </c>
    </row>
    <row r="790" spans="1:66" x14ac:dyDescent="0.25">
      <c r="A790" t="s">
        <v>342</v>
      </c>
      <c r="B790" t="s">
        <v>399</v>
      </c>
      <c r="C790" t="s">
        <v>364</v>
      </c>
      <c r="D790" t="s">
        <v>504</v>
      </c>
      <c r="E790" s="10">
        <f>VLOOKUP(A790,home!$A$2:$E$405,3,FALSE)</f>
        <v>1.1741999999999999</v>
      </c>
      <c r="F790" s="10">
        <f>VLOOKUP(B790,home!$B$2:$E$405,3,FALSE)</f>
        <v>0.72389999999999999</v>
      </c>
      <c r="G790" s="10">
        <f>VLOOKUP(C790,away!$B$2:$E$405,4,FALSE)</f>
        <v>1.32</v>
      </c>
      <c r="H790" s="10">
        <f>VLOOKUP(A790,away!$A$2:$E$405,3,FALSE)</f>
        <v>0.85970000000000002</v>
      </c>
      <c r="I790" s="10">
        <f>VLOOKUP(C790,away!$B$2:$E$405,3,FALSE)</f>
        <v>0.81420000000000003</v>
      </c>
      <c r="J790" s="10">
        <f>VLOOKUP(B790,home!$B$2:$E$405,4,FALSE)</f>
        <v>1.2795000000000001</v>
      </c>
      <c r="K790" s="12">
        <f t="shared" si="1064"/>
        <v>1.1220044616</v>
      </c>
      <c r="L790" s="12">
        <f t="shared" si="1065"/>
        <v>0.89560872333000019</v>
      </c>
      <c r="M790" s="13">
        <f t="shared" si="1066"/>
        <v>0.13297246730564355</v>
      </c>
      <c r="N790" s="13">
        <f t="shared" si="1067"/>
        <v>0.14919570158689219</v>
      </c>
      <c r="O790" s="13">
        <f t="shared" si="1068"/>
        <v>0.11909130168164761</v>
      </c>
      <c r="P790" s="13">
        <f t="shared" si="1069"/>
        <v>0.1336209718245602</v>
      </c>
      <c r="Q790" s="13">
        <f t="shared" si="1070"/>
        <v>8.3699121416017611E-2</v>
      </c>
      <c r="R790" s="13">
        <f t="shared" si="1071"/>
        <v>5.3329604329404152E-2</v>
      </c>
      <c r="S790" s="13">
        <f t="shared" si="1072"/>
        <v>3.3568159772316516E-2</v>
      </c>
      <c r="T790" s="13">
        <f t="shared" si="1073"/>
        <v>7.4961663275242216E-2</v>
      </c>
      <c r="U790" s="13">
        <f t="shared" si="1074"/>
        <v>5.9836053992954136E-2</v>
      </c>
      <c r="V790" s="13">
        <f t="shared" si="1075"/>
        <v>3.7479856812338884E-3</v>
      </c>
      <c r="W790" s="13">
        <f t="shared" si="1076"/>
        <v>3.1303595886923954E-2</v>
      </c>
      <c r="X790" s="13">
        <f t="shared" si="1077"/>
        <v>2.8035773547926208E-2</v>
      </c>
      <c r="Y790" s="13">
        <f t="shared" si="1078"/>
        <v>1.2554541677413589E-2</v>
      </c>
      <c r="Z790" s="13">
        <f t="shared" si="1079"/>
        <v>1.5920819616383902E-2</v>
      </c>
      <c r="AA790" s="13">
        <f t="shared" si="1080"/>
        <v>1.7863230641911542E-2</v>
      </c>
      <c r="AB790" s="13">
        <f t="shared" si="1081"/>
        <v>1.002131223940729E-2</v>
      </c>
      <c r="AC790" s="13">
        <f t="shared" si="1082"/>
        <v>2.3539153407969878E-4</v>
      </c>
      <c r="AD790" s="13">
        <f t="shared" si="1083"/>
        <v>8.7806935623130234E-3</v>
      </c>
      <c r="AE790" s="13">
        <f t="shared" si="1084"/>
        <v>7.8640657512951181E-3</v>
      </c>
      <c r="AF790" s="13">
        <f t="shared" si="1085"/>
        <v>3.5215629438502993E-3</v>
      </c>
      <c r="AG790" s="13">
        <f t="shared" si="1086"/>
        <v>1.0513141640893346E-3</v>
      </c>
      <c r="AH790" s="13">
        <f t="shared" si="1087"/>
        <v>3.5647062327492018E-3</v>
      </c>
      <c r="AI790" s="13">
        <f t="shared" si="1088"/>
        <v>3.9996162974379329E-3</v>
      </c>
      <c r="AJ790" s="13">
        <f t="shared" si="1089"/>
        <v>2.2437936652067165E-3</v>
      </c>
      <c r="AK790" s="13">
        <f t="shared" si="1090"/>
        <v>8.3918216775725075E-4</v>
      </c>
      <c r="AL790" s="13">
        <f t="shared" si="1091"/>
        <v>9.461581387583541E-6</v>
      </c>
      <c r="AM790" s="13">
        <f t="shared" si="1092"/>
        <v>1.9703954705715221E-3</v>
      </c>
      <c r="AN790" s="13">
        <f t="shared" si="1093"/>
        <v>1.7647033718537761E-3</v>
      </c>
      <c r="AO790" s="13">
        <f t="shared" si="1094"/>
        <v>7.9024186696105342E-4</v>
      </c>
      <c r="AP790" s="13">
        <f t="shared" si="1095"/>
        <v>2.3591583653030166E-4</v>
      </c>
      <c r="AQ790" s="13">
        <f t="shared" si="1096"/>
        <v>5.2822070292058114E-5</v>
      </c>
      <c r="AR790" s="13">
        <f t="shared" si="1097"/>
        <v>6.3851639963180161E-4</v>
      </c>
      <c r="AS790" s="13">
        <f t="shared" si="1098"/>
        <v>7.1641824919165009E-4</v>
      </c>
      <c r="AT790" s="13">
        <f t="shared" si="1099"/>
        <v>4.0191223598234595E-4</v>
      </c>
      <c r="AU790" s="13">
        <f t="shared" si="1100"/>
        <v>1.5031577398127473E-4</v>
      </c>
      <c r="AV790" s="13">
        <f t="shared" si="1101"/>
        <v>4.2163742263961866E-5</v>
      </c>
      <c r="AW790" s="13">
        <f t="shared" si="1102"/>
        <v>2.6410348231047063E-7</v>
      </c>
      <c r="AX790" s="13">
        <f t="shared" si="1103"/>
        <v>3.6846541818294682E-4</v>
      </c>
      <c r="AY790" s="13">
        <f t="shared" si="1104"/>
        <v>3.3000084277008364E-4</v>
      </c>
      <c r="AZ790" s="13">
        <f t="shared" si="1105"/>
        <v>1.4777581674556934E-4</v>
      </c>
      <c r="BA790" s="13">
        <f t="shared" si="1106"/>
        <v>4.4116436858182484E-5</v>
      </c>
      <c r="BB790" s="13">
        <f t="shared" si="1107"/>
        <v>9.8777664231063428E-6</v>
      </c>
      <c r="BC790" s="13">
        <f t="shared" si="1108"/>
        <v>1.7693227551100433E-6</v>
      </c>
      <c r="BD790" s="13">
        <f t="shared" si="1109"/>
        <v>9.5310142916584309E-5</v>
      </c>
      <c r="BE790" s="13">
        <f t="shared" si="1110"/>
        <v>1.0693840558814124E-4</v>
      </c>
      <c r="BF790" s="13">
        <f t="shared" si="1111"/>
        <v>5.9992684093142415E-5</v>
      </c>
      <c r="BG790" s="13">
        <f t="shared" si="1112"/>
        <v>2.2437353071955043E-5</v>
      </c>
      <c r="BH790" s="13">
        <f t="shared" si="1113"/>
        <v>6.2937025633070067E-6</v>
      </c>
      <c r="BI790" s="13">
        <f t="shared" si="1114"/>
        <v>1.4123124712027641E-6</v>
      </c>
      <c r="BJ790" s="14">
        <f t="shared" si="1115"/>
        <v>0.40668411803190724</v>
      </c>
      <c r="BK790" s="14">
        <f t="shared" si="1116"/>
        <v>0.30448443854199153</v>
      </c>
      <c r="BL790" s="14">
        <f t="shared" si="1117"/>
        <v>0.27303051225023117</v>
      </c>
      <c r="BM790" s="14">
        <f t="shared" si="1118"/>
        <v>0.32788098355706075</v>
      </c>
      <c r="BN790" s="14">
        <f t="shared" si="1119"/>
        <v>0.67190916814416535</v>
      </c>
    </row>
    <row r="791" spans="1:66" x14ac:dyDescent="0.25">
      <c r="A791" t="s">
        <v>342</v>
      </c>
      <c r="B791" t="s">
        <v>402</v>
      </c>
      <c r="C791" t="s">
        <v>414</v>
      </c>
      <c r="D791" t="s">
        <v>504</v>
      </c>
      <c r="E791" s="10">
        <f>VLOOKUP(A791,home!$A$2:$E$405,3,FALSE)</f>
        <v>1.1741999999999999</v>
      </c>
      <c r="F791" s="10">
        <f>VLOOKUP(B791,home!$B$2:$E$405,3,FALSE)</f>
        <v>0.80910000000000004</v>
      </c>
      <c r="G791" s="10">
        <f>VLOOKUP(C791,away!$B$2:$E$405,4,FALSE)</f>
        <v>1.1496999999999999</v>
      </c>
      <c r="H791" s="10">
        <f>VLOOKUP(A791,away!$A$2:$E$405,3,FALSE)</f>
        <v>0.85970000000000002</v>
      </c>
      <c r="I791" s="10">
        <f>VLOOKUP(C791,away!$B$2:$E$405,3,FALSE)</f>
        <v>1.0468999999999999</v>
      </c>
      <c r="J791" s="10">
        <f>VLOOKUP(B791,home!$B$2:$E$405,4,FALSE)</f>
        <v>0.93059999999999998</v>
      </c>
      <c r="K791" s="12">
        <f t="shared" si="1064"/>
        <v>1.092266989434</v>
      </c>
      <c r="L791" s="12">
        <f t="shared" si="1065"/>
        <v>0.83755854685800002</v>
      </c>
      <c r="M791" s="13">
        <f t="shared" si="1066"/>
        <v>0.14517352378564952</v>
      </c>
      <c r="N791" s="13">
        <f t="shared" si="1067"/>
        <v>0.15856824777087658</v>
      </c>
      <c r="O791" s="13">
        <f t="shared" si="1068"/>
        <v>0.1215913256241639</v>
      </c>
      <c r="P791" s="13">
        <f t="shared" si="1069"/>
        <v>0.13281019118079468</v>
      </c>
      <c r="Q791" s="13">
        <f t="shared" si="1070"/>
        <v>8.6599431306259966E-2</v>
      </c>
      <c r="R791" s="13">
        <f t="shared" si="1071"/>
        <v>5.0919927000156309E-2</v>
      </c>
      <c r="S791" s="13">
        <f t="shared" si="1072"/>
        <v>3.0374937560106972E-2</v>
      </c>
      <c r="T791" s="13">
        <f t="shared" si="1073"/>
        <v>7.2532093843600293E-2</v>
      </c>
      <c r="U791" s="13">
        <f t="shared" si="1074"/>
        <v>5.5618155366659781E-2</v>
      </c>
      <c r="V791" s="13">
        <f t="shared" si="1075"/>
        <v>3.0875703925943823E-3</v>
      </c>
      <c r="W791" s="13">
        <f t="shared" si="1076"/>
        <v>3.152990003986169E-2</v>
      </c>
      <c r="X791" s="13">
        <f t="shared" si="1077"/>
        <v>2.6408137259964552E-2</v>
      </c>
      <c r="Y791" s="13">
        <f t="shared" si="1078"/>
        <v>1.1059180534341259E-2</v>
      </c>
      <c r="Z791" s="13">
        <f t="shared" si="1079"/>
        <v>1.4216140021455454E-2</v>
      </c>
      <c r="AA791" s="13">
        <f t="shared" si="1080"/>
        <v>1.5527820462607349E-2</v>
      </c>
      <c r="AB791" s="13">
        <f t="shared" si="1081"/>
        <v>8.4802628545818954E-3</v>
      </c>
      <c r="AC791" s="13">
        <f t="shared" si="1082"/>
        <v>1.7653908381138462E-4</v>
      </c>
      <c r="AD791" s="13">
        <f t="shared" si="1083"/>
        <v>8.6097672484236696E-3</v>
      </c>
      <c r="AE791" s="13">
        <f t="shared" si="1084"/>
        <v>7.2111841453753297E-3</v>
      </c>
      <c r="AF791" s="13">
        <f t="shared" si="1085"/>
        <v>3.0198944569630047E-3</v>
      </c>
      <c r="AG791" s="13">
        <f t="shared" si="1086"/>
        <v>8.431128043461546E-4</v>
      </c>
      <c r="AH791" s="13">
        <f t="shared" si="1087"/>
        <v>2.9767123945750214E-3</v>
      </c>
      <c r="AI791" s="13">
        <f t="shared" si="1088"/>
        <v>3.2513646856333319E-3</v>
      </c>
      <c r="AJ791" s="13">
        <f t="shared" si="1089"/>
        <v>1.7756791583643716E-3</v>
      </c>
      <c r="AK791" s="13">
        <f t="shared" si="1090"/>
        <v>6.4650524283578373E-4</v>
      </c>
      <c r="AL791" s="13">
        <f t="shared" si="1091"/>
        <v>6.4601833338401093E-6</v>
      </c>
      <c r="AM791" s="13">
        <f t="shared" si="1092"/>
        <v>1.8808329104326358E-3</v>
      </c>
      <c r="AN791" s="13">
        <f t="shared" si="1093"/>
        <v>1.5753076793446612E-3</v>
      </c>
      <c r="AO791" s="13">
        <f t="shared" si="1094"/>
        <v>6.5970620538308134E-4</v>
      </c>
      <c r="AP791" s="13">
        <f t="shared" si="1095"/>
        <v>1.8418085691128636E-4</v>
      </c>
      <c r="AQ791" s="13">
        <f t="shared" si="1096"/>
        <v>3.8565562718419551E-5</v>
      </c>
      <c r="AR791" s="13">
        <f t="shared" si="1097"/>
        <v>4.9863418152289066E-4</v>
      </c>
      <c r="AS791" s="13">
        <f t="shared" si="1098"/>
        <v>5.4464165628089443E-4</v>
      </c>
      <c r="AT791" s="13">
        <f t="shared" si="1099"/>
        <v>2.9744705111313998E-4</v>
      </c>
      <c r="AU791" s="13">
        <f t="shared" si="1100"/>
        <v>1.0829719834512351E-4</v>
      </c>
      <c r="AV791" s="13">
        <f t="shared" si="1101"/>
        <v>2.9572363700141202E-5</v>
      </c>
      <c r="AW791" s="13">
        <f t="shared" si="1102"/>
        <v>1.6416717526436069E-7</v>
      </c>
      <c r="AX791" s="13">
        <f t="shared" si="1103"/>
        <v>3.4239528345110715E-4</v>
      </c>
      <c r="AY791" s="13">
        <f t="shared" si="1104"/>
        <v>2.8677609605834236E-4</v>
      </c>
      <c r="AZ791" s="13">
        <f t="shared" si="1105"/>
        <v>1.2009588514411772E-4</v>
      </c>
      <c r="BA791" s="13">
        <f t="shared" si="1106"/>
        <v>3.3529111681644175E-5</v>
      </c>
      <c r="BB791" s="13">
        <f t="shared" si="1107"/>
        <v>7.0206485143793706E-6</v>
      </c>
      <c r="BC791" s="13">
        <f t="shared" si="1108"/>
        <v>1.1760408335408727E-6</v>
      </c>
      <c r="BD791" s="13">
        <f t="shared" si="1109"/>
        <v>6.9605886748340062E-5</v>
      </c>
      <c r="BE791" s="13">
        <f t="shared" si="1110"/>
        <v>7.6028212365493352E-5</v>
      </c>
      <c r="BF791" s="13">
        <f t="shared" si="1111"/>
        <v>4.1521553316253117E-5</v>
      </c>
      <c r="BG791" s="13">
        <f t="shared" si="1112"/>
        <v>1.5117540679122372E-5</v>
      </c>
      <c r="BH791" s="13">
        <f t="shared" si="1113"/>
        <v>4.1280976613077544E-6</v>
      </c>
      <c r="BI791" s="13">
        <f t="shared" si="1114"/>
        <v>9.0179696092123174E-7</v>
      </c>
      <c r="BJ791" s="14">
        <f t="shared" si="1115"/>
        <v>0.41151053569048557</v>
      </c>
      <c r="BK791" s="14">
        <f t="shared" si="1116"/>
        <v>0.31191599828234906</v>
      </c>
      <c r="BL791" s="14">
        <f t="shared" si="1117"/>
        <v>0.26247364832827136</v>
      </c>
      <c r="BM791" s="14">
        <f t="shared" si="1118"/>
        <v>0.30416706372577756</v>
      </c>
      <c r="BN791" s="14">
        <f t="shared" si="1119"/>
        <v>0.69566264666790101</v>
      </c>
    </row>
    <row r="792" spans="1:66" x14ac:dyDescent="0.25">
      <c r="A792" t="s">
        <v>342</v>
      </c>
      <c r="B792" t="s">
        <v>409</v>
      </c>
      <c r="C792" t="s">
        <v>400</v>
      </c>
      <c r="D792" t="s">
        <v>504</v>
      </c>
      <c r="E792" s="10">
        <f>VLOOKUP(A792,home!$A$2:$E$405,3,FALSE)</f>
        <v>1.1741999999999999</v>
      </c>
      <c r="F792" s="10">
        <f>VLOOKUP(B792,home!$B$2:$E$405,3,FALSE)</f>
        <v>1.0646</v>
      </c>
      <c r="G792" s="10">
        <f>VLOOKUP(C792,away!$B$2:$E$405,4,FALSE)</f>
        <v>0.59619999999999995</v>
      </c>
      <c r="H792" s="10">
        <f>VLOOKUP(A792,away!$A$2:$E$405,3,FALSE)</f>
        <v>0.85970000000000002</v>
      </c>
      <c r="I792" s="10">
        <f>VLOOKUP(C792,away!$B$2:$E$405,3,FALSE)</f>
        <v>1.105</v>
      </c>
      <c r="J792" s="10">
        <f>VLOOKUP(B792,home!$B$2:$E$405,4,FALSE)</f>
        <v>1.2795000000000001</v>
      </c>
      <c r="K792" s="12">
        <f t="shared" si="1064"/>
        <v>0.74528178938399992</v>
      </c>
      <c r="L792" s="12">
        <f t="shared" si="1065"/>
        <v>1.2154846957500001</v>
      </c>
      <c r="M792" s="13">
        <f t="shared" si="1066"/>
        <v>0.14075049640196383</v>
      </c>
      <c r="N792" s="13">
        <f t="shared" si="1067"/>
        <v>0.10489878181514185</v>
      </c>
      <c r="O792" s="13">
        <f t="shared" si="1068"/>
        <v>0.17108007429580246</v>
      </c>
      <c r="P792" s="13">
        <f t="shared" si="1069"/>
        <v>0.12750286389912333</v>
      </c>
      <c r="Q792" s="13">
        <f t="shared" si="1070"/>
        <v>3.9089575907695344E-2</v>
      </c>
      <c r="R792" s="13">
        <f t="shared" si="1071"/>
        <v>0.10397260602716048</v>
      </c>
      <c r="S792" s="13">
        <f t="shared" si="1072"/>
        <v>2.8875529248669034E-2</v>
      </c>
      <c r="T792" s="13">
        <f t="shared" si="1073"/>
        <v>4.7512781279161607E-2</v>
      </c>
      <c r="U792" s="13">
        <f t="shared" si="1074"/>
        <v>7.7488889866839814E-2</v>
      </c>
      <c r="V792" s="13">
        <f t="shared" si="1075"/>
        <v>2.9064138078251471E-3</v>
      </c>
      <c r="W792" s="13">
        <f t="shared" si="1076"/>
        <v>9.7109163595829606E-3</v>
      </c>
      <c r="X792" s="13">
        <f t="shared" si="1077"/>
        <v>1.1803470216781393E-2</v>
      </c>
      <c r="Y792" s="13">
        <f t="shared" si="1078"/>
        <v>7.1734687026193617E-3</v>
      </c>
      <c r="Z792" s="13">
        <f t="shared" si="1079"/>
        <v>4.2125703801085913E-2</v>
      </c>
      <c r="AA792" s="13">
        <f t="shared" si="1080"/>
        <v>3.1395519907933683E-2</v>
      </c>
      <c r="AB792" s="13">
        <f t="shared" si="1081"/>
        <v>1.16992546278129E-2</v>
      </c>
      <c r="AC792" s="13">
        <f t="shared" si="1082"/>
        <v>1.6455363109135542E-4</v>
      </c>
      <c r="AD792" s="13">
        <f t="shared" si="1083"/>
        <v>1.8093422802570864E-3</v>
      </c>
      <c r="AE792" s="13">
        <f t="shared" si="1084"/>
        <v>2.1992278510258958E-3</v>
      </c>
      <c r="AF792" s="13">
        <f t="shared" si="1085"/>
        <v>1.3365638976945693E-3</v>
      </c>
      <c r="AG792" s="13">
        <f t="shared" si="1086"/>
        <v>5.4152432084657244E-4</v>
      </c>
      <c r="AH792" s="13">
        <f t="shared" si="1087"/>
        <v>1.2800787066979385E-2</v>
      </c>
      <c r="AI792" s="13">
        <f t="shared" si="1088"/>
        <v>9.5401934908019605E-3</v>
      </c>
      <c r="AJ792" s="13">
        <f t="shared" si="1089"/>
        <v>3.5550662379472365E-3</v>
      </c>
      <c r="AK792" s="13">
        <f t="shared" si="1090"/>
        <v>8.8317537573198712E-4</v>
      </c>
      <c r="AL792" s="13">
        <f t="shared" si="1091"/>
        <v>5.9626245776721537E-6</v>
      </c>
      <c r="AM792" s="13">
        <f t="shared" si="1092"/>
        <v>2.6969397044762568E-4</v>
      </c>
      <c r="AN792" s="13">
        <f t="shared" si="1093"/>
        <v>3.2780889361514181E-4</v>
      </c>
      <c r="AO792" s="13">
        <f t="shared" si="1094"/>
        <v>1.9922334665997243E-4</v>
      </c>
      <c r="AP792" s="13">
        <f t="shared" si="1095"/>
        <v>8.0717642967097783E-5</v>
      </c>
      <c r="AQ792" s="13">
        <f t="shared" si="1096"/>
        <v>2.4527764925879999E-5</v>
      </c>
      <c r="AR792" s="13">
        <f t="shared" si="1097"/>
        <v>3.1118321546935944E-3</v>
      </c>
      <c r="AS792" s="13">
        <f t="shared" si="1098"/>
        <v>2.3191918365127102E-3</v>
      </c>
      <c r="AT792" s="13">
        <f t="shared" si="1099"/>
        <v>8.6422572092047863E-4</v>
      </c>
      <c r="AU792" s="13">
        <f t="shared" si="1100"/>
        <v>2.1469723057309726E-4</v>
      </c>
      <c r="AV792" s="13">
        <f t="shared" si="1101"/>
        <v>4.000248404432677E-5</v>
      </c>
      <c r="AW792" s="13">
        <f t="shared" si="1102"/>
        <v>1.5003927940318804E-7</v>
      </c>
      <c r="AX792" s="13">
        <f t="shared" si="1103"/>
        <v>3.3499667480213658E-5</v>
      </c>
      <c r="AY792" s="13">
        <f t="shared" si="1104"/>
        <v>4.0718333134913669E-5</v>
      </c>
      <c r="AZ792" s="13">
        <f t="shared" si="1105"/>
        <v>2.4746255380968854E-5</v>
      </c>
      <c r="BA792" s="13">
        <f t="shared" si="1106"/>
        <v>1.0026231564229575E-5</v>
      </c>
      <c r="BB792" s="13">
        <f t="shared" si="1107"/>
        <v>3.0466827555916582E-6</v>
      </c>
      <c r="BC792" s="13">
        <f t="shared" si="1108"/>
        <v>7.4063925244541961E-7</v>
      </c>
      <c r="BD792" s="13">
        <f t="shared" si="1109"/>
        <v>6.3039739329546834E-4</v>
      </c>
      <c r="BE792" s="13">
        <f t="shared" si="1110"/>
        <v>4.6982369729825588E-4</v>
      </c>
      <c r="BF792" s="13">
        <f t="shared" si="1111"/>
        <v>1.7507552290872539E-4</v>
      </c>
      <c r="BG792" s="13">
        <f t="shared" si="1112"/>
        <v>4.3493532996918118E-5</v>
      </c>
      <c r="BH792" s="13">
        <f t="shared" si="1113"/>
        <v>8.1037345246437928E-6</v>
      </c>
      <c r="BI792" s="13">
        <f t="shared" si="1114"/>
        <v>1.2079131534438849E-6</v>
      </c>
      <c r="BJ792" s="14">
        <f t="shared" si="1115"/>
        <v>0.22709040205899067</v>
      </c>
      <c r="BK792" s="14">
        <f t="shared" si="1116"/>
        <v>0.30024653794638528</v>
      </c>
      <c r="BL792" s="14">
        <f t="shared" si="1117"/>
        <v>0.43029361811793165</v>
      </c>
      <c r="BM792" s="14">
        <f t="shared" si="1118"/>
        <v>0.31242129528365059</v>
      </c>
      <c r="BN792" s="14">
        <f t="shared" si="1119"/>
        <v>0.68729439834688733</v>
      </c>
    </row>
    <row r="793" spans="1:66" x14ac:dyDescent="0.25">
      <c r="A793" t="s">
        <v>342</v>
      </c>
      <c r="B793" t="s">
        <v>420</v>
      </c>
      <c r="C793" t="s">
        <v>348</v>
      </c>
      <c r="D793" t="s">
        <v>504</v>
      </c>
      <c r="E793" s="10">
        <f>VLOOKUP(A793,home!$A$2:$E$405,3,FALSE)</f>
        <v>1.1741999999999999</v>
      </c>
      <c r="F793" s="10">
        <f>VLOOKUP(B793,home!$B$2:$E$405,3,FALSE)</f>
        <v>0.93679999999999997</v>
      </c>
      <c r="G793" s="10">
        <f>VLOOKUP(C793,away!$B$2:$E$405,4,FALSE)</f>
        <v>0.93679999999999997</v>
      </c>
      <c r="H793" s="10">
        <f>VLOOKUP(A793,away!$A$2:$E$405,3,FALSE)</f>
        <v>0.85970000000000002</v>
      </c>
      <c r="I793" s="10">
        <f>VLOOKUP(C793,away!$B$2:$E$405,3,FALSE)</f>
        <v>1.454</v>
      </c>
      <c r="J793" s="10">
        <f>VLOOKUP(B793,home!$B$2:$E$405,4,FALSE)</f>
        <v>0.58160000000000001</v>
      </c>
      <c r="K793" s="12">
        <f t="shared" si="1064"/>
        <v>1.0304711566079998</v>
      </c>
      <c r="L793" s="12">
        <f t="shared" si="1065"/>
        <v>0.72700221007999999</v>
      </c>
      <c r="M793" s="13">
        <f t="shared" si="1066"/>
        <v>0.17248010772647177</v>
      </c>
      <c r="N793" s="13">
        <f t="shared" si="1067"/>
        <v>0.17773577610076977</v>
      </c>
      <c r="O793" s="13">
        <f t="shared" si="1068"/>
        <v>0.12539341951198144</v>
      </c>
      <c r="P793" s="13">
        <f t="shared" si="1069"/>
        <v>0.12921430203554365</v>
      </c>
      <c r="Q793" s="13">
        <f t="shared" si="1070"/>
        <v>9.1575795384590347E-2</v>
      </c>
      <c r="R793" s="13">
        <f t="shared" si="1071"/>
        <v>4.5580646557349551E-2</v>
      </c>
      <c r="S793" s="13">
        <f t="shared" si="1072"/>
        <v>2.4200378917043939E-2</v>
      </c>
      <c r="T793" s="13">
        <f t="shared" si="1073"/>
        <v>6.6575805634431037E-2</v>
      </c>
      <c r="U793" s="13">
        <f t="shared" si="1074"/>
        <v>4.6969541576892433E-2</v>
      </c>
      <c r="V793" s="13">
        <f t="shared" si="1075"/>
        <v>2.0144255808717763E-3</v>
      </c>
      <c r="W793" s="13">
        <f t="shared" si="1076"/>
        <v>3.1455405262418794E-2</v>
      </c>
      <c r="X793" s="13">
        <f t="shared" si="1077"/>
        <v>2.2868149144740522E-2</v>
      </c>
      <c r="Y793" s="13">
        <f t="shared" si="1078"/>
        <v>8.312597484332709E-3</v>
      </c>
      <c r="Z793" s="13">
        <f t="shared" si="1079"/>
        <v>1.1045743594689491E-2</v>
      </c>
      <c r="AA793" s="13">
        <f t="shared" si="1080"/>
        <v>1.1382320177615084E-2</v>
      </c>
      <c r="AB793" s="13">
        <f t="shared" si="1081"/>
        <v>5.8645763191547936E-3</v>
      </c>
      <c r="AC793" s="13">
        <f t="shared" si="1082"/>
        <v>9.4319788114231797E-5</v>
      </c>
      <c r="AD793" s="13">
        <f t="shared" si="1083"/>
        <v>8.1034719605845122E-3</v>
      </c>
      <c r="AE793" s="13">
        <f t="shared" si="1084"/>
        <v>5.8912420246662496E-3</v>
      </c>
      <c r="AF793" s="13">
        <f t="shared" si="1085"/>
        <v>2.1414729860242685E-3</v>
      </c>
      <c r="AG793" s="13">
        <f t="shared" si="1086"/>
        <v>5.1895186455542012E-4</v>
      </c>
      <c r="AH793" s="13">
        <f t="shared" si="1087"/>
        <v>2.0075700013290655E-3</v>
      </c>
      <c r="AI793" s="13">
        <f t="shared" si="1088"/>
        <v>2.0687429812410859E-3</v>
      </c>
      <c r="AJ793" s="13">
        <f t="shared" si="1089"/>
        <v>1.0658899863020916E-3</v>
      </c>
      <c r="AK793" s="13">
        <f t="shared" si="1090"/>
        <v>3.6612296233386725E-4</v>
      </c>
      <c r="AL793" s="13">
        <f t="shared" si="1091"/>
        <v>2.8264049112604621E-6</v>
      </c>
      <c r="AM793" s="13">
        <f t="shared" si="1092"/>
        <v>1.670078824752804E-3</v>
      </c>
      <c r="AN793" s="13">
        <f t="shared" si="1093"/>
        <v>1.2141509966030974E-3</v>
      </c>
      <c r="AO793" s="13">
        <f t="shared" si="1094"/>
        <v>4.4134522895064316E-4</v>
      </c>
      <c r="AP793" s="13">
        <f t="shared" si="1095"/>
        <v>1.069529856184604E-4</v>
      </c>
      <c r="AQ793" s="13">
        <f t="shared" si="1096"/>
        <v>1.9438764229818791E-5</v>
      </c>
      <c r="AR793" s="13">
        <f t="shared" si="1097"/>
        <v>2.9190156557130784E-4</v>
      </c>
      <c r="AS793" s="13">
        <f t="shared" si="1098"/>
        <v>3.0079614388995148E-4</v>
      </c>
      <c r="AT793" s="13">
        <f t="shared" si="1099"/>
        <v>1.549808751487523E-4</v>
      </c>
      <c r="AU793" s="13">
        <f t="shared" si="1100"/>
        <v>5.323444055555162E-5</v>
      </c>
      <c r="AV793" s="13">
        <f t="shared" si="1101"/>
        <v>1.3714138882664767E-5</v>
      </c>
      <c r="AW793" s="13">
        <f t="shared" si="1102"/>
        <v>5.8817078594736297E-8</v>
      </c>
      <c r="AX793" s="13">
        <f t="shared" si="1103"/>
        <v>2.8682800969492502E-4</v>
      </c>
      <c r="AY793" s="13">
        <f t="shared" si="1104"/>
        <v>2.0852459696105814E-4</v>
      </c>
      <c r="AZ793" s="13">
        <f t="shared" si="1105"/>
        <v>7.5798921423365256E-5</v>
      </c>
      <c r="BA793" s="13">
        <f t="shared" si="1106"/>
        <v>1.8368661132155601E-5</v>
      </c>
      <c r="BB793" s="13">
        <f t="shared" si="1107"/>
        <v>3.338514309821929E-6</v>
      </c>
      <c r="BC793" s="13">
        <f t="shared" si="1108"/>
        <v>4.8542145632484968E-7</v>
      </c>
      <c r="BD793" s="13">
        <f t="shared" si="1109"/>
        <v>3.5368847216025461E-5</v>
      </c>
      <c r="BE793" s="13">
        <f t="shared" si="1110"/>
        <v>3.6446576898589395E-5</v>
      </c>
      <c r="BF793" s="13">
        <f t="shared" si="1111"/>
        <v>1.8778573125545908E-5</v>
      </c>
      <c r="BG793" s="13">
        <f t="shared" si="1112"/>
        <v>6.4502593227097326E-6</v>
      </c>
      <c r="BH793" s="13">
        <f t="shared" si="1113"/>
        <v>1.6617015461735575E-6</v>
      </c>
      <c r="BI793" s="13">
        <f t="shared" si="1114"/>
        <v>3.4246710284455357E-7</v>
      </c>
      <c r="BJ793" s="14">
        <f t="shared" si="1115"/>
        <v>0.4192239787722461</v>
      </c>
      <c r="BK793" s="14">
        <f t="shared" si="1116"/>
        <v>0.3282148850499178</v>
      </c>
      <c r="BL793" s="14">
        <f t="shared" si="1117"/>
        <v>0.24161250566345949</v>
      </c>
      <c r="BM793" s="14">
        <f t="shared" si="1118"/>
        <v>0.25790859998372384</v>
      </c>
      <c r="BN793" s="14">
        <f t="shared" si="1119"/>
        <v>0.74198004731670653</v>
      </c>
    </row>
    <row r="794" spans="1:66" x14ac:dyDescent="0.25">
      <c r="A794" t="s">
        <v>342</v>
      </c>
      <c r="B794" t="s">
        <v>430</v>
      </c>
      <c r="C794" t="s">
        <v>398</v>
      </c>
      <c r="D794" t="s">
        <v>504</v>
      </c>
      <c r="E794" s="10">
        <f>VLOOKUP(A794,home!$A$2:$E$405,3,FALSE)</f>
        <v>1.1741999999999999</v>
      </c>
      <c r="F794" s="10">
        <f>VLOOKUP(B794,home!$B$2:$E$405,3,FALSE)</f>
        <v>1.32</v>
      </c>
      <c r="G794" s="10">
        <f>VLOOKUP(C794,away!$B$2:$E$405,4,FALSE)</f>
        <v>1.5754999999999999</v>
      </c>
      <c r="H794" s="10">
        <f>VLOOKUP(A794,away!$A$2:$E$405,3,FALSE)</f>
        <v>0.85970000000000002</v>
      </c>
      <c r="I794" s="10">
        <f>VLOOKUP(C794,away!$B$2:$E$405,3,FALSE)</f>
        <v>0.98870000000000002</v>
      </c>
      <c r="J794" s="10">
        <f>VLOOKUP(B794,home!$B$2:$E$405,4,FALSE)</f>
        <v>1.105</v>
      </c>
      <c r="K794" s="12">
        <f t="shared" si="1064"/>
        <v>2.441936772</v>
      </c>
      <c r="L794" s="12">
        <f t="shared" si="1065"/>
        <v>0.93923385595000008</v>
      </c>
      <c r="M794" s="13">
        <f t="shared" si="1066"/>
        <v>3.4007621152162028E-2</v>
      </c>
      <c r="N794" s="13">
        <f t="shared" si="1067"/>
        <v>8.3044460619709451E-2</v>
      </c>
      <c r="O794" s="13">
        <f t="shared" si="1068"/>
        <v>3.1941109146431924E-2</v>
      </c>
      <c r="P794" s="13">
        <f t="shared" si="1069"/>
        <v>7.7998168963137632E-2</v>
      </c>
      <c r="Q794" s="13">
        <f t="shared" si="1070"/>
        <v>0.10139466104908723</v>
      </c>
      <c r="R794" s="13">
        <f t="shared" si="1071"/>
        <v>1.5000085553461533E-2</v>
      </c>
      <c r="S794" s="13">
        <f t="shared" si="1072"/>
        <v>4.4723169068350124E-2</v>
      </c>
      <c r="T794" s="13">
        <f t="shared" si="1073"/>
        <v>9.5233298469877478E-2</v>
      </c>
      <c r="U794" s="13">
        <f t="shared" si="1074"/>
        <v>3.6629260496143685E-2</v>
      </c>
      <c r="V794" s="13">
        <f t="shared" si="1075"/>
        <v>1.1397201174251026E-2</v>
      </c>
      <c r="W794" s="13">
        <f t="shared" si="1076"/>
        <v>8.2533117100080752E-2</v>
      </c>
      <c r="X794" s="13">
        <f t="shared" si="1077"/>
        <v>7.7517897817481723E-2</v>
      </c>
      <c r="Y794" s="13">
        <f t="shared" si="1078"/>
        <v>3.6403717036125723E-2</v>
      </c>
      <c r="Z794" s="13">
        <f t="shared" si="1079"/>
        <v>4.6961960646525226E-3</v>
      </c>
      <c r="AA794" s="13">
        <f t="shared" si="1080"/>
        <v>1.1467813858796683E-2</v>
      </c>
      <c r="AB794" s="13">
        <f t="shared" si="1081"/>
        <v>1.4001838178123423E-2</v>
      </c>
      <c r="AC794" s="13">
        <f t="shared" si="1082"/>
        <v>1.6337529515049359E-3</v>
      </c>
      <c r="AD794" s="13">
        <f t="shared" si="1083"/>
        <v>5.0385163388617295E-2</v>
      </c>
      <c r="AE794" s="13">
        <f t="shared" si="1084"/>
        <v>4.7323451292161797E-2</v>
      </c>
      <c r="AF794" s="13">
        <f t="shared" si="1085"/>
        <v>2.2223893816999567E-2</v>
      </c>
      <c r="AG794" s="13">
        <f t="shared" si="1086"/>
        <v>6.95781116132129E-3</v>
      </c>
      <c r="AH794" s="13">
        <f t="shared" si="1087"/>
        <v>1.1027065845252012E-3</v>
      </c>
      <c r="AI794" s="13">
        <f t="shared" si="1088"/>
        <v>2.6927397574786145E-3</v>
      </c>
      <c r="AJ794" s="13">
        <f t="shared" si="1089"/>
        <v>3.2877501156066964E-3</v>
      </c>
      <c r="AK794" s="13">
        <f t="shared" si="1090"/>
        <v>2.676159301482415E-3</v>
      </c>
      <c r="AL794" s="13">
        <f t="shared" si="1091"/>
        <v>1.4988374304141007E-4</v>
      </c>
      <c r="AM794" s="13">
        <f t="shared" si="1092"/>
        <v>2.4607476648378548E-2</v>
      </c>
      <c r="AN794" s="13">
        <f t="shared" si="1093"/>
        <v>2.3112175177656166E-2</v>
      </c>
      <c r="AO794" s="13">
        <f t="shared" si="1094"/>
        <v>1.0853868705750938E-2</v>
      </c>
      <c r="AP794" s="13">
        <f t="shared" si="1095"/>
        <v>3.3981069854924972E-3</v>
      </c>
      <c r="AQ794" s="13">
        <f t="shared" si="1096"/>
        <v>7.9790428172868736E-4</v>
      </c>
      <c r="AR794" s="13">
        <f t="shared" si="1097"/>
        <v>2.0713987147301193E-4</v>
      </c>
      <c r="AS794" s="13">
        <f t="shared" si="1098"/>
        <v>5.0582246909730154E-4</v>
      </c>
      <c r="AT794" s="13">
        <f t="shared" si="1099"/>
        <v>6.1759324369626732E-4</v>
      </c>
      <c r="AU794" s="13">
        <f t="shared" si="1100"/>
        <v>5.0270788397355757E-4</v>
      </c>
      <c r="AV794" s="13">
        <f t="shared" si="1101"/>
        <v>3.068952168623349E-4</v>
      </c>
      <c r="AW794" s="13">
        <f t="shared" si="1102"/>
        <v>9.5490503455936909E-6</v>
      </c>
      <c r="AX794" s="13">
        <f t="shared" si="1103"/>
        <v>1.0014983682301139E-2</v>
      </c>
      <c r="AY794" s="13">
        <f t="shared" si="1104"/>
        <v>9.4064117412040286E-3</v>
      </c>
      <c r="AZ794" s="13">
        <f t="shared" si="1105"/>
        <v>4.4174101851722066E-3</v>
      </c>
      <c r="BA794" s="13">
        <f t="shared" si="1106"/>
        <v>1.3829937338440319E-3</v>
      </c>
      <c r="BB794" s="13">
        <f t="shared" si="1107"/>
        <v>3.2473863434825457E-4</v>
      </c>
      <c r="BC794" s="13">
        <f t="shared" si="1108"/>
        <v>6.1001103942969663E-5</v>
      </c>
      <c r="BD794" s="13">
        <f t="shared" si="1109"/>
        <v>3.2425463367430724E-5</v>
      </c>
      <c r="BE794" s="13">
        <f t="shared" si="1110"/>
        <v>7.9180931346068027E-5</v>
      </c>
      <c r="BF794" s="13">
        <f t="shared" si="1111"/>
        <v>9.6677413947585515E-5</v>
      </c>
      <c r="BG794" s="13">
        <f t="shared" si="1112"/>
        <v>7.8693377380158265E-5</v>
      </c>
      <c r="BH794" s="13">
        <f t="shared" si="1113"/>
        <v>4.8041062984370374E-5</v>
      </c>
      <c r="BI794" s="13">
        <f t="shared" si="1114"/>
        <v>2.3462647653500423E-5</v>
      </c>
      <c r="BJ794" s="14">
        <f t="shared" si="1115"/>
        <v>0.69139454263128153</v>
      </c>
      <c r="BK794" s="14">
        <f t="shared" si="1116"/>
        <v>0.17931620879365118</v>
      </c>
      <c r="BL794" s="14">
        <f t="shared" si="1117"/>
        <v>0.12129810257383178</v>
      </c>
      <c r="BM794" s="14">
        <f t="shared" si="1118"/>
        <v>0.64392208088856884</v>
      </c>
      <c r="BN794" s="14">
        <f t="shared" si="1119"/>
        <v>0.34338610648398982</v>
      </c>
    </row>
    <row r="795" spans="1:66" x14ac:dyDescent="0.25">
      <c r="A795" t="s">
        <v>342</v>
      </c>
      <c r="B795" t="s">
        <v>436</v>
      </c>
      <c r="C795" t="s">
        <v>393</v>
      </c>
      <c r="D795" t="s">
        <v>504</v>
      </c>
      <c r="E795" s="10">
        <f>VLOOKUP(A795,home!$A$2:$E$405,3,FALSE)</f>
        <v>1.1741999999999999</v>
      </c>
      <c r="F795" s="10">
        <f>VLOOKUP(B795,home!$B$2:$E$405,3,FALSE)</f>
        <v>0.85160000000000002</v>
      </c>
      <c r="G795" s="10">
        <f>VLOOKUP(C795,away!$B$2:$E$405,4,FALSE)</f>
        <v>0.85160000000000002</v>
      </c>
      <c r="H795" s="10">
        <f>VLOOKUP(A795,away!$A$2:$E$405,3,FALSE)</f>
        <v>0.85970000000000002</v>
      </c>
      <c r="I795" s="10">
        <f>VLOOKUP(C795,away!$B$2:$E$405,3,FALSE)</f>
        <v>1.0468999999999999</v>
      </c>
      <c r="J795" s="10">
        <f>VLOOKUP(B795,home!$B$2:$E$405,4,FALSE)</f>
        <v>0.69789999999999996</v>
      </c>
      <c r="K795" s="12">
        <f t="shared" si="1064"/>
        <v>0.85155632995199992</v>
      </c>
      <c r="L795" s="12">
        <f t="shared" si="1065"/>
        <v>0.628123909147</v>
      </c>
      <c r="M795" s="13">
        <f t="shared" si="1066"/>
        <v>0.22771048965503163</v>
      </c>
      <c r="N795" s="13">
        <f t="shared" si="1067"/>
        <v>0.19390830886221155</v>
      </c>
      <c r="O795" s="13">
        <f t="shared" si="1068"/>
        <v>0.14303040291589594</v>
      </c>
      <c r="P795" s="13">
        <f t="shared" si="1069"/>
        <v>0.12179844497861618</v>
      </c>
      <c r="Q795" s="13">
        <f t="shared" si="1070"/>
        <v>8.256192392095188E-2</v>
      </c>
      <c r="R795" s="13">
        <f t="shared" si="1071"/>
        <v>4.4920407903201516E-2</v>
      </c>
      <c r="S795" s="13">
        <f t="shared" si="1072"/>
        <v>1.6286976087139159E-2</v>
      </c>
      <c r="T795" s="13">
        <f t="shared" si="1073"/>
        <v>5.1859118399925498E-2</v>
      </c>
      <c r="U795" s="13">
        <f t="shared" si="1074"/>
        <v>3.8252257693997094E-2</v>
      </c>
      <c r="V795" s="13">
        <f t="shared" si="1075"/>
        <v>9.67958316926751E-4</v>
      </c>
      <c r="W795" s="13">
        <f t="shared" si="1076"/>
        <v>2.3435376309300669E-2</v>
      </c>
      <c r="X795" s="13">
        <f t="shared" si="1077"/>
        <v>1.4720320179728928E-2</v>
      </c>
      <c r="Y795" s="13">
        <f t="shared" si="1078"/>
        <v>4.6230925275934026E-3</v>
      </c>
      <c r="Z795" s="13">
        <f t="shared" si="1079"/>
        <v>9.4051940708789108E-3</v>
      </c>
      <c r="AA795" s="13">
        <f t="shared" si="1080"/>
        <v>8.009052545483954E-3</v>
      </c>
      <c r="AB795" s="13">
        <f t="shared" si="1081"/>
        <v>3.4100796960125201E-3</v>
      </c>
      <c r="AC795" s="13">
        <f t="shared" si="1082"/>
        <v>3.2359021422443646E-5</v>
      </c>
      <c r="AD795" s="13">
        <f t="shared" si="1083"/>
        <v>4.9891357602480299E-3</v>
      </c>
      <c r="AE795" s="13">
        <f t="shared" si="1084"/>
        <v>3.1337954569920817E-3</v>
      </c>
      <c r="AF795" s="13">
        <f t="shared" si="1085"/>
        <v>9.8420592645648785E-4</v>
      </c>
      <c r="AG795" s="13">
        <f t="shared" si="1086"/>
        <v>2.0606775797716469E-4</v>
      </c>
      <c r="AH795" s="13">
        <f t="shared" si="1087"/>
        <v>1.4769068165216622E-3</v>
      </c>
      <c r="AI795" s="13">
        <f t="shared" si="1088"/>
        <v>1.2576693483582781E-3</v>
      </c>
      <c r="AJ795" s="13">
        <f t="shared" si="1089"/>
        <v>5.3548814729054942E-4</v>
      </c>
      <c r="AK795" s="13">
        <f t="shared" si="1090"/>
        <v>1.5199944047984541E-4</v>
      </c>
      <c r="AL795" s="13">
        <f t="shared" si="1091"/>
        <v>6.9233147691249161E-7</v>
      </c>
      <c r="AM795" s="13">
        <f t="shared" si="1092"/>
        <v>8.4970602752581907E-4</v>
      </c>
      <c r="AN795" s="13">
        <f t="shared" si="1093"/>
        <v>5.337206716352858E-4</v>
      </c>
      <c r="AO795" s="13">
        <f t="shared" si="1094"/>
        <v>1.6762135733005903E-4</v>
      </c>
      <c r="AP795" s="13">
        <f t="shared" si="1095"/>
        <v>3.5095660740894278E-5</v>
      </c>
      <c r="AQ795" s="13">
        <f t="shared" si="1096"/>
        <v>5.5111059046668537E-6</v>
      </c>
      <c r="AR795" s="13">
        <f t="shared" si="1097"/>
        <v>1.8553609660788752E-4</v>
      </c>
      <c r="AS795" s="13">
        <f t="shared" si="1098"/>
        <v>1.5799443750103237E-4</v>
      </c>
      <c r="AT795" s="13">
        <f t="shared" si="1099"/>
        <v>6.7270581675604884E-5</v>
      </c>
      <c r="AU795" s="13">
        <f t="shared" si="1100"/>
        <v>1.909489654847145E-5</v>
      </c>
      <c r="AV795" s="13">
        <f t="shared" si="1101"/>
        <v>4.0650950064073637E-6</v>
      </c>
      <c r="AW795" s="13">
        <f t="shared" si="1102"/>
        <v>1.0286562827288764E-8</v>
      </c>
      <c r="AX795" s="13">
        <f t="shared" si="1103"/>
        <v>1.205954243896632E-4</v>
      </c>
      <c r="AY795" s="13">
        <f t="shared" si="1104"/>
        <v>7.5748869392876708E-5</v>
      </c>
      <c r="AZ795" s="13">
        <f t="shared" si="1105"/>
        <v>2.378983797825963E-5</v>
      </c>
      <c r="BA795" s="13">
        <f t="shared" si="1106"/>
        <v>4.9809886762927348E-6</v>
      </c>
      <c r="BB795" s="13">
        <f t="shared" si="1107"/>
        <v>7.8216951969248339E-7</v>
      </c>
      <c r="BC795" s="13">
        <f t="shared" si="1108"/>
        <v>9.825987526497482E-8</v>
      </c>
      <c r="BD795" s="13">
        <f t="shared" si="1109"/>
        <v>1.9423276381536953E-5</v>
      </c>
      <c r="BE795" s="13">
        <f t="shared" si="1110"/>
        <v>1.6540013951104968E-5</v>
      </c>
      <c r="BF795" s="13">
        <f t="shared" si="1111"/>
        <v>7.0423767887789126E-6</v>
      </c>
      <c r="BG795" s="13">
        <f t="shared" si="1112"/>
        <v>1.9989935107972403E-6</v>
      </c>
      <c r="BH795" s="13">
        <f t="shared" si="1113"/>
        <v>4.2556389441309029E-7</v>
      </c>
      <c r="BI795" s="13">
        <f t="shared" si="1114"/>
        <v>7.2478325617298352E-8</v>
      </c>
      <c r="BJ795" s="14">
        <f t="shared" si="1115"/>
        <v>0.38223899547435441</v>
      </c>
      <c r="BK795" s="14">
        <f t="shared" si="1116"/>
        <v>0.36687266926000595</v>
      </c>
      <c r="BL795" s="14">
        <f t="shared" si="1117"/>
        <v>0.24152372831743296</v>
      </c>
      <c r="BM795" s="14">
        <f t="shared" si="1118"/>
        <v>0.18603487030393359</v>
      </c>
      <c r="BN795" s="14">
        <f t="shared" si="1119"/>
        <v>0.81392997823590862</v>
      </c>
    </row>
    <row r="796" spans="1:66" x14ac:dyDescent="0.25">
      <c r="A796" t="s">
        <v>342</v>
      </c>
      <c r="B796" t="s">
        <v>386</v>
      </c>
      <c r="C796" t="s">
        <v>348</v>
      </c>
      <c r="D796" s="11">
        <v>44233</v>
      </c>
      <c r="E796" s="10">
        <f>VLOOKUP(A796,home!$A$2:$E$405,3,FALSE)</f>
        <v>1.1741999999999999</v>
      </c>
      <c r="F796" s="10">
        <f>VLOOKUP(B796,home!$B$2:$E$405,3,FALSE)</f>
        <v>0.89419999999999999</v>
      </c>
      <c r="G796" s="10">
        <f>VLOOKUP(C796,away!$B$2:$E$405,4,FALSE)</f>
        <v>0.93679999999999997</v>
      </c>
      <c r="H796" s="10">
        <f>VLOOKUP(A796,away!$A$2:$E$405,3,FALSE)</f>
        <v>0.85970000000000002</v>
      </c>
      <c r="I796" s="10">
        <f>VLOOKUP(C796,away!$B$2:$E$405,3,FALSE)</f>
        <v>1.454</v>
      </c>
      <c r="J796" s="10">
        <f>VLOOKUP(B796,home!$B$2:$E$405,4,FALSE)</f>
        <v>0.69789999999999996</v>
      </c>
      <c r="K796" s="12">
        <f t="shared" ref="K796" si="1120">E796*F796*G796</f>
        <v>0.98361155875199979</v>
      </c>
      <c r="L796" s="12">
        <f t="shared" ref="L796" si="1121">H796*I796*J796</f>
        <v>0.87237765201999995</v>
      </c>
      <c r="M796" s="13">
        <f t="shared" ref="M796" si="1122">_xlfn.POISSON.DIST(0,K796,FALSE) * _xlfn.POISSON.DIST(0,L796,FALSE)</f>
        <v>0.15629825426108629</v>
      </c>
      <c r="N796" s="13">
        <f t="shared" ref="N796" si="1123">_xlfn.POISSON.DIST(1,K796,FALSE) * _xlfn.POISSON.DIST(0,L796,FALSE)</f>
        <v>0.15373676950396348</v>
      </c>
      <c r="O796" s="13">
        <f t="shared" ref="O796" si="1124">_xlfn.POISSON.DIST(0,K796,FALSE) * _xlfn.POISSON.DIST(1,L796,FALSE)</f>
        <v>0.1363511040671114</v>
      </c>
      <c r="P796" s="13">
        <f t="shared" ref="P796" si="1125">_xlfn.POISSON.DIST(1,K796,FALSE) * _xlfn.POISSON.DIST(1,L796,FALSE)</f>
        <v>0.13411652200900759</v>
      </c>
      <c r="Q796" s="13">
        <f t="shared" ref="Q796" si="1126">_xlfn.POISSON.DIST(2,K796,FALSE) * _xlfn.POISSON.DIST(0,L796,FALSE)</f>
        <v>7.5608631744645202E-2</v>
      </c>
      <c r="R796" s="13">
        <f t="shared" ref="R796" si="1127">_xlfn.POISSON.DIST(0,K796,FALSE) * _xlfn.POISSON.DIST(2,L796,FALSE)</f>
        <v>5.9474828008200642E-2</v>
      </c>
      <c r="S796" s="13">
        <f t="shared" ref="S796" si="1128">_xlfn.POISSON.DIST(2,K796,FALSE) * _xlfn.POISSON.DIST(2,L796,FALSE)</f>
        <v>2.87707011841381E-2</v>
      </c>
      <c r="T796" s="13">
        <f t="shared" ref="T796" si="1129">_xlfn.POISSON.DIST(2,K796,FALSE) * _xlfn.POISSON.DIST(1,L796,FALSE)</f>
        <v>6.5959280633838421E-2</v>
      </c>
      <c r="U796" s="13">
        <f t="shared" ref="U796" si="1130">_xlfn.POISSON.DIST(1,K796,FALSE) * _xlfn.POISSON.DIST(2,L796,FALSE)</f>
        <v>5.8500128283653328E-2</v>
      </c>
      <c r="V796" s="13">
        <f t="shared" ref="V796" si="1131">_xlfn.POISSON.DIST(3,K796,FALSE) * _xlfn.POISSON.DIST(3,L796,FALSE)</f>
        <v>2.7430649581674858E-3</v>
      </c>
      <c r="W796" s="13">
        <f t="shared" ref="W796" si="1132">_xlfn.POISSON.DIST(3,K796,FALSE) * _xlfn.POISSON.DIST(0,L796,FALSE)</f>
        <v>2.4789841375152135E-2</v>
      </c>
      <c r="X796" s="13">
        <f t="shared" ref="X796" si="1133">_xlfn.POISSON.DIST(3,K796,FALSE) * _xlfn.POISSON.DIST(1,L796,FALSE)</f>
        <v>2.1626103612803468E-2</v>
      </c>
      <c r="Y796" s="13">
        <f t="shared" ref="Y796" si="1134">_xlfn.POISSON.DIST(3,K796,FALSE) * _xlfn.POISSON.DIST(2,L796,FALSE)</f>
        <v>9.4330647460393619E-3</v>
      </c>
      <c r="Z796" s="13">
        <f t="shared" ref="Z796" si="1135">_xlfn.POISSON.DIST(0,K796,FALSE) * _xlfn.POISSON.DIST(3,L796,FALSE)</f>
        <v>1.7294836937362473E-2</v>
      </c>
      <c r="AA796" s="13">
        <f t="shared" ref="AA796" si="1136">_xlfn.POISSON.DIST(1,K796,FALSE) * _xlfn.POISSON.DIST(3,L796,FALSE)</f>
        <v>1.7011401518320764E-2</v>
      </c>
      <c r="AB796" s="13">
        <f t="shared" ref="AB796" si="1137">_xlfn.POISSON.DIST(2,K796,FALSE) * _xlfn.POISSON.DIST(3,L796,FALSE)</f>
        <v>8.3663055819958119E-3</v>
      </c>
      <c r="AC796" s="13">
        <f t="shared" ref="AC796" si="1138">_xlfn.POISSON.DIST(4,K796,FALSE) * _xlfn.POISSON.DIST(4,L796,FALSE)</f>
        <v>1.4711070093738443E-4</v>
      </c>
      <c r="AD796" s="13">
        <f t="shared" ref="AD796" si="1139">_xlfn.POISSON.DIST(4,K796,FALSE) * _xlfn.POISSON.DIST(0,L796,FALSE)</f>
        <v>6.0958936290570519E-3</v>
      </c>
      <c r="AE796" s="13">
        <f t="shared" ref="AE796" si="1140">_xlfn.POISSON.DIST(4,K796,FALSE) * _xlfn.POISSON.DIST(1,L796,FALSE)</f>
        <v>5.3179213710804673E-3</v>
      </c>
      <c r="AF796" s="13">
        <f t="shared" ref="AF796" si="1141">_xlfn.POISSON.DIST(4,K796,FALSE) * _xlfn.POISSON.DIST(2,L796,FALSE)</f>
        <v>2.3196178796650781E-3</v>
      </c>
      <c r="AG796" s="13">
        <f t="shared" ref="AG796" si="1142">_xlfn.POISSON.DIST(4,K796,FALSE) * _xlfn.POISSON.DIST(3,L796,FALSE)</f>
        <v>6.7452759981527738E-4</v>
      </c>
      <c r="AH796" s="13">
        <f t="shared" ref="AH796" si="1143">_xlfn.POISSON.DIST(0,K796,FALSE) * _xlfn.POISSON.DIST(4,L796,FALSE)</f>
        <v>3.7719073098712599E-3</v>
      </c>
      <c r="AI796" s="13">
        <f t="shared" ref="AI796" si="1144">_xlfn.POISSON.DIST(1,K796,FALSE) * _xlfn.POISSON.DIST(4,L796,FALSE)</f>
        <v>3.7100916285305319E-3</v>
      </c>
      <c r="AJ796" s="13">
        <f t="shared" ref="AJ796" si="1145">_xlfn.POISSON.DIST(2,K796,FALSE) * _xlfn.POISSON.DIST(4,L796,FALSE)</f>
        <v>1.8246445049258308E-3</v>
      </c>
      <c r="AK796" s="13">
        <f t="shared" ref="AK796" si="1146">_xlfn.POISSON.DIST(3,K796,FALSE) * _xlfn.POISSON.DIST(4,L796,FALSE)</f>
        <v>5.9824714188612253E-4</v>
      </c>
      <c r="AL796" s="13">
        <f t="shared" ref="AL796" si="1147">_xlfn.POISSON.DIST(5,K796,FALSE) * _xlfn.POISSON.DIST(5,L796,FALSE)</f>
        <v>5.0493143773881427E-6</v>
      </c>
      <c r="AM796" s="13">
        <f t="shared" ref="AM796" si="1148">_xlfn.POISSON.DIST(5,K796,FALSE) * _xlfn.POISSON.DIST(0,L796,FALSE)</f>
        <v>1.1991982868926386E-3</v>
      </c>
      <c r="AN796" s="13">
        <f t="shared" ref="AN796" si="1149">_xlfn.POISSON.DIST(5,K796,FALSE) * _xlfn.POISSON.DIST(1,L796,FALSE)</f>
        <v>1.0461537858258063E-3</v>
      </c>
      <c r="AO796" s="13">
        <f t="shared" ref="AO796" si="1150">_xlfn.POISSON.DIST(5,K796,FALSE) * _xlfn.POISSON.DIST(2,L796,FALSE)</f>
        <v>4.5632059166527534E-4</v>
      </c>
      <c r="AP796" s="13">
        <f t="shared" ref="AP796" si="1151">_xlfn.POISSON.DIST(5,K796,FALSE) * _xlfn.POISSON.DIST(3,L796,FALSE)</f>
        <v>1.3269462877511006E-4</v>
      </c>
      <c r="AQ796" s="13">
        <f t="shared" ref="AQ796" si="1152">_xlfn.POISSON.DIST(5,K796,FALSE) * _xlfn.POISSON.DIST(4,L796,FALSE)</f>
        <v>2.8939957171624003E-5</v>
      </c>
      <c r="AR796" s="13">
        <f t="shared" ref="AR796" si="1153">_xlfn.POISSON.DIST(0,K796,FALSE) * _xlfn.POISSON.DIST(5,L796,FALSE)</f>
        <v>6.5810552852451298E-4</v>
      </c>
      <c r="AS796" s="13">
        <f t="shared" ref="AS796" si="1154">_xlfn.POISSON.DIST(1,K796,FALSE) * _xlfn.POISSON.DIST(5,L796,FALSE)</f>
        <v>6.4732020473530483E-4</v>
      </c>
      <c r="AT796" s="13">
        <f t="shared" ref="AT796" si="1155">_xlfn.POISSON.DIST(2,K796,FALSE) * _xlfn.POISSON.DIST(5,L796,FALSE)</f>
        <v>3.1835581779567838E-4</v>
      </c>
      <c r="AU796" s="13">
        <f t="shared" ref="AU796" si="1156">_xlfn.POISSON.DIST(3,K796,FALSE) * _xlfn.POISSON.DIST(5,L796,FALSE)</f>
        <v>1.0437948739325829E-4</v>
      </c>
      <c r="AV796" s="13">
        <f t="shared" ref="AV796" si="1157">_xlfn.POISSON.DIST(4,K796,FALSE) * _xlfn.POISSON.DIST(5,L796,FALSE)</f>
        <v>2.5667217574154372E-5</v>
      </c>
      <c r="AW796" s="13">
        <f t="shared" ref="AW796" si="1158">_xlfn.POISSON.DIST(6,K796,FALSE) * _xlfn.POISSON.DIST(6,L796,FALSE)</f>
        <v>1.2035331744904436E-7</v>
      </c>
      <c r="AX796" s="13">
        <f t="shared" ref="AX796" si="1159">_xlfn.POISSON.DIST(6,K796,FALSE) * _xlfn.POISSON.DIST(0,L796,FALSE)</f>
        <v>1.9659088270386596E-4</v>
      </c>
      <c r="AY796" s="13">
        <f t="shared" ref="AY796" si="1160">_xlfn.POISSON.DIST(6,K796,FALSE) * _xlfn.POISSON.DIST(1,L796,FALSE)</f>
        <v>1.715014926617378E-4</v>
      </c>
      <c r="AZ796" s="13">
        <f t="shared" ref="AZ796" si="1161">_xlfn.POISSON.DIST(6,K796,FALSE) * _xlfn.POISSON.DIST(2,L796,FALSE)</f>
        <v>7.4807034743086016E-5</v>
      </c>
      <c r="BA796" s="13">
        <f t="shared" ref="BA796" si="1162">_xlfn.POISSON.DIST(6,K796,FALSE) * _xlfn.POISSON.DIST(3,L796,FALSE)</f>
        <v>2.1753328441250654E-5</v>
      </c>
      <c r="BB796" s="13">
        <f t="shared" ref="BB796" si="1163">_xlfn.POISSON.DIST(6,K796,FALSE) * _xlfn.POISSON.DIST(4,L796,FALSE)</f>
        <v>4.7442793972995313E-6</v>
      </c>
      <c r="BC796" s="13">
        <f t="shared" ref="BC796" si="1164">_xlfn.POISSON.DIST(6,K796,FALSE) * _xlfn.POISSON.DIST(5,L796,FALSE)</f>
        <v>8.2776066422860537E-7</v>
      </c>
      <c r="BD796" s="13">
        <f t="shared" ref="BD796" si="1165">_xlfn.POISSON.DIST(0,K796,FALSE) * _xlfn.POISSON.DIST(6,L796,FALSE)</f>
        <v>9.5686092625932591E-5</v>
      </c>
      <c r="BE796" s="13">
        <f t="shared" ref="BE796" si="1166">_xlfn.POISSON.DIST(1,K796,FALSE) * _xlfn.POISSON.DIST(6,L796,FALSE)</f>
        <v>9.4117946718681782E-5</v>
      </c>
      <c r="BF796" s="13">
        <f t="shared" ref="BF796" si="1167">_xlfn.POISSON.DIST(2,K796,FALSE) * _xlfn.POISSON.DIST(6,L796,FALSE)</f>
        <v>4.6287750139250127E-5</v>
      </c>
      <c r="BG796" s="13">
        <f t="shared" ref="BG796" si="1168">_xlfn.POISSON.DIST(3,K796,FALSE) * _xlfn.POISSON.DIST(6,L796,FALSE)</f>
        <v>1.5176388688530304E-5</v>
      </c>
      <c r="BH796" s="13">
        <f t="shared" ref="BH796" si="1169">_xlfn.POISSON.DIST(4,K796,FALSE) * _xlfn.POISSON.DIST(6,L796,FALSE)</f>
        <v>3.7319178335378774E-6</v>
      </c>
      <c r="BI796" s="13">
        <f t="shared" ref="BI796" si="1170">_xlfn.POISSON.DIST(5,K796,FALSE) * _xlfn.POISSON.DIST(6,L796,FALSE)</f>
        <v>7.3415150347611568E-7</v>
      </c>
      <c r="BJ796" s="14">
        <f t="shared" ref="BJ796" si="1171">SUM(N796,Q796,T796,W796,X796,Y796,AD796,AE796,AF796,AG796,AM796,AN796,AO796,AP796,AQ796,AX796,AY796,AZ796,BA796,BB796,BC796)</f>
        <v>0.36889518412500188</v>
      </c>
      <c r="BK796" s="14">
        <f t="shared" ref="BK796" si="1172">SUM(M796,P796,S796,V796,AC796,AL796,AY796)</f>
        <v>0.32225220392037601</v>
      </c>
      <c r="BL796" s="14">
        <f t="shared" ref="BL796" si="1173">SUM(O796,R796,U796,AA796,AB796,AH796,AI796,AJ796,AK796,AR796,AS796,AT796,AU796,AV796,BD796,BE796,BF796,BG796,BH796,BI796)</f>
        <v>0.291618220548028</v>
      </c>
      <c r="BM796" s="14">
        <f t="shared" ref="BM796" si="1174">SUM(S796:BI796)</f>
        <v>0.28430295479740936</v>
      </c>
      <c r="BN796" s="14">
        <f t="shared" ref="BN796" si="1175">SUM(M796:R796)</f>
        <v>0.71558610959401459</v>
      </c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2021-06-02T18:10:37Z</dcterms:modified>
</cp:coreProperties>
</file>